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رویه'!$A$3:$T$33</definedName>
    <definedName name="_xlnm._FilterDatabase" localSheetId="6" hidden="1">پیمانکاری!$A$3:$Q$107</definedName>
    <definedName name="_xlnm._FilterDatabase" localSheetId="4" hidden="1">تزریق!$A$3:$AS$3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T601" i="8"/>
  <c r="T598" i="8"/>
  <c r="T593" i="8"/>
  <c r="T589" i="8"/>
  <c r="T586" i="8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N621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T582" i="8"/>
  <c r="R2321" i="7"/>
  <c r="R2313" i="7"/>
  <c r="A2325" i="7"/>
  <c r="T577" i="8" l="1"/>
  <c r="T574" i="8"/>
  <c r="T571" i="8"/>
  <c r="T567" i="8"/>
  <c r="T563" i="8"/>
  <c r="T560" i="8"/>
  <c r="T557" i="8"/>
  <c r="T548" i="8"/>
  <c r="T542" i="8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T539" i="8" l="1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T531" i="8"/>
  <c r="T528" i="8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523" i="8" l="1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T194" i="8" s="1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T209" i="8" s="1"/>
  <c r="S210" i="8"/>
  <c r="S211" i="8"/>
  <c r="T211" i="8" s="1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T302" i="8" s="1"/>
  <c r="S303" i="8"/>
  <c r="S304" i="8"/>
  <c r="T304" i="8" s="1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T336" i="8" s="1"/>
  <c r="S337" i="8"/>
  <c r="S338" i="8"/>
  <c r="T338" i="8" s="1"/>
  <c r="S339" i="8"/>
  <c r="S340" i="8"/>
  <c r="T340" i="8" s="1"/>
  <c r="S341" i="8"/>
  <c r="S342" i="8"/>
  <c r="S344" i="8"/>
  <c r="T343" i="8" s="1"/>
  <c r="S345" i="8"/>
  <c r="T345" i="8" s="1"/>
  <c r="S346" i="8"/>
  <c r="S347" i="8"/>
  <c r="S348" i="8"/>
  <c r="S349" i="8"/>
  <c r="S350" i="8"/>
  <c r="S351" i="8"/>
  <c r="S352" i="8"/>
  <c r="S353" i="8"/>
  <c r="S354" i="8"/>
  <c r="S355" i="8"/>
  <c r="S356" i="8"/>
  <c r="S357" i="8"/>
  <c r="T357" i="8" s="1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T397" i="8" s="1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T4" i="8" s="1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T45" i="8" s="1"/>
  <c r="S46" i="8"/>
  <c r="S47" i="8"/>
  <c r="S48" i="8"/>
  <c r="S49" i="8"/>
  <c r="S50" i="8"/>
  <c r="S51" i="8"/>
  <c r="S52" i="8"/>
  <c r="S53" i="8"/>
  <c r="S54" i="8"/>
  <c r="S55" i="8"/>
  <c r="T55" i="8" s="1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48" i="8" l="1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<sst xmlns="http://schemas.openxmlformats.org/spreadsheetml/2006/main" count="15027" uniqueCount="621">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</sst>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849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7" xfId="0" applyFont="1" applyBorder="1" applyAlignment="1">
      <alignment horizontal="center"/>
    </xf>
    <xf numFmtId="0" fontId="17" fillId="0" borderId="60" xfId="0" applyFont="1" applyBorder="1" applyAlignment="1">
      <alignment horizont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/>
    </xf>
    <xf numFmtId="0" fontId="17" fillId="0" borderId="60" xfId="0" applyFont="1" applyFill="1" applyBorder="1" applyAlignment="1">
      <alignment horizont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23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615" t="s">
        <v>119</v>
      </c>
      <c r="B1" s="610"/>
      <c r="C1" s="610"/>
      <c r="D1" s="610"/>
      <c r="E1" s="610"/>
      <c r="F1" s="610"/>
      <c r="G1" s="610"/>
      <c r="H1" s="610"/>
      <c r="I1" s="610"/>
      <c r="J1" s="610"/>
      <c r="K1" s="616" t="s">
        <v>0</v>
      </c>
      <c r="L1" s="612"/>
      <c r="M1" s="612"/>
      <c r="N1" s="612"/>
      <c r="O1" s="612"/>
      <c r="P1" s="612"/>
      <c r="Q1" s="612"/>
      <c r="R1" s="612"/>
      <c r="S1" s="612"/>
      <c r="T1" s="612"/>
      <c r="U1" s="612"/>
      <c r="V1" s="612"/>
      <c r="W1" s="612"/>
      <c r="X1" s="612"/>
      <c r="Y1" s="612"/>
      <c r="Z1" s="612"/>
      <c r="AA1" s="612"/>
      <c r="AB1" s="612"/>
      <c r="AC1" s="612"/>
      <c r="AD1" s="612"/>
      <c r="AE1" s="612"/>
      <c r="AF1" s="23"/>
      <c r="AG1" s="610" t="s">
        <v>1</v>
      </c>
      <c r="AH1" s="610"/>
      <c r="AI1" s="610"/>
      <c r="AJ1" s="610"/>
      <c r="AK1" s="610"/>
      <c r="AL1" s="610"/>
      <c r="AM1" s="610"/>
      <c r="AN1" s="610"/>
      <c r="AO1" s="610"/>
      <c r="AP1" s="610"/>
      <c r="AQ1" s="610"/>
      <c r="AR1" s="610"/>
      <c r="AS1" s="610"/>
      <c r="AT1" s="610"/>
      <c r="AU1" s="610"/>
      <c r="AV1" s="617" t="s">
        <v>2</v>
      </c>
      <c r="AW1" s="610"/>
      <c r="AX1" s="610"/>
      <c r="AY1" s="610"/>
      <c r="AZ1" s="610"/>
      <c r="BA1" s="610"/>
      <c r="BB1" s="610"/>
      <c r="BC1" s="610"/>
      <c r="BD1" s="610"/>
      <c r="BE1" s="611"/>
      <c r="BF1" s="612" t="s">
        <v>3</v>
      </c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3"/>
      <c r="BW1" s="610" t="s">
        <v>4</v>
      </c>
      <c r="BX1" s="610"/>
      <c r="BY1" s="610"/>
      <c r="BZ1" s="610"/>
      <c r="CA1" s="610"/>
      <c r="CB1" s="610"/>
      <c r="CC1" s="610"/>
      <c r="CD1" s="611"/>
      <c r="CE1" s="610" t="s">
        <v>5</v>
      </c>
      <c r="CF1" s="610"/>
      <c r="CG1" s="610"/>
      <c r="CH1" s="610"/>
      <c r="CI1" s="610"/>
      <c r="CJ1" s="610"/>
      <c r="CK1" s="610"/>
      <c r="CL1" s="610"/>
      <c r="CM1" s="610"/>
      <c r="CN1" s="610"/>
      <c r="CO1" s="610"/>
      <c r="CP1" s="610"/>
      <c r="CQ1" s="610"/>
      <c r="CR1" s="610"/>
      <c r="CS1" s="610"/>
      <c r="CT1" s="611"/>
      <c r="CU1" s="610" t="s">
        <v>6</v>
      </c>
      <c r="CV1" s="610"/>
      <c r="CW1" s="610"/>
      <c r="CX1" s="610"/>
      <c r="CY1" s="610"/>
      <c r="CZ1" s="610"/>
      <c r="DA1" s="610"/>
      <c r="DB1" s="610"/>
      <c r="DC1" s="611"/>
      <c r="DD1" s="612" t="s">
        <v>7</v>
      </c>
      <c r="DE1" s="612"/>
      <c r="DF1" s="612"/>
      <c r="DG1" s="612"/>
      <c r="DH1" s="612"/>
      <c r="DI1" s="612"/>
      <c r="DJ1" s="612"/>
      <c r="DK1" s="612"/>
      <c r="DL1" s="612"/>
      <c r="DM1" s="612"/>
      <c r="DN1" s="612"/>
      <c r="DO1" s="612"/>
      <c r="DP1" s="612"/>
      <c r="DQ1" s="612"/>
      <c r="DR1" s="612"/>
      <c r="DS1" s="612"/>
      <c r="DT1" s="612"/>
      <c r="DU1" s="612"/>
      <c r="DV1" s="612"/>
      <c r="DW1" s="612"/>
      <c r="DX1" s="612"/>
      <c r="DY1" s="612"/>
      <c r="DZ1" s="613"/>
      <c r="EA1" s="610" t="s">
        <v>8</v>
      </c>
      <c r="EB1" s="610"/>
      <c r="EC1" s="610"/>
      <c r="ED1" s="610"/>
      <c r="EE1" s="610"/>
      <c r="EF1" s="610"/>
      <c r="EG1" s="610"/>
      <c r="EH1" s="610"/>
      <c r="EI1" s="610"/>
      <c r="EJ1" s="610"/>
      <c r="EK1" s="610"/>
      <c r="EL1" s="610"/>
      <c r="EM1" s="610"/>
      <c r="EN1" s="610"/>
      <c r="EO1" s="610"/>
      <c r="EP1" s="610"/>
      <c r="EQ1" s="610"/>
      <c r="ER1" s="610"/>
      <c r="ES1" s="610"/>
      <c r="ET1" s="614"/>
      <c r="EU1" s="610" t="s">
        <v>9</v>
      </c>
      <c r="EV1" s="610"/>
      <c r="EW1" s="610"/>
      <c r="EX1" s="610"/>
      <c r="EY1" s="610"/>
      <c r="EZ1" s="610"/>
      <c r="FA1" s="610"/>
      <c r="FB1" s="610"/>
      <c r="FC1" s="610"/>
      <c r="FD1" s="610"/>
      <c r="FE1" s="610"/>
      <c r="FF1" s="610"/>
      <c r="FG1" s="610"/>
      <c r="FH1" s="610"/>
      <c r="FI1" s="610"/>
      <c r="FJ1" s="610"/>
      <c r="FK1" s="610"/>
      <c r="FL1" s="610"/>
      <c r="FM1" s="610"/>
      <c r="FN1" s="610"/>
      <c r="FO1" s="610"/>
      <c r="FP1" s="610"/>
      <c r="FQ1" s="610"/>
      <c r="FR1" s="610"/>
      <c r="FS1" s="614"/>
      <c r="FT1" s="610" t="s">
        <v>10</v>
      </c>
      <c r="FU1" s="610"/>
      <c r="FV1" s="610"/>
      <c r="FW1" s="610"/>
      <c r="FX1" s="610"/>
      <c r="FY1" s="610"/>
      <c r="FZ1" s="610"/>
      <c r="GA1" s="610"/>
      <c r="GB1" s="610"/>
      <c r="GC1" s="610"/>
      <c r="GD1" s="610"/>
      <c r="GE1" s="610"/>
      <c r="GF1" s="610"/>
      <c r="GG1" s="610"/>
      <c r="GH1" s="610"/>
      <c r="GI1" s="610"/>
      <c r="GJ1" s="610"/>
      <c r="GK1" s="610"/>
      <c r="GL1" s="610"/>
      <c r="GM1" s="61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606" t="s">
        <v>11</v>
      </c>
      <c r="B2" s="606" t="s">
        <v>12</v>
      </c>
      <c r="C2" s="601" t="s">
        <v>13</v>
      </c>
      <c r="D2" s="601" t="s">
        <v>14</v>
      </c>
      <c r="E2" s="601" t="s">
        <v>15</v>
      </c>
      <c r="F2" s="601" t="s">
        <v>16</v>
      </c>
      <c r="G2" s="601" t="s">
        <v>17</v>
      </c>
      <c r="H2" s="603" t="s">
        <v>18</v>
      </c>
      <c r="I2" s="604"/>
      <c r="J2" s="605"/>
      <c r="K2" s="608" t="s">
        <v>19</v>
      </c>
      <c r="L2" s="606" t="s">
        <v>128</v>
      </c>
      <c r="M2" s="601" t="s">
        <v>20</v>
      </c>
      <c r="N2" s="601" t="s">
        <v>21</v>
      </c>
      <c r="O2" s="601" t="s">
        <v>22</v>
      </c>
      <c r="P2" s="601" t="s">
        <v>23</v>
      </c>
      <c r="Q2" s="601" t="s">
        <v>24</v>
      </c>
      <c r="R2" s="601"/>
      <c r="S2" s="601"/>
      <c r="T2" s="601"/>
      <c r="U2" s="601" t="s">
        <v>25</v>
      </c>
      <c r="V2" s="601"/>
      <c r="W2" s="601"/>
      <c r="X2" s="601"/>
      <c r="Y2" s="601"/>
      <c r="Z2" s="601"/>
      <c r="AA2" s="601" t="s">
        <v>28</v>
      </c>
      <c r="AB2" s="601"/>
      <c r="AC2" s="601" t="s">
        <v>29</v>
      </c>
      <c r="AD2" s="606" t="s">
        <v>30</v>
      </c>
      <c r="AE2" s="601" t="s">
        <v>32</v>
      </c>
      <c r="AF2" s="619" t="s">
        <v>116</v>
      </c>
      <c r="AG2" s="608" t="s">
        <v>35</v>
      </c>
      <c r="AH2" s="601" t="s">
        <v>36</v>
      </c>
      <c r="AI2" s="601" t="s">
        <v>37</v>
      </c>
      <c r="AJ2" s="606" t="s">
        <v>38</v>
      </c>
      <c r="AK2" s="601" t="s">
        <v>24</v>
      </c>
      <c r="AL2" s="601"/>
      <c r="AM2" s="601"/>
      <c r="AN2" s="601"/>
      <c r="AO2" s="606" t="s">
        <v>39</v>
      </c>
      <c r="AP2" s="606" t="s">
        <v>40</v>
      </c>
      <c r="AQ2" s="601" t="s">
        <v>41</v>
      </c>
      <c r="AR2" s="606" t="s">
        <v>30</v>
      </c>
      <c r="AS2" s="606" t="s">
        <v>32</v>
      </c>
      <c r="AT2" s="623" t="s">
        <v>33</v>
      </c>
      <c r="AU2" s="619" t="s">
        <v>34</v>
      </c>
      <c r="AV2" s="608" t="s">
        <v>42</v>
      </c>
      <c r="AW2" s="601" t="s">
        <v>43</v>
      </c>
      <c r="AX2" s="606" t="s">
        <v>45</v>
      </c>
      <c r="AY2" s="606" t="s">
        <v>46</v>
      </c>
      <c r="AZ2" s="601" t="s">
        <v>47</v>
      </c>
      <c r="BA2" s="601" t="s">
        <v>48</v>
      </c>
      <c r="BB2" s="606" t="s">
        <v>49</v>
      </c>
      <c r="BC2" s="606" t="s">
        <v>40</v>
      </c>
      <c r="BD2" s="601" t="s">
        <v>50</v>
      </c>
      <c r="BE2" s="621" t="s">
        <v>51</v>
      </c>
      <c r="BF2" s="608" t="s">
        <v>52</v>
      </c>
      <c r="BG2"/>
      <c r="BH2" s="28"/>
      <c r="BI2" s="601" t="s">
        <v>53</v>
      </c>
      <c r="BJ2" s="601" t="s">
        <v>44</v>
      </c>
      <c r="BK2" s="601" t="s">
        <v>54</v>
      </c>
      <c r="BL2" s="601" t="s">
        <v>46</v>
      </c>
      <c r="BM2" s="601" t="s">
        <v>55</v>
      </c>
      <c r="BN2" s="601" t="s">
        <v>56</v>
      </c>
      <c r="BO2" s="601" t="s">
        <v>24</v>
      </c>
      <c r="BP2" s="601"/>
      <c r="BQ2" s="601"/>
      <c r="BR2" s="601"/>
      <c r="BS2" s="601" t="s">
        <v>49</v>
      </c>
      <c r="BT2" s="601" t="s">
        <v>40</v>
      </c>
      <c r="BU2" s="601" t="s">
        <v>50</v>
      </c>
      <c r="BV2" s="621" t="s">
        <v>51</v>
      </c>
      <c r="BW2" s="626" t="s">
        <v>44</v>
      </c>
      <c r="BX2" s="601" t="s">
        <v>57</v>
      </c>
      <c r="BY2" s="601" t="s">
        <v>58</v>
      </c>
      <c r="BZ2" s="601" t="s">
        <v>46</v>
      </c>
      <c r="CA2" s="601" t="s">
        <v>59</v>
      </c>
      <c r="CB2" s="601" t="s">
        <v>60</v>
      </c>
      <c r="CC2" s="601" t="s">
        <v>49</v>
      </c>
      <c r="CD2" s="621" t="s">
        <v>40</v>
      </c>
      <c r="CE2" s="626" t="s">
        <v>61</v>
      </c>
      <c r="CF2" s="606" t="s">
        <v>26</v>
      </c>
      <c r="CG2" s="14"/>
      <c r="CH2" s="606" t="s">
        <v>62</v>
      </c>
      <c r="CI2" s="606" t="s">
        <v>46</v>
      </c>
      <c r="CJ2" s="606" t="s">
        <v>55</v>
      </c>
      <c r="CK2" s="606" t="s">
        <v>56</v>
      </c>
      <c r="CL2" s="606" t="s">
        <v>63</v>
      </c>
      <c r="CM2" s="601" t="s">
        <v>24</v>
      </c>
      <c r="CN2" s="601"/>
      <c r="CO2" s="601"/>
      <c r="CP2" s="601"/>
      <c r="CQ2" s="606" t="s">
        <v>49</v>
      </c>
      <c r="CR2" s="606" t="s">
        <v>40</v>
      </c>
      <c r="CS2" s="606" t="s">
        <v>41</v>
      </c>
      <c r="CT2" s="619" t="s">
        <v>30</v>
      </c>
      <c r="CU2" s="626" t="s">
        <v>44</v>
      </c>
      <c r="CV2" s="601" t="s">
        <v>64</v>
      </c>
      <c r="CW2" s="601" t="s">
        <v>65</v>
      </c>
      <c r="CX2" s="601" t="s">
        <v>46</v>
      </c>
      <c r="CY2" s="606" t="s">
        <v>31</v>
      </c>
      <c r="CZ2" s="601" t="s">
        <v>66</v>
      </c>
      <c r="DA2" s="601" t="s">
        <v>60</v>
      </c>
      <c r="DB2" s="601" t="s">
        <v>49</v>
      </c>
      <c r="DC2" s="621" t="s">
        <v>40</v>
      </c>
      <c r="DD2" s="608" t="s">
        <v>67</v>
      </c>
      <c r="DE2" s="601" t="s">
        <v>68</v>
      </c>
      <c r="DF2" s="601" t="s">
        <v>69</v>
      </c>
      <c r="DG2" s="601" t="s">
        <v>27</v>
      </c>
      <c r="DH2" s="601" t="s">
        <v>70</v>
      </c>
      <c r="DI2" s="601"/>
      <c r="DJ2" s="601" t="s">
        <v>44</v>
      </c>
      <c r="DK2" s="601" t="s">
        <v>46</v>
      </c>
      <c r="DL2" s="601" t="s">
        <v>64</v>
      </c>
      <c r="DM2" s="601" t="s">
        <v>65</v>
      </c>
      <c r="DN2" s="601" t="s">
        <v>71</v>
      </c>
      <c r="DO2" s="601" t="s">
        <v>24</v>
      </c>
      <c r="DP2" s="601"/>
      <c r="DQ2" s="601"/>
      <c r="DR2" s="601"/>
      <c r="DS2" s="601" t="s">
        <v>49</v>
      </c>
      <c r="DT2" s="601" t="s">
        <v>40</v>
      </c>
      <c r="DU2" s="601" t="s">
        <v>41</v>
      </c>
      <c r="DV2" s="601" t="s">
        <v>30</v>
      </c>
      <c r="DW2" s="601" t="s">
        <v>72</v>
      </c>
      <c r="DX2" s="601" t="s">
        <v>32</v>
      </c>
      <c r="DY2" s="601" t="s">
        <v>33</v>
      </c>
      <c r="DZ2" s="621" t="s">
        <v>34</v>
      </c>
      <c r="EA2" s="608" t="s">
        <v>73</v>
      </c>
      <c r="EB2" s="606" t="s">
        <v>11</v>
      </c>
      <c r="EC2" s="601" t="s">
        <v>74</v>
      </c>
      <c r="ED2" s="606" t="s">
        <v>27</v>
      </c>
      <c r="EE2" s="601" t="s">
        <v>44</v>
      </c>
      <c r="EF2" s="629" t="s">
        <v>46</v>
      </c>
      <c r="EG2" s="601" t="s">
        <v>64</v>
      </c>
      <c r="EH2" s="601" t="s">
        <v>65</v>
      </c>
      <c r="EI2" s="606" t="s">
        <v>71</v>
      </c>
      <c r="EJ2" s="601" t="s">
        <v>24</v>
      </c>
      <c r="EK2" s="601"/>
      <c r="EL2" s="601"/>
      <c r="EM2" s="601"/>
      <c r="EN2" s="606" t="s">
        <v>49</v>
      </c>
      <c r="EO2" s="606" t="s">
        <v>40</v>
      </c>
      <c r="EP2" s="606" t="s">
        <v>41</v>
      </c>
      <c r="EQ2" s="606" t="s">
        <v>30</v>
      </c>
      <c r="ER2" s="606" t="s">
        <v>32</v>
      </c>
      <c r="ES2" s="606" t="s">
        <v>33</v>
      </c>
      <c r="ET2" s="632" t="s">
        <v>34</v>
      </c>
      <c r="EU2" s="608" t="s">
        <v>75</v>
      </c>
      <c r="EV2" s="635" t="s">
        <v>26</v>
      </c>
      <c r="EW2" s="637" t="s">
        <v>27</v>
      </c>
      <c r="EX2" s="635" t="s">
        <v>26</v>
      </c>
      <c r="EY2" s="637" t="s">
        <v>27</v>
      </c>
      <c r="EZ2" s="629" t="s">
        <v>76</v>
      </c>
      <c r="FA2" s="601" t="s">
        <v>77</v>
      </c>
      <c r="FB2" s="601" t="s">
        <v>78</v>
      </c>
      <c r="FC2" s="606" t="s">
        <v>31</v>
      </c>
      <c r="FD2" s="629" t="s">
        <v>79</v>
      </c>
      <c r="FE2" s="601" t="s">
        <v>80</v>
      </c>
      <c r="FF2" s="601" t="s">
        <v>81</v>
      </c>
      <c r="FG2" s="606" t="s">
        <v>31</v>
      </c>
      <c r="FH2" s="601" t="s">
        <v>24</v>
      </c>
      <c r="FI2" s="601"/>
      <c r="FJ2" s="601"/>
      <c r="FK2" s="601"/>
      <c r="FL2" s="606" t="s">
        <v>49</v>
      </c>
      <c r="FM2" s="606" t="s">
        <v>40</v>
      </c>
      <c r="FN2" s="606" t="s">
        <v>41</v>
      </c>
      <c r="FO2" s="606" t="s">
        <v>30</v>
      </c>
      <c r="FP2" s="606" t="s">
        <v>31</v>
      </c>
      <c r="FQ2" s="606" t="s">
        <v>32</v>
      </c>
      <c r="FR2" s="606" t="s">
        <v>33</v>
      </c>
      <c r="FS2" s="632" t="s">
        <v>34</v>
      </c>
      <c r="FT2" s="608" t="s">
        <v>82</v>
      </c>
      <c r="FU2" s="601" t="s">
        <v>83</v>
      </c>
      <c r="FV2" s="606" t="s">
        <v>27</v>
      </c>
      <c r="FW2" s="629" t="s">
        <v>84</v>
      </c>
      <c r="FX2" s="601" t="s">
        <v>85</v>
      </c>
      <c r="FY2" s="601" t="s">
        <v>86</v>
      </c>
      <c r="FZ2" s="606" t="s">
        <v>31</v>
      </c>
      <c r="GA2" s="601" t="s">
        <v>24</v>
      </c>
      <c r="GB2" s="601"/>
      <c r="GC2" s="601"/>
      <c r="GD2" s="601"/>
      <c r="GE2" s="606" t="s">
        <v>49</v>
      </c>
      <c r="GF2" s="606" t="s">
        <v>87</v>
      </c>
      <c r="GG2" s="606" t="s">
        <v>40</v>
      </c>
      <c r="GH2" s="606" t="s">
        <v>41</v>
      </c>
      <c r="GI2" s="606" t="s">
        <v>30</v>
      </c>
      <c r="GJ2" s="606" t="s">
        <v>31</v>
      </c>
      <c r="GK2" s="606" t="s">
        <v>32</v>
      </c>
      <c r="GL2" s="606" t="s">
        <v>33</v>
      </c>
      <c r="GM2" s="62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607"/>
      <c r="B3" s="607"/>
      <c r="C3" s="602"/>
      <c r="D3" s="602"/>
      <c r="E3" s="602"/>
      <c r="F3" s="602"/>
      <c r="G3" s="602"/>
      <c r="H3" s="1" t="s">
        <v>88</v>
      </c>
      <c r="I3" s="1" t="s">
        <v>89</v>
      </c>
      <c r="J3" s="2" t="s">
        <v>90</v>
      </c>
      <c r="K3" s="609"/>
      <c r="L3" s="618"/>
      <c r="M3" s="602"/>
      <c r="N3" s="602"/>
      <c r="O3" s="602"/>
      <c r="P3" s="602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602"/>
      <c r="AD3" s="607"/>
      <c r="AE3" s="602"/>
      <c r="AF3" s="620"/>
      <c r="AG3" s="609"/>
      <c r="AH3" s="602"/>
      <c r="AI3" s="602"/>
      <c r="AJ3" s="607"/>
      <c r="AK3" s="3" t="s">
        <v>91</v>
      </c>
      <c r="AL3" s="3" t="s">
        <v>92</v>
      </c>
      <c r="AM3" s="3" t="s">
        <v>93</v>
      </c>
      <c r="AN3" s="3" t="s">
        <v>94</v>
      </c>
      <c r="AO3" s="607"/>
      <c r="AP3" s="607"/>
      <c r="AQ3" s="602"/>
      <c r="AR3" s="607"/>
      <c r="AS3" s="607"/>
      <c r="AT3" s="624"/>
      <c r="AU3" s="625"/>
      <c r="AV3" s="609"/>
      <c r="AW3" s="602"/>
      <c r="AX3" s="607"/>
      <c r="AY3" s="607"/>
      <c r="AZ3" s="602"/>
      <c r="BA3" s="602"/>
      <c r="BB3" s="607"/>
      <c r="BC3" s="607"/>
      <c r="BD3" s="602"/>
      <c r="BE3" s="622"/>
      <c r="BF3" s="609"/>
      <c r="BG3" s="29" t="s">
        <v>141</v>
      </c>
      <c r="BH3" s="29" t="s">
        <v>131</v>
      </c>
      <c r="BI3" s="602"/>
      <c r="BJ3" s="602"/>
      <c r="BK3" s="602"/>
      <c r="BL3" s="602"/>
      <c r="BM3" s="602"/>
      <c r="BN3" s="602"/>
      <c r="BO3" s="3" t="s">
        <v>91</v>
      </c>
      <c r="BP3" s="3" t="s">
        <v>92</v>
      </c>
      <c r="BQ3" s="3" t="s">
        <v>93</v>
      </c>
      <c r="BR3" s="3" t="s">
        <v>94</v>
      </c>
      <c r="BS3" s="602"/>
      <c r="BT3" s="602"/>
      <c r="BU3" s="602"/>
      <c r="BV3" s="622"/>
      <c r="BW3" s="627"/>
      <c r="BX3" s="602"/>
      <c r="BY3" s="602"/>
      <c r="BZ3" s="602"/>
      <c r="CA3" s="602"/>
      <c r="CB3" s="602"/>
      <c r="CC3" s="602"/>
      <c r="CD3" s="622"/>
      <c r="CE3" s="627"/>
      <c r="CF3" s="607"/>
      <c r="CG3" s="15" t="s">
        <v>131</v>
      </c>
      <c r="CH3" s="607"/>
      <c r="CI3" s="607"/>
      <c r="CJ3" s="607"/>
      <c r="CK3" s="607"/>
      <c r="CL3" s="607"/>
      <c r="CM3" s="3" t="s">
        <v>91</v>
      </c>
      <c r="CN3" s="3" t="s">
        <v>92</v>
      </c>
      <c r="CO3" s="3" t="s">
        <v>93</v>
      </c>
      <c r="CP3" s="3" t="s">
        <v>94</v>
      </c>
      <c r="CQ3" s="607"/>
      <c r="CR3" s="607"/>
      <c r="CS3" s="607"/>
      <c r="CT3" s="625"/>
      <c r="CU3" s="627"/>
      <c r="CV3" s="602"/>
      <c r="CW3" s="602"/>
      <c r="CX3" s="602"/>
      <c r="CY3" s="607"/>
      <c r="CZ3" s="602"/>
      <c r="DA3" s="602"/>
      <c r="DB3" s="602"/>
      <c r="DC3" s="622"/>
      <c r="DD3" s="609"/>
      <c r="DE3" s="602"/>
      <c r="DF3" s="602"/>
      <c r="DG3" s="602"/>
      <c r="DH3" s="3" t="s">
        <v>103</v>
      </c>
      <c r="DI3" s="3" t="s">
        <v>104</v>
      </c>
      <c r="DJ3" s="602"/>
      <c r="DK3" s="602"/>
      <c r="DL3" s="602"/>
      <c r="DM3" s="602"/>
      <c r="DN3" s="602"/>
      <c r="DO3" s="3" t="s">
        <v>91</v>
      </c>
      <c r="DP3" s="3" t="s">
        <v>92</v>
      </c>
      <c r="DQ3" s="3" t="s">
        <v>93</v>
      </c>
      <c r="DR3" s="3" t="s">
        <v>94</v>
      </c>
      <c r="DS3" s="602"/>
      <c r="DT3" s="602"/>
      <c r="DU3" s="602"/>
      <c r="DV3" s="602"/>
      <c r="DW3" s="602"/>
      <c r="DX3" s="602"/>
      <c r="DY3" s="602"/>
      <c r="DZ3" s="622"/>
      <c r="EA3" s="631"/>
      <c r="EB3" s="618"/>
      <c r="EC3" s="628"/>
      <c r="ED3" s="618"/>
      <c r="EE3" s="628"/>
      <c r="EF3" s="630"/>
      <c r="EG3" s="628"/>
      <c r="EH3" s="628"/>
      <c r="EI3" s="618"/>
      <c r="EJ3" s="38" t="s">
        <v>91</v>
      </c>
      <c r="EK3" s="38" t="s">
        <v>92</v>
      </c>
      <c r="EL3" s="38" t="s">
        <v>93</v>
      </c>
      <c r="EM3" s="38" t="s">
        <v>94</v>
      </c>
      <c r="EN3" s="618"/>
      <c r="EO3" s="618"/>
      <c r="EP3" s="618"/>
      <c r="EQ3" s="618"/>
      <c r="ER3" s="618"/>
      <c r="ES3" s="618"/>
      <c r="ET3" s="633"/>
      <c r="EU3" s="609"/>
      <c r="EV3" s="636"/>
      <c r="EW3" s="638"/>
      <c r="EX3" s="636"/>
      <c r="EY3" s="638"/>
      <c r="EZ3" s="634"/>
      <c r="FA3" s="602"/>
      <c r="FB3" s="602"/>
      <c r="FC3" s="607"/>
      <c r="FD3" s="634"/>
      <c r="FE3" s="602"/>
      <c r="FF3" s="602"/>
      <c r="FG3" s="607"/>
      <c r="FH3" s="27" t="s">
        <v>91</v>
      </c>
      <c r="FI3" s="27" t="s">
        <v>92</v>
      </c>
      <c r="FJ3" s="27" t="s">
        <v>93</v>
      </c>
      <c r="FK3" s="27" t="s">
        <v>94</v>
      </c>
      <c r="FL3" s="607"/>
      <c r="FM3" s="607"/>
      <c r="FN3" s="607"/>
      <c r="FO3" s="607"/>
      <c r="FP3" s="607"/>
      <c r="FQ3" s="607"/>
      <c r="FR3" s="607"/>
      <c r="FS3" s="639"/>
      <c r="FT3" s="609"/>
      <c r="FU3" s="602"/>
      <c r="FV3" s="607"/>
      <c r="FW3" s="634"/>
      <c r="FX3" s="602"/>
      <c r="FY3" s="602"/>
      <c r="FZ3" s="607"/>
      <c r="GA3" s="1" t="s">
        <v>91</v>
      </c>
      <c r="GB3" s="1" t="s">
        <v>92</v>
      </c>
      <c r="GC3" s="1" t="s">
        <v>93</v>
      </c>
      <c r="GD3" s="1" t="s">
        <v>94</v>
      </c>
      <c r="GE3" s="607"/>
      <c r="GF3" s="607"/>
      <c r="GG3" s="607"/>
      <c r="GH3" s="607"/>
      <c r="GI3" s="607"/>
      <c r="GJ3" s="607"/>
      <c r="GK3" s="607"/>
      <c r="GL3" s="607"/>
      <c r="GM3" s="63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718" t="s">
        <v>119</v>
      </c>
      <c r="B1" s="719"/>
      <c r="C1" s="719"/>
      <c r="D1" s="719"/>
      <c r="E1" s="719"/>
      <c r="F1" s="719"/>
      <c r="G1" s="719"/>
      <c r="H1" s="719"/>
      <c r="I1" s="719"/>
      <c r="J1" s="719"/>
      <c r="K1" s="720" t="s">
        <v>0</v>
      </c>
      <c r="L1" s="721"/>
      <c r="M1" s="721"/>
      <c r="N1" s="721"/>
      <c r="O1" s="721"/>
      <c r="P1" s="722"/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119"/>
      <c r="AP1" s="51"/>
      <c r="AQ1" s="723" t="s">
        <v>1</v>
      </c>
      <c r="AR1" s="723"/>
      <c r="AS1" s="723"/>
      <c r="AT1" s="723"/>
      <c r="AU1" s="723"/>
      <c r="AV1" s="723"/>
      <c r="AW1" s="723"/>
      <c r="AX1" s="723"/>
      <c r="AY1" s="723"/>
      <c r="AZ1" s="723"/>
      <c r="BA1" s="723"/>
      <c r="BB1" s="723"/>
      <c r="BC1" s="723"/>
      <c r="BD1" s="723"/>
      <c r="BE1" s="723"/>
      <c r="BF1" s="116"/>
      <c r="BG1" s="116"/>
      <c r="BH1" s="116"/>
      <c r="BI1" s="116"/>
      <c r="BJ1" s="724" t="s">
        <v>2</v>
      </c>
      <c r="BK1" s="610"/>
      <c r="BL1" s="610"/>
      <c r="BM1" s="610"/>
      <c r="BN1" s="610"/>
      <c r="BO1" s="610"/>
      <c r="BP1" s="610"/>
      <c r="BQ1" s="610"/>
      <c r="BR1" s="610"/>
      <c r="BS1" s="725"/>
      <c r="BT1" s="726" t="s">
        <v>3</v>
      </c>
      <c r="BU1" s="726"/>
      <c r="BV1" s="726"/>
      <c r="BW1" s="726"/>
      <c r="BX1" s="726"/>
      <c r="BY1" s="726"/>
      <c r="BZ1" s="726"/>
      <c r="CA1" s="726"/>
      <c r="CB1" s="726"/>
      <c r="CC1" s="726"/>
      <c r="CD1" s="726"/>
      <c r="CE1" s="726"/>
      <c r="CF1" s="726"/>
      <c r="CG1" s="726"/>
      <c r="CH1" s="726"/>
      <c r="CI1" s="726"/>
      <c r="CJ1" s="727"/>
      <c r="CK1" s="610" t="s">
        <v>4</v>
      </c>
      <c r="CL1" s="610"/>
      <c r="CM1" s="610"/>
      <c r="CN1" s="610"/>
      <c r="CO1" s="610"/>
      <c r="CP1" s="610"/>
      <c r="CQ1" s="610"/>
      <c r="CR1" s="611"/>
      <c r="CS1" s="610" t="s">
        <v>6</v>
      </c>
      <c r="CT1" s="610"/>
      <c r="CU1" s="610"/>
      <c r="CV1" s="610"/>
      <c r="CW1" s="610"/>
      <c r="CX1" s="610"/>
      <c r="CY1" s="610"/>
      <c r="CZ1" s="610"/>
      <c r="DA1" s="725"/>
      <c r="DB1" s="115"/>
      <c r="DC1" s="115"/>
      <c r="DD1" s="711" t="s">
        <v>7</v>
      </c>
      <c r="DE1" s="711"/>
      <c r="DF1" s="711"/>
      <c r="DG1" s="711"/>
      <c r="DH1" s="711"/>
      <c r="DI1" s="711"/>
      <c r="DJ1" s="711"/>
      <c r="DK1" s="711"/>
      <c r="DL1" s="711"/>
      <c r="DM1" s="711"/>
      <c r="DN1" s="711"/>
      <c r="DO1" s="711"/>
      <c r="DP1" s="711"/>
      <c r="DQ1" s="711"/>
      <c r="DR1" s="711"/>
      <c r="DS1" s="711"/>
      <c r="DT1" s="711"/>
      <c r="DU1" s="711"/>
      <c r="DV1" s="711"/>
      <c r="DW1" s="711"/>
      <c r="DX1" s="711"/>
      <c r="DY1" s="711"/>
      <c r="DZ1" s="712"/>
      <c r="EA1" s="713" t="s">
        <v>300</v>
      </c>
      <c r="EB1" s="713"/>
      <c r="EC1" s="713"/>
      <c r="ED1" s="713"/>
      <c r="EE1" s="713"/>
      <c r="EF1" s="713"/>
      <c r="EG1" s="713"/>
      <c r="EH1" s="713"/>
      <c r="EI1" s="713"/>
      <c r="EJ1" s="713"/>
      <c r="EK1" s="713"/>
      <c r="EL1" s="713"/>
      <c r="EM1" s="713"/>
      <c r="EN1" s="713"/>
      <c r="EO1" s="713"/>
      <c r="EP1" s="713"/>
      <c r="EQ1" s="713"/>
      <c r="ER1" s="713"/>
      <c r="ES1" s="713"/>
      <c r="ET1" s="713"/>
      <c r="EU1" s="714"/>
      <c r="EV1" s="715" t="s">
        <v>9</v>
      </c>
      <c r="EW1" s="715"/>
      <c r="EX1" s="715"/>
      <c r="EY1" s="715"/>
      <c r="EZ1" s="715"/>
      <c r="FA1" s="715"/>
      <c r="FB1" s="715"/>
      <c r="FC1" s="715"/>
      <c r="FD1" s="715"/>
      <c r="FE1" s="715"/>
      <c r="FF1" s="715"/>
      <c r="FG1" s="715"/>
      <c r="FH1" s="715"/>
      <c r="FI1" s="715"/>
      <c r="FJ1" s="715"/>
      <c r="FK1" s="715"/>
      <c r="FL1" s="715"/>
      <c r="FM1" s="715"/>
      <c r="FN1" s="715"/>
      <c r="FO1" s="715"/>
      <c r="FP1" s="715"/>
      <c r="FQ1" s="715"/>
      <c r="FR1" s="715"/>
      <c r="FS1" s="715"/>
      <c r="FT1" s="716"/>
      <c r="FU1" s="717" t="s">
        <v>229</v>
      </c>
      <c r="FV1" s="717"/>
      <c r="FW1" s="717"/>
      <c r="FX1" s="717"/>
      <c r="FY1" s="717"/>
      <c r="FZ1" s="717"/>
      <c r="GA1" s="717"/>
      <c r="GB1" s="717"/>
      <c r="GC1" s="717"/>
      <c r="GD1" s="717"/>
      <c r="GE1" s="717"/>
      <c r="GF1" s="717"/>
      <c r="GG1" s="717"/>
      <c r="GH1" s="717"/>
      <c r="GI1" s="717"/>
      <c r="GJ1" s="717"/>
      <c r="GK1" s="717"/>
      <c r="GL1" s="717"/>
      <c r="GM1" s="717"/>
      <c r="GN1" s="717"/>
      <c r="GO1" s="730" t="s">
        <v>301</v>
      </c>
      <c r="GP1" s="730"/>
      <c r="GQ1" s="730"/>
      <c r="GR1" s="730"/>
      <c r="GS1" s="730"/>
      <c r="GT1" s="730"/>
      <c r="GU1" s="730"/>
      <c r="GV1" s="730"/>
      <c r="GW1" s="55"/>
    </row>
    <row r="2" spans="1:206" ht="36" customHeight="1" x14ac:dyDescent="0.25">
      <c r="A2" s="709" t="s">
        <v>11</v>
      </c>
      <c r="B2" s="709" t="s">
        <v>12</v>
      </c>
      <c r="C2" s="702" t="s">
        <v>13</v>
      </c>
      <c r="D2" s="702" t="s">
        <v>14</v>
      </c>
      <c r="E2" s="702" t="s">
        <v>15</v>
      </c>
      <c r="F2" s="702" t="s">
        <v>16</v>
      </c>
      <c r="G2" s="702" t="s">
        <v>17</v>
      </c>
      <c r="H2" s="704" t="s">
        <v>18</v>
      </c>
      <c r="I2" s="705"/>
      <c r="J2" s="706"/>
      <c r="K2" s="676" t="s">
        <v>19</v>
      </c>
      <c r="L2" s="700" t="s">
        <v>128</v>
      </c>
      <c r="M2" s="694" t="s">
        <v>20</v>
      </c>
      <c r="N2" s="694" t="s">
        <v>21</v>
      </c>
      <c r="O2" s="694" t="s">
        <v>22</v>
      </c>
      <c r="P2" s="696" t="s">
        <v>150</v>
      </c>
      <c r="Q2" s="694" t="s">
        <v>24</v>
      </c>
      <c r="R2" s="694"/>
      <c r="S2" s="694"/>
      <c r="T2" s="694"/>
      <c r="U2" s="674" t="s">
        <v>25</v>
      </c>
      <c r="V2" s="675"/>
      <c r="W2" s="675"/>
      <c r="X2" s="675"/>
      <c r="Y2" s="675"/>
      <c r="Z2" s="675"/>
      <c r="AA2" s="675"/>
      <c r="AB2" s="675"/>
      <c r="AC2" s="675"/>
      <c r="AD2" s="675"/>
      <c r="AE2" s="675"/>
      <c r="AF2" s="675"/>
      <c r="AG2" s="675"/>
      <c r="AH2" s="675"/>
      <c r="AI2" s="676"/>
      <c r="AJ2" s="694" t="s">
        <v>28</v>
      </c>
      <c r="AK2" s="694"/>
      <c r="AL2" s="694" t="s">
        <v>29</v>
      </c>
      <c r="AM2" s="700" t="s">
        <v>30</v>
      </c>
      <c r="AN2" s="694" t="s">
        <v>152</v>
      </c>
      <c r="AO2" s="677" t="s">
        <v>128</v>
      </c>
      <c r="AP2" s="640" t="s">
        <v>116</v>
      </c>
      <c r="AQ2" s="642" t="s">
        <v>35</v>
      </c>
      <c r="AR2" s="644" t="s">
        <v>36</v>
      </c>
      <c r="AS2" s="644" t="s">
        <v>37</v>
      </c>
      <c r="AT2" s="640" t="s">
        <v>38</v>
      </c>
      <c r="AU2" s="644" t="s">
        <v>24</v>
      </c>
      <c r="AV2" s="644"/>
      <c r="AW2" s="644"/>
      <c r="AX2" s="644"/>
      <c r="AY2" s="640" t="s">
        <v>39</v>
      </c>
      <c r="AZ2" s="640" t="s">
        <v>40</v>
      </c>
      <c r="BA2" s="644" t="s">
        <v>41</v>
      </c>
      <c r="BB2" s="640" t="s">
        <v>30</v>
      </c>
      <c r="BC2" s="640" t="s">
        <v>32</v>
      </c>
      <c r="BD2" s="677" t="s">
        <v>33</v>
      </c>
      <c r="BE2" s="640" t="s">
        <v>157</v>
      </c>
      <c r="BF2" s="683" t="s">
        <v>158</v>
      </c>
      <c r="BG2" s="683" t="s">
        <v>159</v>
      </c>
      <c r="BH2" s="683" t="s">
        <v>156</v>
      </c>
      <c r="BI2" s="683" t="s">
        <v>155</v>
      </c>
      <c r="BJ2" s="608" t="s">
        <v>42</v>
      </c>
      <c r="BK2" s="601" t="s">
        <v>43</v>
      </c>
      <c r="BL2" s="606" t="s">
        <v>45</v>
      </c>
      <c r="BM2" s="606" t="s">
        <v>46</v>
      </c>
      <c r="BN2" s="601" t="s">
        <v>47</v>
      </c>
      <c r="BO2" s="601" t="s">
        <v>48</v>
      </c>
      <c r="BP2" s="606" t="s">
        <v>49</v>
      </c>
      <c r="BQ2" s="606" t="s">
        <v>40</v>
      </c>
      <c r="BR2" s="601" t="s">
        <v>50</v>
      </c>
      <c r="BS2" s="601" t="s">
        <v>51</v>
      </c>
      <c r="BT2" s="658" t="s">
        <v>52</v>
      </c>
      <c r="BU2" s="660" t="s">
        <v>141</v>
      </c>
      <c r="BV2" s="662" t="s">
        <v>131</v>
      </c>
      <c r="BW2" s="692" t="s">
        <v>53</v>
      </c>
      <c r="BX2" s="692" t="s">
        <v>44</v>
      </c>
      <c r="BY2" s="692" t="s">
        <v>54</v>
      </c>
      <c r="BZ2" s="692" t="s">
        <v>46</v>
      </c>
      <c r="CA2" s="692" t="s">
        <v>55</v>
      </c>
      <c r="CB2" s="692" t="s">
        <v>56</v>
      </c>
      <c r="CC2" s="692" t="s">
        <v>24</v>
      </c>
      <c r="CD2" s="692"/>
      <c r="CE2" s="692"/>
      <c r="CF2" s="692"/>
      <c r="CG2" s="692" t="s">
        <v>49</v>
      </c>
      <c r="CH2" s="692" t="s">
        <v>40</v>
      </c>
      <c r="CI2" s="692" t="s">
        <v>50</v>
      </c>
      <c r="CJ2" s="728" t="s">
        <v>51</v>
      </c>
      <c r="CK2" s="626" t="s">
        <v>44</v>
      </c>
      <c r="CL2" s="601" t="s">
        <v>57</v>
      </c>
      <c r="CM2" s="601" t="s">
        <v>58</v>
      </c>
      <c r="CN2" s="601" t="s">
        <v>46</v>
      </c>
      <c r="CO2" s="601" t="s">
        <v>59</v>
      </c>
      <c r="CP2" s="601" t="s">
        <v>60</v>
      </c>
      <c r="CQ2" s="601" t="s">
        <v>49</v>
      </c>
      <c r="CR2" s="621" t="s">
        <v>40</v>
      </c>
      <c r="CS2" s="626" t="s">
        <v>44</v>
      </c>
      <c r="CT2" s="601" t="s">
        <v>64</v>
      </c>
      <c r="CU2" s="601" t="s">
        <v>65</v>
      </c>
      <c r="CV2" s="601" t="s">
        <v>46</v>
      </c>
      <c r="CW2" s="606" t="s">
        <v>31</v>
      </c>
      <c r="CX2" s="601" t="s">
        <v>66</v>
      </c>
      <c r="CY2" s="601" t="s">
        <v>60</v>
      </c>
      <c r="CZ2" s="601" t="s">
        <v>49</v>
      </c>
      <c r="DA2" s="601" t="s">
        <v>40</v>
      </c>
      <c r="DB2" s="52"/>
      <c r="DC2" s="691" t="s">
        <v>128</v>
      </c>
      <c r="DD2" s="691" t="s">
        <v>67</v>
      </c>
      <c r="DE2" s="650" t="s">
        <v>68</v>
      </c>
      <c r="DF2" s="650" t="s">
        <v>69</v>
      </c>
      <c r="DG2" s="650" t="s">
        <v>27</v>
      </c>
      <c r="DH2" s="650" t="s">
        <v>70</v>
      </c>
      <c r="DI2" s="650"/>
      <c r="DJ2" s="650" t="s">
        <v>44</v>
      </c>
      <c r="DK2" s="650" t="s">
        <v>46</v>
      </c>
      <c r="DL2" s="650" t="s">
        <v>64</v>
      </c>
      <c r="DM2" s="650" t="s">
        <v>65</v>
      </c>
      <c r="DN2" s="650" t="s">
        <v>71</v>
      </c>
      <c r="DO2" s="650" t="s">
        <v>24</v>
      </c>
      <c r="DP2" s="650"/>
      <c r="DQ2" s="650"/>
      <c r="DR2" s="650"/>
      <c r="DS2" s="650" t="s">
        <v>49</v>
      </c>
      <c r="DT2" s="650" t="s">
        <v>40</v>
      </c>
      <c r="DU2" s="650" t="s">
        <v>41</v>
      </c>
      <c r="DV2" s="650" t="s">
        <v>30</v>
      </c>
      <c r="DW2" s="650" t="s">
        <v>72</v>
      </c>
      <c r="DX2" s="650" t="s">
        <v>32</v>
      </c>
      <c r="DY2" s="650" t="s">
        <v>33</v>
      </c>
      <c r="DZ2" s="650" t="s">
        <v>34</v>
      </c>
      <c r="EA2" s="670" t="s">
        <v>73</v>
      </c>
      <c r="EB2" s="104"/>
      <c r="EC2" s="654" t="s">
        <v>131</v>
      </c>
      <c r="ED2" s="668" t="s">
        <v>74</v>
      </c>
      <c r="EE2" s="654" t="s">
        <v>27</v>
      </c>
      <c r="EF2" s="668" t="s">
        <v>44</v>
      </c>
      <c r="EG2" s="666" t="s">
        <v>46</v>
      </c>
      <c r="EH2" s="668" t="s">
        <v>64</v>
      </c>
      <c r="EI2" s="668" t="s">
        <v>65</v>
      </c>
      <c r="EJ2" s="654" t="s">
        <v>71</v>
      </c>
      <c r="EK2" s="668" t="s">
        <v>24</v>
      </c>
      <c r="EL2" s="668"/>
      <c r="EM2" s="668"/>
      <c r="EN2" s="668"/>
      <c r="EO2" s="654" t="s">
        <v>49</v>
      </c>
      <c r="EP2" s="654" t="s">
        <v>40</v>
      </c>
      <c r="EQ2" s="654" t="s">
        <v>41</v>
      </c>
      <c r="ER2" s="654" t="s">
        <v>30</v>
      </c>
      <c r="ES2" s="654" t="s">
        <v>32</v>
      </c>
      <c r="ET2" s="654" t="s">
        <v>33</v>
      </c>
      <c r="EU2" s="664" t="s">
        <v>34</v>
      </c>
      <c r="EV2" s="679" t="s">
        <v>75</v>
      </c>
      <c r="EW2" s="646" t="s">
        <v>141</v>
      </c>
      <c r="EX2" s="648" t="s">
        <v>225</v>
      </c>
      <c r="EY2" s="646" t="s">
        <v>26</v>
      </c>
      <c r="EZ2" s="648" t="s">
        <v>27</v>
      </c>
      <c r="FA2" s="652" t="s">
        <v>76</v>
      </c>
      <c r="FB2" s="646" t="s">
        <v>77</v>
      </c>
      <c r="FC2" s="646" t="s">
        <v>78</v>
      </c>
      <c r="FD2" s="648" t="s">
        <v>31</v>
      </c>
      <c r="FE2" s="652" t="s">
        <v>79</v>
      </c>
      <c r="FF2" s="646" t="s">
        <v>80</v>
      </c>
      <c r="FG2" s="646" t="s">
        <v>81</v>
      </c>
      <c r="FH2" s="648" t="s">
        <v>224</v>
      </c>
      <c r="FI2" s="646" t="s">
        <v>24</v>
      </c>
      <c r="FJ2" s="646"/>
      <c r="FK2" s="646"/>
      <c r="FL2" s="646"/>
      <c r="FM2" s="648" t="s">
        <v>49</v>
      </c>
      <c r="FN2" s="648" t="s">
        <v>40</v>
      </c>
      <c r="FO2" s="648" t="s">
        <v>41</v>
      </c>
      <c r="FP2" s="648" t="s">
        <v>30</v>
      </c>
      <c r="FQ2" s="648" t="s">
        <v>31</v>
      </c>
      <c r="FR2" s="648" t="s">
        <v>32</v>
      </c>
      <c r="FS2" s="648" t="s">
        <v>33</v>
      </c>
      <c r="FT2" s="687" t="s">
        <v>34</v>
      </c>
      <c r="FU2" s="689" t="s">
        <v>82</v>
      </c>
      <c r="FV2" s="685" t="s">
        <v>225</v>
      </c>
      <c r="FW2" s="656" t="s">
        <v>141</v>
      </c>
      <c r="FX2" s="672" t="s">
        <v>84</v>
      </c>
      <c r="FY2" s="685" t="s">
        <v>131</v>
      </c>
      <c r="FZ2" s="685" t="s">
        <v>232</v>
      </c>
      <c r="GA2" s="656" t="s">
        <v>31</v>
      </c>
      <c r="GB2" s="685" t="s">
        <v>24</v>
      </c>
      <c r="GC2" s="685"/>
      <c r="GD2" s="685"/>
      <c r="GE2" s="685"/>
      <c r="GF2" s="656" t="s">
        <v>49</v>
      </c>
      <c r="GG2" s="656" t="s">
        <v>87</v>
      </c>
      <c r="GH2" s="656" t="s">
        <v>40</v>
      </c>
      <c r="GI2" s="656" t="s">
        <v>41</v>
      </c>
      <c r="GJ2" s="656" t="s">
        <v>30</v>
      </c>
      <c r="GK2" s="656" t="s">
        <v>31</v>
      </c>
      <c r="GL2" s="656" t="s">
        <v>32</v>
      </c>
      <c r="GM2" s="656" t="s">
        <v>33</v>
      </c>
      <c r="GN2" s="672" t="s">
        <v>34</v>
      </c>
      <c r="GO2" s="731" t="s">
        <v>315</v>
      </c>
      <c r="GP2" s="732" t="s">
        <v>141</v>
      </c>
      <c r="GQ2" s="732" t="s">
        <v>131</v>
      </c>
      <c r="GR2" s="732" t="s">
        <v>302</v>
      </c>
      <c r="GS2" s="732" t="s">
        <v>303</v>
      </c>
      <c r="GT2" s="732" t="s">
        <v>304</v>
      </c>
      <c r="GU2" s="732" t="s">
        <v>305</v>
      </c>
      <c r="GV2" s="732" t="s">
        <v>306</v>
      </c>
      <c r="GW2" s="133"/>
      <c r="GX2" s="133"/>
    </row>
    <row r="3" spans="1:206" ht="101.25" x14ac:dyDescent="0.25">
      <c r="A3" s="710"/>
      <c r="B3" s="710"/>
      <c r="C3" s="703"/>
      <c r="D3" s="703"/>
      <c r="E3" s="703"/>
      <c r="F3" s="703"/>
      <c r="G3" s="703"/>
      <c r="H3" s="114" t="s">
        <v>88</v>
      </c>
      <c r="I3" s="114" t="s">
        <v>89</v>
      </c>
      <c r="J3" s="101" t="s">
        <v>90</v>
      </c>
      <c r="K3" s="707"/>
      <c r="L3" s="708"/>
      <c r="M3" s="695"/>
      <c r="N3" s="695"/>
      <c r="O3" s="695"/>
      <c r="P3" s="697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695"/>
      <c r="AM3" s="701"/>
      <c r="AN3" s="695"/>
      <c r="AO3" s="678"/>
      <c r="AP3" s="641"/>
      <c r="AQ3" s="643"/>
      <c r="AR3" s="645"/>
      <c r="AS3" s="645"/>
      <c r="AT3" s="698"/>
      <c r="AU3" s="113" t="s">
        <v>91</v>
      </c>
      <c r="AV3" s="113" t="s">
        <v>92</v>
      </c>
      <c r="AW3" s="113" t="s">
        <v>151</v>
      </c>
      <c r="AX3" s="113" t="s">
        <v>94</v>
      </c>
      <c r="AY3" s="698"/>
      <c r="AZ3" s="698"/>
      <c r="BA3" s="645"/>
      <c r="BB3" s="698"/>
      <c r="BC3" s="698"/>
      <c r="BD3" s="699"/>
      <c r="BE3" s="698"/>
      <c r="BF3" s="684"/>
      <c r="BG3" s="684"/>
      <c r="BH3" s="684"/>
      <c r="BI3" s="684"/>
      <c r="BJ3" s="609"/>
      <c r="BK3" s="602"/>
      <c r="BL3" s="607"/>
      <c r="BM3" s="607"/>
      <c r="BN3" s="602"/>
      <c r="BO3" s="602"/>
      <c r="BP3" s="607"/>
      <c r="BQ3" s="607"/>
      <c r="BR3" s="602"/>
      <c r="BS3" s="602"/>
      <c r="BT3" s="659"/>
      <c r="BU3" s="661"/>
      <c r="BV3" s="663"/>
      <c r="BW3" s="693"/>
      <c r="BX3" s="693"/>
      <c r="BY3" s="693"/>
      <c r="BZ3" s="693"/>
      <c r="CA3" s="693"/>
      <c r="CB3" s="693"/>
      <c r="CC3" s="132" t="s">
        <v>91</v>
      </c>
      <c r="CD3" s="132" t="s">
        <v>92</v>
      </c>
      <c r="CE3" s="132" t="s">
        <v>93</v>
      </c>
      <c r="CF3" s="132" t="s">
        <v>94</v>
      </c>
      <c r="CG3" s="693"/>
      <c r="CH3" s="693"/>
      <c r="CI3" s="693"/>
      <c r="CJ3" s="729"/>
      <c r="CK3" s="627"/>
      <c r="CL3" s="602"/>
      <c r="CM3" s="602"/>
      <c r="CN3" s="602"/>
      <c r="CO3" s="602"/>
      <c r="CP3" s="602"/>
      <c r="CQ3" s="602"/>
      <c r="CR3" s="622"/>
      <c r="CS3" s="627"/>
      <c r="CT3" s="602"/>
      <c r="CU3" s="602"/>
      <c r="CV3" s="602"/>
      <c r="CW3" s="607"/>
      <c r="CX3" s="602"/>
      <c r="CY3" s="602"/>
      <c r="CZ3" s="602"/>
      <c r="DA3" s="602"/>
      <c r="DB3" s="53" t="s">
        <v>225</v>
      </c>
      <c r="DC3" s="691"/>
      <c r="DD3" s="691"/>
      <c r="DE3" s="651"/>
      <c r="DF3" s="651"/>
      <c r="DG3" s="651"/>
      <c r="DH3" s="111" t="s">
        <v>103</v>
      </c>
      <c r="DI3" s="111" t="s">
        <v>104</v>
      </c>
      <c r="DJ3" s="651"/>
      <c r="DK3" s="651"/>
      <c r="DL3" s="651"/>
      <c r="DM3" s="651"/>
      <c r="DN3" s="651"/>
      <c r="DO3" s="111" t="s">
        <v>91</v>
      </c>
      <c r="DP3" s="111" t="s">
        <v>92</v>
      </c>
      <c r="DQ3" s="111" t="s">
        <v>93</v>
      </c>
      <c r="DR3" s="111" t="s">
        <v>94</v>
      </c>
      <c r="DS3" s="651"/>
      <c r="DT3" s="651"/>
      <c r="DU3" s="651"/>
      <c r="DV3" s="651"/>
      <c r="DW3" s="651"/>
      <c r="DX3" s="651"/>
      <c r="DY3" s="651"/>
      <c r="DZ3" s="651"/>
      <c r="EA3" s="671"/>
      <c r="EB3" s="105" t="s">
        <v>141</v>
      </c>
      <c r="EC3" s="655"/>
      <c r="ED3" s="669"/>
      <c r="EE3" s="655"/>
      <c r="EF3" s="669"/>
      <c r="EG3" s="667"/>
      <c r="EH3" s="669"/>
      <c r="EI3" s="669"/>
      <c r="EJ3" s="655"/>
      <c r="EK3" s="110" t="s">
        <v>91</v>
      </c>
      <c r="EL3" s="110" t="s">
        <v>92</v>
      </c>
      <c r="EM3" s="110" t="s">
        <v>93</v>
      </c>
      <c r="EN3" s="110" t="s">
        <v>94</v>
      </c>
      <c r="EO3" s="655"/>
      <c r="EP3" s="655"/>
      <c r="EQ3" s="655"/>
      <c r="ER3" s="655"/>
      <c r="ES3" s="655"/>
      <c r="ET3" s="655"/>
      <c r="EU3" s="665"/>
      <c r="EV3" s="680"/>
      <c r="EW3" s="647"/>
      <c r="EX3" s="649"/>
      <c r="EY3" s="647"/>
      <c r="EZ3" s="649"/>
      <c r="FA3" s="653"/>
      <c r="FB3" s="647"/>
      <c r="FC3" s="647"/>
      <c r="FD3" s="649"/>
      <c r="FE3" s="653"/>
      <c r="FF3" s="647"/>
      <c r="FG3" s="647"/>
      <c r="FH3" s="649"/>
      <c r="FI3" s="109" t="s">
        <v>91</v>
      </c>
      <c r="FJ3" s="109" t="s">
        <v>92</v>
      </c>
      <c r="FK3" s="109" t="s">
        <v>93</v>
      </c>
      <c r="FL3" s="109" t="s">
        <v>94</v>
      </c>
      <c r="FM3" s="649"/>
      <c r="FN3" s="649"/>
      <c r="FO3" s="649"/>
      <c r="FP3" s="649"/>
      <c r="FQ3" s="649"/>
      <c r="FR3" s="649"/>
      <c r="FS3" s="649"/>
      <c r="FT3" s="688"/>
      <c r="FU3" s="690"/>
      <c r="FV3" s="686"/>
      <c r="FW3" s="657"/>
      <c r="FX3" s="673"/>
      <c r="FY3" s="686"/>
      <c r="FZ3" s="686"/>
      <c r="GA3" s="657"/>
      <c r="GB3" s="137" t="s">
        <v>91</v>
      </c>
      <c r="GC3" s="137" t="s">
        <v>92</v>
      </c>
      <c r="GD3" s="137" t="s">
        <v>93</v>
      </c>
      <c r="GE3" s="137" t="s">
        <v>94</v>
      </c>
      <c r="GF3" s="657"/>
      <c r="GG3" s="657"/>
      <c r="GH3" s="657"/>
      <c r="GI3" s="657"/>
      <c r="GJ3" s="657"/>
      <c r="GK3" s="657"/>
      <c r="GL3" s="657"/>
      <c r="GM3" s="657"/>
      <c r="GN3" s="673"/>
      <c r="GO3" s="731"/>
      <c r="GP3" s="732"/>
      <c r="GQ3" s="732"/>
      <c r="GR3" s="732"/>
      <c r="GS3" s="732"/>
      <c r="GT3" s="732"/>
      <c r="GU3" s="732"/>
      <c r="GV3" s="732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681"/>
    </row>
    <row r="1048458" spans="41:41" x14ac:dyDescent="0.25">
      <c r="AO1048458" s="682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615" t="s">
        <v>119</v>
      </c>
      <c r="B1" s="610"/>
      <c r="C1" s="610"/>
      <c r="D1" s="610"/>
      <c r="E1" s="610"/>
      <c r="F1" s="610"/>
      <c r="G1" s="610"/>
      <c r="H1" s="610"/>
      <c r="I1" s="610"/>
      <c r="J1" s="610"/>
      <c r="K1" s="616" t="s">
        <v>0</v>
      </c>
      <c r="L1" s="612"/>
      <c r="M1" s="612"/>
      <c r="N1" s="612"/>
      <c r="O1" s="612"/>
      <c r="P1" s="612"/>
      <c r="Q1" s="612"/>
      <c r="R1" s="612"/>
      <c r="S1" s="612"/>
      <c r="T1" s="612"/>
      <c r="U1" s="612"/>
      <c r="V1" s="612"/>
      <c r="W1" s="612"/>
      <c r="X1" s="612"/>
      <c r="Y1" s="612"/>
      <c r="Z1" s="612"/>
      <c r="AA1" s="612"/>
      <c r="AB1" s="612"/>
      <c r="AC1" s="612"/>
      <c r="AD1" s="612"/>
      <c r="AE1" s="612"/>
      <c r="AF1" s="33"/>
      <c r="AG1" s="610" t="s">
        <v>1</v>
      </c>
      <c r="AH1" s="610"/>
      <c r="AI1" s="610"/>
      <c r="AJ1" s="610"/>
      <c r="AK1" s="610"/>
      <c r="AL1" s="610"/>
      <c r="AM1" s="610"/>
      <c r="AN1" s="610"/>
      <c r="AO1" s="610"/>
      <c r="AP1" s="610"/>
      <c r="AQ1" s="610"/>
      <c r="AR1" s="610"/>
      <c r="AS1" s="610"/>
      <c r="AT1" s="610"/>
      <c r="AU1" s="610"/>
      <c r="AV1" s="617" t="s">
        <v>2</v>
      </c>
      <c r="AW1" s="610"/>
      <c r="AX1" s="610"/>
      <c r="AY1" s="610"/>
      <c r="AZ1" s="610"/>
      <c r="BA1" s="610"/>
      <c r="BB1" s="610"/>
      <c r="BC1" s="610"/>
      <c r="BD1" s="610"/>
      <c r="BE1" s="611"/>
      <c r="BF1" s="612" t="s">
        <v>3</v>
      </c>
      <c r="BG1" s="612"/>
      <c r="BH1" s="612"/>
      <c r="BI1" s="612"/>
      <c r="BJ1" s="612"/>
      <c r="BK1" s="612"/>
      <c r="BL1" s="612"/>
      <c r="BM1" s="612"/>
      <c r="BN1" s="612"/>
      <c r="BO1" s="612"/>
      <c r="BP1" s="612"/>
      <c r="BQ1" s="612"/>
      <c r="BR1" s="612"/>
      <c r="BS1" s="612"/>
      <c r="BT1" s="612"/>
      <c r="BU1" s="612"/>
      <c r="BV1" s="613"/>
      <c r="BW1" s="610" t="s">
        <v>4</v>
      </c>
      <c r="BX1" s="610"/>
      <c r="BY1" s="610"/>
      <c r="BZ1" s="610"/>
      <c r="CA1" s="610"/>
      <c r="CB1" s="610"/>
      <c r="CC1" s="610"/>
      <c r="CD1" s="611"/>
      <c r="CE1" s="610" t="s">
        <v>5</v>
      </c>
      <c r="CF1" s="610"/>
      <c r="CG1" s="610"/>
      <c r="CH1" s="610"/>
      <c r="CI1" s="610"/>
      <c r="CJ1" s="610"/>
      <c r="CK1" s="610"/>
      <c r="CL1" s="610"/>
      <c r="CM1" s="610"/>
      <c r="CN1" s="610"/>
      <c r="CO1" s="610"/>
      <c r="CP1" s="610"/>
      <c r="CQ1" s="610"/>
      <c r="CR1" s="610"/>
      <c r="CS1" s="610"/>
      <c r="CT1" s="611"/>
      <c r="CU1" s="610" t="s">
        <v>6</v>
      </c>
      <c r="CV1" s="610"/>
      <c r="CW1" s="610"/>
      <c r="CX1" s="610"/>
      <c r="CY1" s="610"/>
      <c r="CZ1" s="610"/>
      <c r="DA1" s="610"/>
      <c r="DB1" s="610"/>
      <c r="DC1" s="611"/>
      <c r="DD1" s="612" t="s">
        <v>7</v>
      </c>
      <c r="DE1" s="612"/>
      <c r="DF1" s="612"/>
      <c r="DG1" s="612"/>
      <c r="DH1" s="612"/>
      <c r="DI1" s="612"/>
      <c r="DJ1" s="612"/>
      <c r="DK1" s="612"/>
      <c r="DL1" s="612"/>
      <c r="DM1" s="612"/>
      <c r="DN1" s="612"/>
      <c r="DO1" s="612"/>
      <c r="DP1" s="612"/>
      <c r="DQ1" s="612"/>
      <c r="DR1" s="612"/>
      <c r="DS1" s="612"/>
      <c r="DT1" s="612"/>
      <c r="DU1" s="612"/>
      <c r="DV1" s="612"/>
      <c r="DW1" s="612"/>
      <c r="DX1" s="612"/>
      <c r="DY1" s="612"/>
      <c r="DZ1" s="613"/>
      <c r="EA1" s="610" t="s">
        <v>8</v>
      </c>
      <c r="EB1" s="610"/>
      <c r="EC1" s="610"/>
      <c r="ED1" s="610"/>
      <c r="EE1" s="610"/>
      <c r="EF1" s="610"/>
      <c r="EG1" s="610"/>
      <c r="EH1" s="610"/>
      <c r="EI1" s="610"/>
      <c r="EJ1" s="610"/>
      <c r="EK1" s="610"/>
      <c r="EL1" s="610"/>
      <c r="EM1" s="610"/>
      <c r="EN1" s="610"/>
      <c r="EO1" s="610"/>
      <c r="EP1" s="610"/>
      <c r="EQ1" s="610"/>
      <c r="ER1" s="610"/>
      <c r="ES1" s="610"/>
      <c r="ET1" s="614"/>
      <c r="EU1" s="610" t="s">
        <v>9</v>
      </c>
      <c r="EV1" s="610"/>
      <c r="EW1" s="610"/>
      <c r="EX1" s="610"/>
      <c r="EY1" s="610"/>
      <c r="EZ1" s="610"/>
      <c r="FA1" s="610"/>
      <c r="FB1" s="610"/>
      <c r="FC1" s="610"/>
      <c r="FD1" s="610"/>
      <c r="FE1" s="610"/>
      <c r="FF1" s="610"/>
      <c r="FG1" s="610"/>
      <c r="FH1" s="610"/>
      <c r="FI1" s="610"/>
      <c r="FJ1" s="610"/>
      <c r="FK1" s="610"/>
      <c r="FL1" s="610"/>
      <c r="FM1" s="610"/>
      <c r="FN1" s="610"/>
      <c r="FO1" s="610"/>
      <c r="FP1" s="610"/>
      <c r="FQ1" s="610"/>
      <c r="FR1" s="610"/>
      <c r="FS1" s="614"/>
      <c r="FT1" s="610" t="s">
        <v>10</v>
      </c>
      <c r="FU1" s="610"/>
      <c r="FV1" s="610"/>
      <c r="FW1" s="610"/>
      <c r="FX1" s="610"/>
      <c r="FY1" s="610"/>
      <c r="FZ1" s="610"/>
      <c r="GA1" s="610"/>
      <c r="GB1" s="610"/>
      <c r="GC1" s="610"/>
      <c r="GD1" s="610"/>
      <c r="GE1" s="610"/>
      <c r="GF1" s="610"/>
      <c r="GG1" s="610"/>
      <c r="GH1" s="610"/>
      <c r="GI1" s="610"/>
      <c r="GJ1" s="610"/>
      <c r="GK1" s="610"/>
      <c r="GL1" s="610"/>
      <c r="GM1" s="610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606" t="s">
        <v>11</v>
      </c>
      <c r="B2" s="606" t="s">
        <v>12</v>
      </c>
      <c r="C2" s="601" t="s">
        <v>13</v>
      </c>
      <c r="D2" s="601" t="s">
        <v>14</v>
      </c>
      <c r="E2" s="601" t="s">
        <v>15</v>
      </c>
      <c r="F2" s="601" t="s">
        <v>16</v>
      </c>
      <c r="G2" s="601" t="s">
        <v>17</v>
      </c>
      <c r="H2" s="603" t="s">
        <v>18</v>
      </c>
      <c r="I2" s="604"/>
      <c r="J2" s="605"/>
      <c r="K2" s="608" t="s">
        <v>19</v>
      </c>
      <c r="L2" s="606" t="s">
        <v>128</v>
      </c>
      <c r="M2" s="601" t="s">
        <v>20</v>
      </c>
      <c r="N2" s="601" t="s">
        <v>21</v>
      </c>
      <c r="O2" s="601" t="s">
        <v>22</v>
      </c>
      <c r="P2" s="601" t="s">
        <v>23</v>
      </c>
      <c r="Q2" s="601" t="s">
        <v>24</v>
      </c>
      <c r="R2" s="601"/>
      <c r="S2" s="601"/>
      <c r="T2" s="601"/>
      <c r="U2" s="601" t="s">
        <v>25</v>
      </c>
      <c r="V2" s="601"/>
      <c r="W2" s="601"/>
      <c r="X2" s="601"/>
      <c r="Y2" s="601"/>
      <c r="Z2" s="601"/>
      <c r="AA2" s="601" t="s">
        <v>28</v>
      </c>
      <c r="AB2" s="601"/>
      <c r="AC2" s="601" t="s">
        <v>29</v>
      </c>
      <c r="AD2" s="606" t="s">
        <v>30</v>
      </c>
      <c r="AE2" s="601" t="s">
        <v>32</v>
      </c>
      <c r="AF2" s="619" t="s">
        <v>116</v>
      </c>
      <c r="AG2" s="608" t="s">
        <v>35</v>
      </c>
      <c r="AH2" s="601" t="s">
        <v>36</v>
      </c>
      <c r="AI2" s="601" t="s">
        <v>37</v>
      </c>
      <c r="AJ2" s="606" t="s">
        <v>38</v>
      </c>
      <c r="AK2" s="601" t="s">
        <v>24</v>
      </c>
      <c r="AL2" s="601"/>
      <c r="AM2" s="601"/>
      <c r="AN2" s="601"/>
      <c r="AO2" s="606" t="s">
        <v>39</v>
      </c>
      <c r="AP2" s="606" t="s">
        <v>40</v>
      </c>
      <c r="AQ2" s="601" t="s">
        <v>41</v>
      </c>
      <c r="AR2" s="606" t="s">
        <v>30</v>
      </c>
      <c r="AS2" s="606" t="s">
        <v>32</v>
      </c>
      <c r="AT2" s="623" t="s">
        <v>33</v>
      </c>
      <c r="AU2" s="619" t="s">
        <v>34</v>
      </c>
      <c r="AV2" s="608" t="s">
        <v>42</v>
      </c>
      <c r="AW2" s="601" t="s">
        <v>43</v>
      </c>
      <c r="AX2" s="606" t="s">
        <v>45</v>
      </c>
      <c r="AY2" s="606" t="s">
        <v>46</v>
      </c>
      <c r="AZ2" s="601" t="s">
        <v>47</v>
      </c>
      <c r="BA2" s="601" t="s">
        <v>48</v>
      </c>
      <c r="BB2" s="606" t="s">
        <v>49</v>
      </c>
      <c r="BC2" s="606" t="s">
        <v>40</v>
      </c>
      <c r="BD2" s="601" t="s">
        <v>50</v>
      </c>
      <c r="BE2" s="621" t="s">
        <v>51</v>
      </c>
      <c r="BF2" s="608" t="s">
        <v>52</v>
      </c>
      <c r="BG2"/>
      <c r="BH2" s="34"/>
      <c r="BI2" s="601" t="s">
        <v>53</v>
      </c>
      <c r="BJ2" s="601" t="s">
        <v>44</v>
      </c>
      <c r="BK2" s="601" t="s">
        <v>54</v>
      </c>
      <c r="BL2" s="601" t="s">
        <v>46</v>
      </c>
      <c r="BM2" s="601" t="s">
        <v>55</v>
      </c>
      <c r="BN2" s="601" t="s">
        <v>56</v>
      </c>
      <c r="BO2" s="601" t="s">
        <v>24</v>
      </c>
      <c r="BP2" s="601"/>
      <c r="BQ2" s="601"/>
      <c r="BR2" s="601"/>
      <c r="BS2" s="601" t="s">
        <v>49</v>
      </c>
      <c r="BT2" s="601" t="s">
        <v>40</v>
      </c>
      <c r="BU2" s="601" t="s">
        <v>50</v>
      </c>
      <c r="BV2" s="621" t="s">
        <v>51</v>
      </c>
      <c r="BW2" s="626" t="s">
        <v>44</v>
      </c>
      <c r="BX2" s="601" t="s">
        <v>57</v>
      </c>
      <c r="BY2" s="601" t="s">
        <v>58</v>
      </c>
      <c r="BZ2" s="601" t="s">
        <v>46</v>
      </c>
      <c r="CA2" s="601" t="s">
        <v>59</v>
      </c>
      <c r="CB2" s="601" t="s">
        <v>60</v>
      </c>
      <c r="CC2" s="601" t="s">
        <v>49</v>
      </c>
      <c r="CD2" s="621" t="s">
        <v>40</v>
      </c>
      <c r="CE2" s="626" t="s">
        <v>61</v>
      </c>
      <c r="CF2" s="606" t="s">
        <v>26</v>
      </c>
      <c r="CG2" s="31"/>
      <c r="CH2" s="606" t="s">
        <v>62</v>
      </c>
      <c r="CI2" s="606" t="s">
        <v>46</v>
      </c>
      <c r="CJ2" s="606" t="s">
        <v>55</v>
      </c>
      <c r="CK2" s="606" t="s">
        <v>56</v>
      </c>
      <c r="CL2" s="606" t="s">
        <v>63</v>
      </c>
      <c r="CM2" s="601" t="s">
        <v>24</v>
      </c>
      <c r="CN2" s="601"/>
      <c r="CO2" s="601"/>
      <c r="CP2" s="601"/>
      <c r="CQ2" s="606" t="s">
        <v>49</v>
      </c>
      <c r="CR2" s="606" t="s">
        <v>40</v>
      </c>
      <c r="CS2" s="606" t="s">
        <v>41</v>
      </c>
      <c r="CT2" s="619" t="s">
        <v>30</v>
      </c>
      <c r="CU2" s="626" t="s">
        <v>44</v>
      </c>
      <c r="CV2" s="601" t="s">
        <v>64</v>
      </c>
      <c r="CW2" s="601" t="s">
        <v>65</v>
      </c>
      <c r="CX2" s="601" t="s">
        <v>46</v>
      </c>
      <c r="CY2" s="606" t="s">
        <v>31</v>
      </c>
      <c r="CZ2" s="601" t="s">
        <v>66</v>
      </c>
      <c r="DA2" s="601" t="s">
        <v>60</v>
      </c>
      <c r="DB2" s="601" t="s">
        <v>49</v>
      </c>
      <c r="DC2" s="621" t="s">
        <v>40</v>
      </c>
      <c r="DD2" s="608" t="s">
        <v>67</v>
      </c>
      <c r="DE2" s="601" t="s">
        <v>68</v>
      </c>
      <c r="DF2" s="601" t="s">
        <v>69</v>
      </c>
      <c r="DG2" s="601" t="s">
        <v>27</v>
      </c>
      <c r="DH2" s="601" t="s">
        <v>70</v>
      </c>
      <c r="DI2" s="601"/>
      <c r="DJ2" s="601" t="s">
        <v>44</v>
      </c>
      <c r="DK2" s="601" t="s">
        <v>46</v>
      </c>
      <c r="DL2" s="601" t="s">
        <v>64</v>
      </c>
      <c r="DM2" s="601" t="s">
        <v>65</v>
      </c>
      <c r="DN2" s="601" t="s">
        <v>71</v>
      </c>
      <c r="DO2" s="601" t="s">
        <v>24</v>
      </c>
      <c r="DP2" s="601"/>
      <c r="DQ2" s="601"/>
      <c r="DR2" s="601"/>
      <c r="DS2" s="601" t="s">
        <v>49</v>
      </c>
      <c r="DT2" s="601" t="s">
        <v>40</v>
      </c>
      <c r="DU2" s="601" t="s">
        <v>41</v>
      </c>
      <c r="DV2" s="601" t="s">
        <v>30</v>
      </c>
      <c r="DW2" s="601" t="s">
        <v>72</v>
      </c>
      <c r="DX2" s="601" t="s">
        <v>32</v>
      </c>
      <c r="DY2" s="601" t="s">
        <v>33</v>
      </c>
      <c r="DZ2" s="621" t="s">
        <v>34</v>
      </c>
      <c r="EA2" s="608" t="s">
        <v>73</v>
      </c>
      <c r="EB2" s="606" t="s">
        <v>11</v>
      </c>
      <c r="EC2" s="601" t="s">
        <v>74</v>
      </c>
      <c r="ED2" s="606" t="s">
        <v>27</v>
      </c>
      <c r="EE2" s="601" t="s">
        <v>44</v>
      </c>
      <c r="EF2" s="629" t="s">
        <v>46</v>
      </c>
      <c r="EG2" s="601" t="s">
        <v>64</v>
      </c>
      <c r="EH2" s="601" t="s">
        <v>65</v>
      </c>
      <c r="EI2" s="606" t="s">
        <v>71</v>
      </c>
      <c r="EJ2" s="601" t="s">
        <v>24</v>
      </c>
      <c r="EK2" s="601"/>
      <c r="EL2" s="601"/>
      <c r="EM2" s="601"/>
      <c r="EN2" s="606" t="s">
        <v>49</v>
      </c>
      <c r="EO2" s="606" t="s">
        <v>40</v>
      </c>
      <c r="EP2" s="606" t="s">
        <v>41</v>
      </c>
      <c r="EQ2" s="606" t="s">
        <v>30</v>
      </c>
      <c r="ER2" s="606" t="s">
        <v>32</v>
      </c>
      <c r="ES2" s="606" t="s">
        <v>33</v>
      </c>
      <c r="ET2" s="632" t="s">
        <v>34</v>
      </c>
      <c r="EU2" s="608" t="s">
        <v>75</v>
      </c>
      <c r="EV2" s="635" t="s">
        <v>26</v>
      </c>
      <c r="EW2" s="637" t="s">
        <v>27</v>
      </c>
      <c r="EX2" s="635" t="s">
        <v>26</v>
      </c>
      <c r="EY2" s="637" t="s">
        <v>27</v>
      </c>
      <c r="EZ2" s="629" t="s">
        <v>76</v>
      </c>
      <c r="FA2" s="601" t="s">
        <v>77</v>
      </c>
      <c r="FB2" s="601" t="s">
        <v>78</v>
      </c>
      <c r="FC2" s="606" t="s">
        <v>31</v>
      </c>
      <c r="FD2" s="629" t="s">
        <v>79</v>
      </c>
      <c r="FE2" s="601" t="s">
        <v>80</v>
      </c>
      <c r="FF2" s="601" t="s">
        <v>81</v>
      </c>
      <c r="FG2" s="606" t="s">
        <v>31</v>
      </c>
      <c r="FH2" s="601" t="s">
        <v>24</v>
      </c>
      <c r="FI2" s="601"/>
      <c r="FJ2" s="601"/>
      <c r="FK2" s="601"/>
      <c r="FL2" s="606" t="s">
        <v>49</v>
      </c>
      <c r="FM2" s="606" t="s">
        <v>40</v>
      </c>
      <c r="FN2" s="606" t="s">
        <v>41</v>
      </c>
      <c r="FO2" s="606" t="s">
        <v>30</v>
      </c>
      <c r="FP2" s="606" t="s">
        <v>31</v>
      </c>
      <c r="FQ2" s="606" t="s">
        <v>32</v>
      </c>
      <c r="FR2" s="606" t="s">
        <v>33</v>
      </c>
      <c r="FS2" s="632" t="s">
        <v>34</v>
      </c>
      <c r="FT2" s="608" t="s">
        <v>82</v>
      </c>
      <c r="FU2" s="601" t="s">
        <v>83</v>
      </c>
      <c r="FV2" s="606" t="s">
        <v>27</v>
      </c>
      <c r="FW2" s="629" t="s">
        <v>84</v>
      </c>
      <c r="FX2" s="601" t="s">
        <v>85</v>
      </c>
      <c r="FY2" s="601" t="s">
        <v>86</v>
      </c>
      <c r="FZ2" s="606" t="s">
        <v>31</v>
      </c>
      <c r="GA2" s="601" t="s">
        <v>24</v>
      </c>
      <c r="GB2" s="601"/>
      <c r="GC2" s="601"/>
      <c r="GD2" s="601"/>
      <c r="GE2" s="606" t="s">
        <v>49</v>
      </c>
      <c r="GF2" s="606" t="s">
        <v>87</v>
      </c>
      <c r="GG2" s="606" t="s">
        <v>40</v>
      </c>
      <c r="GH2" s="606" t="s">
        <v>41</v>
      </c>
      <c r="GI2" s="606" t="s">
        <v>30</v>
      </c>
      <c r="GJ2" s="606" t="s">
        <v>31</v>
      </c>
      <c r="GK2" s="606" t="s">
        <v>32</v>
      </c>
      <c r="GL2" s="606" t="s">
        <v>33</v>
      </c>
      <c r="GM2" s="62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607"/>
      <c r="B3" s="607"/>
      <c r="C3" s="602"/>
      <c r="D3" s="602"/>
      <c r="E3" s="602"/>
      <c r="F3" s="602"/>
      <c r="G3" s="602"/>
      <c r="H3" s="30" t="s">
        <v>88</v>
      </c>
      <c r="I3" s="30" t="s">
        <v>89</v>
      </c>
      <c r="J3" s="2" t="s">
        <v>90</v>
      </c>
      <c r="K3" s="609"/>
      <c r="L3" s="618"/>
      <c r="M3" s="602"/>
      <c r="N3" s="602"/>
      <c r="O3" s="602"/>
      <c r="P3" s="602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602"/>
      <c r="AD3" s="607"/>
      <c r="AE3" s="602"/>
      <c r="AF3" s="620"/>
      <c r="AG3" s="609"/>
      <c r="AH3" s="602"/>
      <c r="AI3" s="602"/>
      <c r="AJ3" s="607"/>
      <c r="AK3" s="30" t="s">
        <v>91</v>
      </c>
      <c r="AL3" s="30" t="s">
        <v>92</v>
      </c>
      <c r="AM3" s="30" t="s">
        <v>93</v>
      </c>
      <c r="AN3" s="30" t="s">
        <v>94</v>
      </c>
      <c r="AO3" s="607"/>
      <c r="AP3" s="607"/>
      <c r="AQ3" s="602"/>
      <c r="AR3" s="607"/>
      <c r="AS3" s="607"/>
      <c r="AT3" s="624"/>
      <c r="AU3" s="625"/>
      <c r="AV3" s="609"/>
      <c r="AW3" s="602"/>
      <c r="AX3" s="607"/>
      <c r="AY3" s="607"/>
      <c r="AZ3" s="602"/>
      <c r="BA3" s="602"/>
      <c r="BB3" s="607"/>
      <c r="BC3" s="607"/>
      <c r="BD3" s="602"/>
      <c r="BE3" s="622"/>
      <c r="BF3" s="609"/>
      <c r="BG3" s="35" t="s">
        <v>141</v>
      </c>
      <c r="BH3" s="35" t="s">
        <v>131</v>
      </c>
      <c r="BI3" s="602"/>
      <c r="BJ3" s="602"/>
      <c r="BK3" s="602"/>
      <c r="BL3" s="602"/>
      <c r="BM3" s="602"/>
      <c r="BN3" s="602"/>
      <c r="BO3" s="30" t="s">
        <v>91</v>
      </c>
      <c r="BP3" s="30" t="s">
        <v>92</v>
      </c>
      <c r="BQ3" s="30" t="s">
        <v>93</v>
      </c>
      <c r="BR3" s="30" t="s">
        <v>94</v>
      </c>
      <c r="BS3" s="602"/>
      <c r="BT3" s="602"/>
      <c r="BU3" s="602"/>
      <c r="BV3" s="622"/>
      <c r="BW3" s="627"/>
      <c r="BX3" s="602"/>
      <c r="BY3" s="602"/>
      <c r="BZ3" s="602"/>
      <c r="CA3" s="602"/>
      <c r="CB3" s="602"/>
      <c r="CC3" s="602"/>
      <c r="CD3" s="622"/>
      <c r="CE3" s="627"/>
      <c r="CF3" s="607"/>
      <c r="CG3" s="32" t="s">
        <v>131</v>
      </c>
      <c r="CH3" s="607"/>
      <c r="CI3" s="607"/>
      <c r="CJ3" s="607"/>
      <c r="CK3" s="607"/>
      <c r="CL3" s="607"/>
      <c r="CM3" s="30" t="s">
        <v>91</v>
      </c>
      <c r="CN3" s="30" t="s">
        <v>92</v>
      </c>
      <c r="CO3" s="30" t="s">
        <v>93</v>
      </c>
      <c r="CP3" s="30" t="s">
        <v>94</v>
      </c>
      <c r="CQ3" s="607"/>
      <c r="CR3" s="607"/>
      <c r="CS3" s="607"/>
      <c r="CT3" s="625"/>
      <c r="CU3" s="627"/>
      <c r="CV3" s="602"/>
      <c r="CW3" s="602"/>
      <c r="CX3" s="602"/>
      <c r="CY3" s="607"/>
      <c r="CZ3" s="602"/>
      <c r="DA3" s="602"/>
      <c r="DB3" s="602"/>
      <c r="DC3" s="622"/>
      <c r="DD3" s="609"/>
      <c r="DE3" s="602"/>
      <c r="DF3" s="602"/>
      <c r="DG3" s="602"/>
      <c r="DH3" s="30" t="s">
        <v>103</v>
      </c>
      <c r="DI3" s="30" t="s">
        <v>104</v>
      </c>
      <c r="DJ3" s="602"/>
      <c r="DK3" s="602"/>
      <c r="DL3" s="602"/>
      <c r="DM3" s="602"/>
      <c r="DN3" s="602"/>
      <c r="DO3" s="30" t="s">
        <v>91</v>
      </c>
      <c r="DP3" s="30" t="s">
        <v>92</v>
      </c>
      <c r="DQ3" s="30" t="s">
        <v>93</v>
      </c>
      <c r="DR3" s="30" t="s">
        <v>94</v>
      </c>
      <c r="DS3" s="602"/>
      <c r="DT3" s="602"/>
      <c r="DU3" s="602"/>
      <c r="DV3" s="602"/>
      <c r="DW3" s="602"/>
      <c r="DX3" s="602"/>
      <c r="DY3" s="602"/>
      <c r="DZ3" s="622"/>
      <c r="EA3" s="631"/>
      <c r="EB3" s="618"/>
      <c r="EC3" s="628"/>
      <c r="ED3" s="618"/>
      <c r="EE3" s="628"/>
      <c r="EF3" s="630"/>
      <c r="EG3" s="628"/>
      <c r="EH3" s="628"/>
      <c r="EI3" s="618"/>
      <c r="EJ3" s="38" t="s">
        <v>91</v>
      </c>
      <c r="EK3" s="38" t="s">
        <v>92</v>
      </c>
      <c r="EL3" s="38" t="s">
        <v>93</v>
      </c>
      <c r="EM3" s="38" t="s">
        <v>94</v>
      </c>
      <c r="EN3" s="618"/>
      <c r="EO3" s="618"/>
      <c r="EP3" s="618"/>
      <c r="EQ3" s="618"/>
      <c r="ER3" s="618"/>
      <c r="ES3" s="618"/>
      <c r="ET3" s="633"/>
      <c r="EU3" s="609"/>
      <c r="EV3" s="636"/>
      <c r="EW3" s="638"/>
      <c r="EX3" s="636"/>
      <c r="EY3" s="638"/>
      <c r="EZ3" s="634"/>
      <c r="FA3" s="602"/>
      <c r="FB3" s="602"/>
      <c r="FC3" s="607"/>
      <c r="FD3" s="634"/>
      <c r="FE3" s="602"/>
      <c r="FF3" s="602"/>
      <c r="FG3" s="607"/>
      <c r="FH3" s="30" t="s">
        <v>91</v>
      </c>
      <c r="FI3" s="30" t="s">
        <v>92</v>
      </c>
      <c r="FJ3" s="30" t="s">
        <v>93</v>
      </c>
      <c r="FK3" s="30" t="s">
        <v>94</v>
      </c>
      <c r="FL3" s="607"/>
      <c r="FM3" s="607"/>
      <c r="FN3" s="607"/>
      <c r="FO3" s="607"/>
      <c r="FP3" s="607"/>
      <c r="FQ3" s="607"/>
      <c r="FR3" s="607"/>
      <c r="FS3" s="639"/>
      <c r="FT3" s="609"/>
      <c r="FU3" s="602"/>
      <c r="FV3" s="607"/>
      <c r="FW3" s="634"/>
      <c r="FX3" s="602"/>
      <c r="FY3" s="602"/>
      <c r="FZ3" s="607"/>
      <c r="GA3" s="30" t="s">
        <v>91</v>
      </c>
      <c r="GB3" s="30" t="s">
        <v>92</v>
      </c>
      <c r="GC3" s="30" t="s">
        <v>93</v>
      </c>
      <c r="GD3" s="30" t="s">
        <v>94</v>
      </c>
      <c r="GE3" s="607"/>
      <c r="GF3" s="607"/>
      <c r="GG3" s="607"/>
      <c r="GH3" s="607"/>
      <c r="GI3" s="607"/>
      <c r="GJ3" s="607"/>
      <c r="GK3" s="607"/>
      <c r="GL3" s="607"/>
      <c r="GM3" s="63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tabSelected="1" zoomScaleNormal="100" workbookViewId="0">
      <pane xSplit="1" ySplit="3" topLeftCell="B2498" activePane="bottomRight" state="frozen"/>
      <selection pane="topRight" activeCell="B1" sqref="B1"/>
      <selection pane="bottomLeft" activeCell="A4" sqref="A4"/>
      <selection pane="bottomRight" activeCell="B2508" sqref="B2508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767" t="s">
        <v>0</v>
      </c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O1" s="767"/>
      <c r="P1" s="767"/>
      <c r="Q1" s="767"/>
      <c r="R1" s="767"/>
      <c r="S1" s="767"/>
      <c r="T1" s="767"/>
      <c r="U1" s="767"/>
      <c r="V1" s="767"/>
      <c r="W1" s="767"/>
      <c r="X1" s="767"/>
      <c r="Y1" s="767"/>
      <c r="Z1" s="767"/>
      <c r="AA1" s="767"/>
      <c r="AB1" s="767"/>
      <c r="AC1" s="767"/>
      <c r="AD1" s="767"/>
      <c r="AE1" s="767"/>
      <c r="AF1" s="767"/>
      <c r="AG1" s="768"/>
      <c r="AH1" s="768"/>
      <c r="AI1" s="768"/>
      <c r="AJ1" s="768"/>
      <c r="AK1" s="769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</row>
    <row r="2" spans="1:48" s="80" customFormat="1" ht="21" customHeight="1" x14ac:dyDescent="0.25">
      <c r="A2" s="765" t="s">
        <v>334</v>
      </c>
      <c r="B2" s="770" t="s">
        <v>19</v>
      </c>
      <c r="C2" s="770" t="s">
        <v>128</v>
      </c>
      <c r="D2" s="770" t="s">
        <v>20</v>
      </c>
      <c r="E2" s="770" t="s">
        <v>21</v>
      </c>
      <c r="F2" s="770" t="s">
        <v>22</v>
      </c>
      <c r="G2" s="770" t="s">
        <v>150</v>
      </c>
      <c r="H2" s="771" t="s">
        <v>24</v>
      </c>
      <c r="I2" s="771"/>
      <c r="J2" s="771"/>
      <c r="K2" s="771"/>
      <c r="L2" s="770" t="s">
        <v>25</v>
      </c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  <c r="AF2" s="770"/>
      <c r="AG2" s="315"/>
      <c r="AH2" s="315"/>
      <c r="AI2" s="315"/>
      <c r="AJ2" s="315"/>
      <c r="AK2" s="315"/>
      <c r="AL2" s="314"/>
      <c r="AM2" s="314"/>
      <c r="AN2" s="314"/>
      <c r="AO2" s="314"/>
      <c r="AP2" s="314"/>
      <c r="AQ2" s="314"/>
      <c r="AR2" s="314"/>
      <c r="AS2" s="314"/>
      <c r="AT2" s="314"/>
      <c r="AU2" s="314"/>
      <c r="AV2" s="314"/>
    </row>
    <row r="3" spans="1:48" s="80" customFormat="1" ht="53.25" customHeight="1" thickBot="1" x14ac:dyDescent="0.3">
      <c r="A3" s="766"/>
      <c r="B3" s="765"/>
      <c r="C3" s="765"/>
      <c r="D3" s="765"/>
      <c r="E3" s="765"/>
      <c r="F3" s="765"/>
      <c r="G3" s="765"/>
      <c r="H3" s="316" t="s">
        <v>91</v>
      </c>
      <c r="I3" s="316" t="s">
        <v>92</v>
      </c>
      <c r="J3" s="317" t="s">
        <v>319</v>
      </c>
      <c r="K3" s="317" t="s">
        <v>325</v>
      </c>
      <c r="L3" s="422" t="s">
        <v>95</v>
      </c>
      <c r="M3" s="422" t="s">
        <v>96</v>
      </c>
      <c r="N3" s="422" t="s">
        <v>97</v>
      </c>
      <c r="O3" s="422" t="s">
        <v>98</v>
      </c>
      <c r="P3" s="422" t="s">
        <v>99</v>
      </c>
      <c r="Q3" s="422" t="s">
        <v>100</v>
      </c>
      <c r="R3" s="422" t="s">
        <v>32</v>
      </c>
      <c r="S3" s="422" t="s">
        <v>211</v>
      </c>
      <c r="T3" s="422" t="s">
        <v>209</v>
      </c>
      <c r="U3" s="422" t="s">
        <v>212</v>
      </c>
      <c r="V3" s="422" t="s">
        <v>210</v>
      </c>
      <c r="W3" s="422" t="s">
        <v>321</v>
      </c>
      <c r="X3" s="422" t="s">
        <v>320</v>
      </c>
      <c r="Y3" s="422" t="s">
        <v>322</v>
      </c>
      <c r="Z3" s="422" t="s">
        <v>153</v>
      </c>
      <c r="AA3" s="422" t="s">
        <v>324</v>
      </c>
      <c r="AB3" s="318" t="s">
        <v>326</v>
      </c>
      <c r="AC3" s="318" t="s">
        <v>323</v>
      </c>
      <c r="AD3" s="422" t="s">
        <v>156</v>
      </c>
      <c r="AE3" s="422" t="s">
        <v>327</v>
      </c>
      <c r="AF3" s="422" t="s">
        <v>328</v>
      </c>
      <c r="AG3" s="315"/>
      <c r="AH3" s="315"/>
      <c r="AI3" s="315"/>
      <c r="AJ3" s="315"/>
      <c r="AK3" s="315"/>
      <c r="AL3" s="314"/>
      <c r="AM3" s="314"/>
      <c r="AN3" s="314"/>
      <c r="AO3" s="314"/>
      <c r="AP3" s="314"/>
      <c r="AQ3" s="314"/>
      <c r="AR3" s="314"/>
      <c r="AS3" s="314"/>
      <c r="AT3" s="314"/>
      <c r="AU3" s="314"/>
      <c r="AV3" s="314"/>
    </row>
    <row r="4" spans="1:48" ht="15.75" thickBot="1" x14ac:dyDescent="0.3">
      <c r="A4" s="761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0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20">
        <v>36</v>
      </c>
      <c r="M4" s="420">
        <v>2</v>
      </c>
      <c r="N4" s="760">
        <v>560</v>
      </c>
      <c r="O4" s="420"/>
      <c r="P4" s="420"/>
      <c r="Q4" s="420">
        <v>184</v>
      </c>
      <c r="R4" s="420" t="s">
        <v>111</v>
      </c>
      <c r="S4" s="760">
        <v>3</v>
      </c>
      <c r="T4" s="760">
        <v>27</v>
      </c>
      <c r="U4" s="760">
        <v>1000</v>
      </c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762"/>
      <c r="B5" s="420">
        <v>14030219</v>
      </c>
      <c r="C5" s="420">
        <v>309</v>
      </c>
      <c r="D5" s="420">
        <v>7</v>
      </c>
      <c r="E5" s="420">
        <v>50</v>
      </c>
      <c r="F5" s="420">
        <v>48</v>
      </c>
      <c r="G5" s="420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20">
        <v>38</v>
      </c>
      <c r="M5" s="420">
        <v>2</v>
      </c>
      <c r="N5" s="760"/>
      <c r="O5" s="420"/>
      <c r="P5" s="420"/>
      <c r="Q5" s="420">
        <v>184</v>
      </c>
      <c r="R5" s="420" t="s">
        <v>111</v>
      </c>
      <c r="S5" s="760"/>
      <c r="T5" s="760"/>
      <c r="U5" s="760"/>
      <c r="V5" s="420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762"/>
      <c r="B6" s="420">
        <v>14030219</v>
      </c>
      <c r="C6" s="420">
        <v>309</v>
      </c>
      <c r="D6" s="420">
        <v>7</v>
      </c>
      <c r="E6" s="420">
        <v>50</v>
      </c>
      <c r="F6" s="420">
        <v>48</v>
      </c>
      <c r="G6" s="420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20">
        <v>39</v>
      </c>
      <c r="M6" s="420">
        <v>2</v>
      </c>
      <c r="N6" s="760"/>
      <c r="O6" s="420"/>
      <c r="P6" s="420"/>
      <c r="Q6" s="420">
        <v>184</v>
      </c>
      <c r="R6" s="420" t="s">
        <v>111</v>
      </c>
      <c r="S6" s="760"/>
      <c r="T6" s="760"/>
      <c r="U6" s="760"/>
      <c r="V6" s="420"/>
      <c r="W6" s="420"/>
      <c r="X6" s="420"/>
      <c r="Y6" s="420"/>
      <c r="Z6" s="420"/>
      <c r="AA6" s="420"/>
      <c r="AB6" s="420"/>
      <c r="AC6" s="420"/>
      <c r="AD6" s="420"/>
      <c r="AE6" s="420"/>
      <c r="AF6" s="420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762"/>
      <c r="B7" s="420">
        <v>14030219</v>
      </c>
      <c r="C7" s="420">
        <v>305</v>
      </c>
      <c r="D7" s="420">
        <v>7</v>
      </c>
      <c r="E7" s="420">
        <v>50</v>
      </c>
      <c r="F7" s="420">
        <v>48</v>
      </c>
      <c r="G7" s="420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20">
        <v>36</v>
      </c>
      <c r="M7" s="420">
        <v>1</v>
      </c>
      <c r="N7" s="760">
        <v>174</v>
      </c>
      <c r="O7" s="420"/>
      <c r="P7" s="420"/>
      <c r="Q7" s="420" t="s">
        <v>207</v>
      </c>
      <c r="R7" s="420" t="s">
        <v>111</v>
      </c>
      <c r="S7" s="760"/>
      <c r="T7" s="760"/>
      <c r="U7" s="760"/>
      <c r="V7" s="420"/>
      <c r="W7" s="420"/>
      <c r="X7" s="420"/>
      <c r="Y7" s="420"/>
      <c r="Z7" s="420"/>
      <c r="AA7" s="420"/>
      <c r="AB7" s="420"/>
      <c r="AC7" s="420"/>
      <c r="AD7" s="420"/>
      <c r="AE7" s="420"/>
      <c r="AF7" s="420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762"/>
      <c r="B8" s="420">
        <v>14030219</v>
      </c>
      <c r="C8" s="420">
        <v>350</v>
      </c>
      <c r="D8" s="420">
        <v>7</v>
      </c>
      <c r="E8" s="420">
        <v>50</v>
      </c>
      <c r="F8" s="420">
        <v>48</v>
      </c>
      <c r="G8" s="420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20">
        <v>41</v>
      </c>
      <c r="M8" s="420">
        <v>1</v>
      </c>
      <c r="N8" s="760"/>
      <c r="O8" s="420"/>
      <c r="P8" s="420"/>
      <c r="Q8" s="420">
        <v>139.6</v>
      </c>
      <c r="R8" s="420" t="s">
        <v>111</v>
      </c>
      <c r="S8" s="760"/>
      <c r="T8" s="760"/>
      <c r="U8" s="760"/>
      <c r="V8" s="420"/>
      <c r="W8" s="420"/>
      <c r="X8" s="420"/>
      <c r="Y8" s="420"/>
      <c r="Z8" s="420"/>
      <c r="AA8" s="420"/>
      <c r="AB8" s="420"/>
      <c r="AC8" s="420"/>
      <c r="AD8" s="420"/>
      <c r="AE8" s="420"/>
      <c r="AF8" s="420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762"/>
      <c r="B9" s="420">
        <v>14030219</v>
      </c>
      <c r="C9" s="420">
        <v>350</v>
      </c>
      <c r="D9" s="420">
        <v>7</v>
      </c>
      <c r="E9" s="420">
        <v>50</v>
      </c>
      <c r="F9" s="420">
        <v>48</v>
      </c>
      <c r="G9" s="420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20">
        <v>42</v>
      </c>
      <c r="M9" s="420">
        <v>2</v>
      </c>
      <c r="N9" s="760"/>
      <c r="O9" s="420"/>
      <c r="P9" s="420"/>
      <c r="Q9" s="420">
        <v>139.6</v>
      </c>
      <c r="R9" s="420" t="s">
        <v>111</v>
      </c>
      <c r="S9" s="760"/>
      <c r="T9" s="760"/>
      <c r="U9" s="760"/>
      <c r="V9" s="420"/>
      <c r="W9" s="420"/>
      <c r="X9" s="420"/>
      <c r="Y9" s="420"/>
      <c r="Z9" s="420"/>
      <c r="AA9" s="420"/>
      <c r="AB9" s="420"/>
      <c r="AC9" s="420"/>
      <c r="AD9" s="420"/>
      <c r="AE9" s="420"/>
      <c r="AF9" s="420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762"/>
      <c r="B10" s="420">
        <v>14030219</v>
      </c>
      <c r="C10" s="420">
        <v>370</v>
      </c>
      <c r="D10" s="420">
        <v>7</v>
      </c>
      <c r="E10" s="420">
        <v>50</v>
      </c>
      <c r="F10" s="420">
        <v>48</v>
      </c>
      <c r="G10" s="420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20">
        <v>44</v>
      </c>
      <c r="M10" s="420">
        <v>2</v>
      </c>
      <c r="N10" s="760"/>
      <c r="O10" s="420"/>
      <c r="P10" s="420"/>
      <c r="Q10" s="420">
        <v>104.14100000000001</v>
      </c>
      <c r="R10" s="420" t="s">
        <v>111</v>
      </c>
      <c r="S10" s="760"/>
      <c r="T10" s="760"/>
      <c r="U10" s="760"/>
      <c r="V10" s="420"/>
      <c r="W10" s="420"/>
      <c r="X10" s="420"/>
      <c r="Y10" s="420"/>
      <c r="Z10" s="420"/>
      <c r="AA10" s="420"/>
      <c r="AB10" s="420"/>
      <c r="AC10" s="420"/>
      <c r="AD10" s="420"/>
      <c r="AE10" s="420"/>
      <c r="AF10" s="420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762"/>
      <c r="B11" s="420">
        <v>14030219</v>
      </c>
      <c r="C11" s="420">
        <v>380</v>
      </c>
      <c r="D11" s="420">
        <v>7</v>
      </c>
      <c r="E11" s="420">
        <v>50</v>
      </c>
      <c r="F11" s="420">
        <v>48</v>
      </c>
      <c r="G11" s="420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20">
        <v>41</v>
      </c>
      <c r="M11" s="420">
        <v>1</v>
      </c>
      <c r="N11" s="760"/>
      <c r="O11" s="420"/>
      <c r="P11" s="420"/>
      <c r="Q11" s="420">
        <v>793.14099999999996</v>
      </c>
      <c r="R11" s="420" t="s">
        <v>111</v>
      </c>
      <c r="S11" s="760"/>
      <c r="T11" s="760"/>
      <c r="U11" s="760"/>
      <c r="V11" s="420"/>
      <c r="W11" s="420"/>
      <c r="X11" s="420"/>
      <c r="Y11" s="420"/>
      <c r="Z11" s="420"/>
      <c r="AA11" s="420"/>
      <c r="AB11" s="420"/>
      <c r="AC11" s="420"/>
      <c r="AD11" s="420"/>
      <c r="AE11" s="420"/>
      <c r="AF11" s="420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762"/>
      <c r="B12" s="420">
        <v>14030219</v>
      </c>
      <c r="C12" s="420">
        <v>280</v>
      </c>
      <c r="D12" s="420">
        <v>7</v>
      </c>
      <c r="E12" s="420">
        <v>50</v>
      </c>
      <c r="F12" s="420">
        <v>48</v>
      </c>
      <c r="G12" s="420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20">
        <v>39</v>
      </c>
      <c r="M12" s="420">
        <v>1</v>
      </c>
      <c r="N12" s="760"/>
      <c r="O12" s="420"/>
      <c r="P12" s="420"/>
      <c r="Q12" s="420" t="s">
        <v>207</v>
      </c>
      <c r="R12" s="420" t="s">
        <v>111</v>
      </c>
      <c r="S12" s="760"/>
      <c r="T12" s="760"/>
      <c r="U12" s="760"/>
      <c r="V12" s="420"/>
      <c r="W12" s="420"/>
      <c r="X12" s="420"/>
      <c r="Y12" s="420"/>
      <c r="Z12" s="420"/>
      <c r="AA12" s="420"/>
      <c r="AB12" s="420"/>
      <c r="AC12" s="420"/>
      <c r="AD12" s="420"/>
      <c r="AE12" s="420"/>
      <c r="AF12" s="420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762"/>
      <c r="B13" s="420">
        <v>14030219</v>
      </c>
      <c r="C13" s="420">
        <v>351</v>
      </c>
      <c r="D13" s="420">
        <v>7</v>
      </c>
      <c r="E13" s="420">
        <v>50</v>
      </c>
      <c r="F13" s="420">
        <v>48</v>
      </c>
      <c r="G13" s="420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20">
        <v>38</v>
      </c>
      <c r="M13" s="420">
        <v>2</v>
      </c>
      <c r="N13" s="760"/>
      <c r="O13" s="420"/>
      <c r="P13" s="420"/>
      <c r="Q13" s="420" t="s">
        <v>207</v>
      </c>
      <c r="R13" s="420" t="s">
        <v>111</v>
      </c>
      <c r="S13" s="760"/>
      <c r="T13" s="760"/>
      <c r="U13" s="760"/>
      <c r="V13" s="420"/>
      <c r="W13" s="420"/>
      <c r="X13" s="420"/>
      <c r="Y13" s="420"/>
      <c r="Z13" s="420"/>
      <c r="AA13" s="420"/>
      <c r="AB13" s="420"/>
      <c r="AC13" s="420"/>
      <c r="AD13" s="420"/>
      <c r="AE13" s="420"/>
      <c r="AF13" s="420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762"/>
      <c r="B14" s="420">
        <v>14030219</v>
      </c>
      <c r="C14" s="420">
        <v>309</v>
      </c>
      <c r="D14" s="420">
        <v>7</v>
      </c>
      <c r="E14" s="420">
        <v>50</v>
      </c>
      <c r="F14" s="420">
        <v>24</v>
      </c>
      <c r="G14" s="420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20">
        <v>38</v>
      </c>
      <c r="M14" s="420">
        <v>2</v>
      </c>
      <c r="N14" s="760"/>
      <c r="O14" s="420"/>
      <c r="P14" s="420"/>
      <c r="Q14" s="420">
        <v>78.8</v>
      </c>
      <c r="R14" s="420" t="s">
        <v>111</v>
      </c>
      <c r="S14" s="760"/>
      <c r="T14" s="760"/>
      <c r="U14" s="760"/>
      <c r="V14" s="420"/>
      <c r="W14" s="420"/>
      <c r="X14" s="420"/>
      <c r="Y14" s="420"/>
      <c r="Z14" s="420"/>
      <c r="AA14" s="420"/>
      <c r="AB14" s="420"/>
      <c r="AC14" s="420"/>
      <c r="AD14" s="420"/>
      <c r="AE14" s="420"/>
      <c r="AF14" s="420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762"/>
      <c r="B15" s="420">
        <v>14030219</v>
      </c>
      <c r="C15" s="420">
        <v>350</v>
      </c>
      <c r="D15" s="420">
        <v>7</v>
      </c>
      <c r="E15" s="420">
        <v>50</v>
      </c>
      <c r="F15" s="420">
        <v>24</v>
      </c>
      <c r="G15" s="420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20">
        <v>39</v>
      </c>
      <c r="M15" s="420">
        <v>1</v>
      </c>
      <c r="N15" s="760">
        <v>496</v>
      </c>
      <c r="O15" s="420"/>
      <c r="P15" s="420"/>
      <c r="Q15" s="420">
        <v>124.4</v>
      </c>
      <c r="R15" s="420" t="s">
        <v>111</v>
      </c>
      <c r="S15" s="760"/>
      <c r="T15" s="760"/>
      <c r="U15" s="760"/>
      <c r="V15" s="420"/>
      <c r="W15" s="420"/>
      <c r="X15" s="420"/>
      <c r="Y15" s="420"/>
      <c r="Z15" s="420"/>
      <c r="AA15" s="420"/>
      <c r="AB15" s="420"/>
      <c r="AC15" s="420"/>
      <c r="AD15" s="420"/>
      <c r="AE15" s="420"/>
      <c r="AF15" s="420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762"/>
      <c r="B16" s="420">
        <v>14030219</v>
      </c>
      <c r="C16" s="420">
        <v>370</v>
      </c>
      <c r="D16" s="420">
        <v>7</v>
      </c>
      <c r="E16" s="420">
        <v>50</v>
      </c>
      <c r="F16" s="420">
        <v>24</v>
      </c>
      <c r="G16" s="420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20">
        <v>40</v>
      </c>
      <c r="M16" s="420">
        <v>1</v>
      </c>
      <c r="N16" s="760"/>
      <c r="O16" s="420"/>
      <c r="P16" s="420"/>
      <c r="Q16" s="420">
        <v>93.21</v>
      </c>
      <c r="R16" s="420" t="s">
        <v>111</v>
      </c>
      <c r="S16" s="760"/>
      <c r="T16" s="760"/>
      <c r="U16" s="760"/>
      <c r="V16" s="420"/>
      <c r="W16" s="420"/>
      <c r="X16" s="420"/>
      <c r="Y16" s="420"/>
      <c r="Z16" s="420"/>
      <c r="AA16" s="420"/>
      <c r="AB16" s="420"/>
      <c r="AC16" s="420"/>
      <c r="AD16" s="420"/>
      <c r="AE16" s="420"/>
      <c r="AF16" s="420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762"/>
      <c r="B17" s="420">
        <v>14030219</v>
      </c>
      <c r="C17" s="420">
        <v>370</v>
      </c>
      <c r="D17" s="420">
        <v>7</v>
      </c>
      <c r="E17" s="420">
        <v>50</v>
      </c>
      <c r="F17" s="420">
        <v>24</v>
      </c>
      <c r="G17" s="420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20">
        <v>42</v>
      </c>
      <c r="M17" s="420">
        <v>2</v>
      </c>
      <c r="N17" s="760"/>
      <c r="O17" s="420"/>
      <c r="P17" s="420"/>
      <c r="Q17" s="420">
        <v>93.21</v>
      </c>
      <c r="R17" s="420" t="s">
        <v>111</v>
      </c>
      <c r="S17" s="760"/>
      <c r="T17" s="760"/>
      <c r="U17" s="760"/>
      <c r="V17" s="420"/>
      <c r="W17" s="420"/>
      <c r="X17" s="420"/>
      <c r="Y17" s="420"/>
      <c r="Z17" s="420"/>
      <c r="AA17" s="420"/>
      <c r="AB17" s="420"/>
      <c r="AC17" s="420"/>
      <c r="AD17" s="420"/>
      <c r="AE17" s="420"/>
      <c r="AF17" s="420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763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51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20">
        <v>44</v>
      </c>
      <c r="M18" s="420">
        <v>2</v>
      </c>
      <c r="N18" s="760"/>
      <c r="O18" s="420"/>
      <c r="P18" s="420"/>
      <c r="Q18" s="420">
        <v>93.21</v>
      </c>
      <c r="R18" s="420" t="s">
        <v>111</v>
      </c>
      <c r="S18" s="760"/>
      <c r="T18" s="760"/>
      <c r="U18" s="760"/>
      <c r="V18" s="420"/>
      <c r="W18" s="420"/>
      <c r="X18" s="420"/>
      <c r="Y18" s="420"/>
      <c r="Z18" s="420"/>
      <c r="AA18" s="420"/>
      <c r="AB18" s="420"/>
      <c r="AC18" s="420"/>
      <c r="AD18" s="420"/>
      <c r="AE18" s="420"/>
      <c r="AF18" s="420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761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0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20">
        <v>36</v>
      </c>
      <c r="M19" s="420">
        <v>2</v>
      </c>
      <c r="N19" s="760">
        <v>400</v>
      </c>
      <c r="O19" s="420"/>
      <c r="P19" s="420"/>
      <c r="Q19" s="760">
        <v>131.9</v>
      </c>
      <c r="R19" s="420" t="s">
        <v>111</v>
      </c>
      <c r="S19" s="760">
        <v>2.5</v>
      </c>
      <c r="T19" s="760">
        <v>25</v>
      </c>
      <c r="U19" s="760">
        <v>1000</v>
      </c>
      <c r="V19" s="420"/>
      <c r="W19" s="420"/>
      <c r="X19" s="420"/>
      <c r="Y19" s="420"/>
      <c r="Z19" s="420"/>
      <c r="AA19" s="420"/>
      <c r="AB19" s="420"/>
      <c r="AC19" s="420"/>
      <c r="AD19" s="420"/>
      <c r="AE19" s="420"/>
      <c r="AF19" s="420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762"/>
      <c r="B20" s="420">
        <v>14030220</v>
      </c>
      <c r="C20" s="420">
        <v>309</v>
      </c>
      <c r="D20" s="420">
        <v>7</v>
      </c>
      <c r="E20" s="420">
        <v>50</v>
      </c>
      <c r="F20" s="420">
        <v>42</v>
      </c>
      <c r="G20" s="420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20">
        <v>37</v>
      </c>
      <c r="M20" s="420">
        <v>2</v>
      </c>
      <c r="N20" s="760"/>
      <c r="O20" s="420"/>
      <c r="P20" s="420"/>
      <c r="Q20" s="760"/>
      <c r="R20" s="420" t="s">
        <v>111</v>
      </c>
      <c r="S20" s="760"/>
      <c r="T20" s="760"/>
      <c r="U20" s="760"/>
      <c r="V20" s="420"/>
      <c r="W20" s="420"/>
      <c r="X20" s="420"/>
      <c r="Y20" s="420"/>
      <c r="Z20" s="420"/>
      <c r="AA20" s="420"/>
      <c r="AB20" s="420"/>
      <c r="AC20" s="420"/>
      <c r="AD20" s="420"/>
      <c r="AE20" s="420"/>
      <c r="AF20" s="420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762"/>
      <c r="B21" s="420">
        <v>14030220</v>
      </c>
      <c r="C21" s="420">
        <v>309</v>
      </c>
      <c r="D21" s="420">
        <v>7</v>
      </c>
      <c r="E21" s="420">
        <v>50</v>
      </c>
      <c r="F21" s="420">
        <v>42</v>
      </c>
      <c r="G21" s="420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20">
        <v>38</v>
      </c>
      <c r="M21" s="420">
        <v>2</v>
      </c>
      <c r="N21" s="760"/>
      <c r="O21" s="420"/>
      <c r="P21" s="420"/>
      <c r="Q21" s="760"/>
      <c r="R21" s="420" t="s">
        <v>111</v>
      </c>
      <c r="S21" s="760"/>
      <c r="T21" s="760"/>
      <c r="U21" s="760"/>
      <c r="V21" s="420"/>
      <c r="W21" s="420"/>
      <c r="X21" s="420"/>
      <c r="Y21" s="420"/>
      <c r="Z21" s="420"/>
      <c r="AA21" s="420"/>
      <c r="AB21" s="420"/>
      <c r="AC21" s="420"/>
      <c r="AD21" s="420"/>
      <c r="AE21" s="420"/>
      <c r="AF21" s="420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762"/>
      <c r="B22" s="420">
        <v>14030220</v>
      </c>
      <c r="C22" s="420">
        <v>309</v>
      </c>
      <c r="D22" s="420">
        <v>7</v>
      </c>
      <c r="E22" s="420">
        <v>50</v>
      </c>
      <c r="F22" s="420">
        <v>42</v>
      </c>
      <c r="G22" s="420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20">
        <v>39</v>
      </c>
      <c r="M22" s="420">
        <v>2</v>
      </c>
      <c r="N22" s="760"/>
      <c r="O22" s="420"/>
      <c r="P22" s="420"/>
      <c r="Q22" s="760"/>
      <c r="R22" s="420" t="s">
        <v>111</v>
      </c>
      <c r="S22" s="760"/>
      <c r="T22" s="760"/>
      <c r="U22" s="760"/>
      <c r="V22" s="420"/>
      <c r="W22" s="420"/>
      <c r="X22" s="420"/>
      <c r="Y22" s="420"/>
      <c r="Z22" s="420"/>
      <c r="AA22" s="420"/>
      <c r="AB22" s="420"/>
      <c r="AC22" s="420"/>
      <c r="AD22" s="420"/>
      <c r="AE22" s="420"/>
      <c r="AF22" s="420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762"/>
      <c r="B23" s="420">
        <v>14030220</v>
      </c>
      <c r="C23" s="420">
        <v>351</v>
      </c>
      <c r="D23" s="420">
        <v>7</v>
      </c>
      <c r="E23" s="420">
        <v>50</v>
      </c>
      <c r="F23" s="420">
        <v>42</v>
      </c>
      <c r="G23" s="420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20">
        <v>36</v>
      </c>
      <c r="M23" s="420">
        <v>1</v>
      </c>
      <c r="N23" s="760">
        <v>450</v>
      </c>
      <c r="O23" s="420"/>
      <c r="P23" s="420"/>
      <c r="Q23" s="760"/>
      <c r="R23" s="420" t="s">
        <v>111</v>
      </c>
      <c r="S23" s="760"/>
      <c r="T23" s="760"/>
      <c r="U23" s="760"/>
      <c r="V23" s="420"/>
      <c r="W23" s="420"/>
      <c r="X23" s="420"/>
      <c r="Y23" s="420"/>
      <c r="Z23" s="420"/>
      <c r="AA23" s="420"/>
      <c r="AB23" s="420"/>
      <c r="AC23" s="420"/>
      <c r="AD23" s="420"/>
      <c r="AE23" s="420"/>
      <c r="AF23" s="420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762"/>
      <c r="B24" s="420">
        <v>14030220</v>
      </c>
      <c r="C24" s="420">
        <v>351</v>
      </c>
      <c r="D24" s="420">
        <v>7</v>
      </c>
      <c r="E24" s="420">
        <v>50</v>
      </c>
      <c r="F24" s="420">
        <v>42</v>
      </c>
      <c r="G24" s="420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20">
        <v>37</v>
      </c>
      <c r="M24" s="420">
        <v>1</v>
      </c>
      <c r="N24" s="760"/>
      <c r="O24" s="420"/>
      <c r="P24" s="420"/>
      <c r="Q24" s="760"/>
      <c r="R24" s="420" t="s">
        <v>111</v>
      </c>
      <c r="S24" s="760"/>
      <c r="T24" s="760"/>
      <c r="U24" s="760"/>
      <c r="V24" s="420"/>
      <c r="W24" s="420"/>
      <c r="X24" s="420"/>
      <c r="Y24" s="420"/>
      <c r="Z24" s="420"/>
      <c r="AA24" s="420"/>
      <c r="AB24" s="420"/>
      <c r="AC24" s="420"/>
      <c r="AD24" s="420"/>
      <c r="AE24" s="420"/>
      <c r="AF24" s="420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762"/>
      <c r="B25" s="420">
        <v>14030220</v>
      </c>
      <c r="C25" s="420">
        <v>351</v>
      </c>
      <c r="D25" s="420">
        <v>7</v>
      </c>
      <c r="E25" s="420">
        <v>50</v>
      </c>
      <c r="F25" s="420">
        <v>42</v>
      </c>
      <c r="G25" s="420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20">
        <v>38</v>
      </c>
      <c r="M25" s="420">
        <v>2</v>
      </c>
      <c r="N25" s="760"/>
      <c r="O25" s="420"/>
      <c r="P25" s="420"/>
      <c r="Q25" s="760"/>
      <c r="R25" s="420" t="s">
        <v>111</v>
      </c>
      <c r="S25" s="760"/>
      <c r="T25" s="760"/>
      <c r="U25" s="760"/>
      <c r="V25" s="420"/>
      <c r="W25" s="420"/>
      <c r="X25" s="420"/>
      <c r="Y25" s="420"/>
      <c r="Z25" s="420"/>
      <c r="AA25" s="420"/>
      <c r="AB25" s="420"/>
      <c r="AC25" s="420"/>
      <c r="AD25" s="420"/>
      <c r="AE25" s="420"/>
      <c r="AF25" s="420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762"/>
      <c r="B26" s="420">
        <v>14030220</v>
      </c>
      <c r="C26" s="420">
        <v>351</v>
      </c>
      <c r="D26" s="420">
        <v>7</v>
      </c>
      <c r="E26" s="420">
        <v>50</v>
      </c>
      <c r="F26" s="420">
        <v>42</v>
      </c>
      <c r="G26" s="420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20">
        <v>39</v>
      </c>
      <c r="M26" s="420">
        <v>2</v>
      </c>
      <c r="N26" s="760"/>
      <c r="O26" s="420"/>
      <c r="P26" s="420"/>
      <c r="Q26" s="760"/>
      <c r="R26" s="420" t="s">
        <v>111</v>
      </c>
      <c r="S26" s="760"/>
      <c r="T26" s="760"/>
      <c r="U26" s="760"/>
      <c r="V26" s="420"/>
      <c r="W26" s="420"/>
      <c r="X26" s="420"/>
      <c r="Y26" s="420"/>
      <c r="Z26" s="420"/>
      <c r="AA26" s="420"/>
      <c r="AB26" s="420"/>
      <c r="AC26" s="420"/>
      <c r="AD26" s="420"/>
      <c r="AE26" s="420"/>
      <c r="AF26" s="420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762"/>
      <c r="B27" s="420">
        <v>14030220</v>
      </c>
      <c r="C27" s="420">
        <v>351</v>
      </c>
      <c r="D27" s="420">
        <v>7</v>
      </c>
      <c r="E27" s="420">
        <v>50</v>
      </c>
      <c r="F27" s="420">
        <v>42</v>
      </c>
      <c r="G27" s="420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20">
        <v>40</v>
      </c>
      <c r="M27" s="420">
        <v>2</v>
      </c>
      <c r="N27" s="760"/>
      <c r="O27" s="420"/>
      <c r="P27" s="420"/>
      <c r="Q27" s="760"/>
      <c r="R27" s="420" t="s">
        <v>111</v>
      </c>
      <c r="S27" s="760"/>
      <c r="T27" s="760"/>
      <c r="U27" s="760"/>
      <c r="V27" s="420"/>
      <c r="W27" s="420"/>
      <c r="X27" s="420"/>
      <c r="Y27" s="420"/>
      <c r="Z27" s="420"/>
      <c r="AA27" s="420"/>
      <c r="AB27" s="420"/>
      <c r="AC27" s="420"/>
      <c r="AD27" s="420"/>
      <c r="AE27" s="420"/>
      <c r="AF27" s="420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762"/>
      <c r="B28" s="420">
        <v>14030220</v>
      </c>
      <c r="C28" s="420">
        <v>351</v>
      </c>
      <c r="D28" s="420">
        <v>7</v>
      </c>
      <c r="E28" s="420">
        <v>50</v>
      </c>
      <c r="F28" s="420">
        <v>42</v>
      </c>
      <c r="G28" s="420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20">
        <v>41</v>
      </c>
      <c r="M28" s="420">
        <v>1</v>
      </c>
      <c r="N28" s="760"/>
      <c r="O28" s="420"/>
      <c r="P28" s="420"/>
      <c r="Q28" s="760"/>
      <c r="R28" s="420" t="s">
        <v>111</v>
      </c>
      <c r="S28" s="760"/>
      <c r="T28" s="760"/>
      <c r="U28" s="760"/>
      <c r="V28" s="420"/>
      <c r="W28" s="420"/>
      <c r="X28" s="420"/>
      <c r="Y28" s="420"/>
      <c r="Z28" s="420"/>
      <c r="AA28" s="420"/>
      <c r="AB28" s="420"/>
      <c r="AC28" s="420"/>
      <c r="AD28" s="420"/>
      <c r="AE28" s="420"/>
      <c r="AF28" s="420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762"/>
      <c r="B29" s="420">
        <v>14030220</v>
      </c>
      <c r="C29" s="420">
        <v>350</v>
      </c>
      <c r="D29" s="420">
        <v>7</v>
      </c>
      <c r="E29" s="420">
        <v>50</v>
      </c>
      <c r="F29" s="420">
        <v>42</v>
      </c>
      <c r="G29" s="420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20">
        <v>39</v>
      </c>
      <c r="M29" s="420">
        <v>1</v>
      </c>
      <c r="N29" s="760">
        <v>440</v>
      </c>
      <c r="O29" s="420"/>
      <c r="P29" s="420"/>
      <c r="Q29" s="760">
        <v>110</v>
      </c>
      <c r="R29" s="420" t="s">
        <v>111</v>
      </c>
      <c r="S29" s="760"/>
      <c r="T29" s="760"/>
      <c r="U29" s="760"/>
      <c r="V29" s="420"/>
      <c r="W29" s="420"/>
      <c r="X29" s="420"/>
      <c r="Y29" s="420"/>
      <c r="Z29" s="420"/>
      <c r="AA29" s="420"/>
      <c r="AB29" s="420"/>
      <c r="AC29" s="420"/>
      <c r="AD29" s="420"/>
      <c r="AE29" s="420"/>
      <c r="AF29" s="420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762"/>
      <c r="B30" s="420">
        <v>14030220</v>
      </c>
      <c r="C30" s="420">
        <v>350</v>
      </c>
      <c r="D30" s="420">
        <v>7</v>
      </c>
      <c r="E30" s="420">
        <v>50</v>
      </c>
      <c r="F30" s="420">
        <v>42</v>
      </c>
      <c r="G30" s="420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20">
        <v>40</v>
      </c>
      <c r="M30" s="420">
        <v>1</v>
      </c>
      <c r="N30" s="760"/>
      <c r="O30" s="420"/>
      <c r="P30" s="420"/>
      <c r="Q30" s="760"/>
      <c r="R30" s="420" t="s">
        <v>111</v>
      </c>
      <c r="S30" s="760"/>
      <c r="T30" s="760"/>
      <c r="U30" s="760"/>
      <c r="V30" s="420"/>
      <c r="W30" s="420"/>
      <c r="X30" s="420"/>
      <c r="Y30" s="420"/>
      <c r="Z30" s="420"/>
      <c r="AA30" s="420"/>
      <c r="AB30" s="420"/>
      <c r="AC30" s="420"/>
      <c r="AD30" s="420"/>
      <c r="AE30" s="420"/>
      <c r="AF30" s="420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762"/>
      <c r="B31" s="420">
        <v>14030220</v>
      </c>
      <c r="C31" s="420">
        <v>350</v>
      </c>
      <c r="D31" s="420">
        <v>7</v>
      </c>
      <c r="E31" s="420">
        <v>50</v>
      </c>
      <c r="F31" s="420">
        <v>42</v>
      </c>
      <c r="G31" s="420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20">
        <v>41</v>
      </c>
      <c r="M31" s="420">
        <v>1</v>
      </c>
      <c r="N31" s="760"/>
      <c r="O31" s="420"/>
      <c r="P31" s="420"/>
      <c r="Q31" s="760"/>
      <c r="R31" s="420" t="s">
        <v>111</v>
      </c>
      <c r="S31" s="760"/>
      <c r="T31" s="760"/>
      <c r="U31" s="760"/>
      <c r="V31" s="420"/>
      <c r="W31" s="420"/>
      <c r="X31" s="420"/>
      <c r="Y31" s="420"/>
      <c r="Z31" s="420"/>
      <c r="AA31" s="420"/>
      <c r="AB31" s="420"/>
      <c r="AC31" s="420"/>
      <c r="AD31" s="420"/>
      <c r="AE31" s="420"/>
      <c r="AF31" s="420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762"/>
      <c r="B32" s="420">
        <v>14030220</v>
      </c>
      <c r="C32" s="420">
        <v>350</v>
      </c>
      <c r="D32" s="420">
        <v>7</v>
      </c>
      <c r="E32" s="420">
        <v>50</v>
      </c>
      <c r="F32" s="420">
        <v>42</v>
      </c>
      <c r="G32" s="420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20">
        <v>42</v>
      </c>
      <c r="M32" s="420">
        <v>2</v>
      </c>
      <c r="N32" s="760"/>
      <c r="O32" s="420"/>
      <c r="P32" s="420"/>
      <c r="Q32" s="760"/>
      <c r="R32" s="420" t="s">
        <v>111</v>
      </c>
      <c r="S32" s="760"/>
      <c r="T32" s="760"/>
      <c r="U32" s="760"/>
      <c r="V32" s="420"/>
      <c r="W32" s="420"/>
      <c r="X32" s="420"/>
      <c r="Y32" s="420"/>
      <c r="Z32" s="420"/>
      <c r="AA32" s="420"/>
      <c r="AB32" s="420"/>
      <c r="AC32" s="420"/>
      <c r="AD32" s="420"/>
      <c r="AE32" s="420"/>
      <c r="AF32" s="420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762"/>
      <c r="B33" s="420">
        <v>14030220</v>
      </c>
      <c r="C33" s="420">
        <v>350</v>
      </c>
      <c r="D33" s="420">
        <v>7</v>
      </c>
      <c r="E33" s="420">
        <v>50</v>
      </c>
      <c r="F33" s="420">
        <v>42</v>
      </c>
      <c r="G33" s="420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20">
        <v>43</v>
      </c>
      <c r="M33" s="420">
        <v>2</v>
      </c>
      <c r="N33" s="760"/>
      <c r="O33" s="420"/>
      <c r="P33" s="420"/>
      <c r="Q33" s="760"/>
      <c r="R33" s="420" t="s">
        <v>111</v>
      </c>
      <c r="S33" s="760"/>
      <c r="T33" s="760"/>
      <c r="U33" s="760"/>
      <c r="V33" s="420"/>
      <c r="W33" s="420"/>
      <c r="X33" s="420"/>
      <c r="Y33" s="420"/>
      <c r="Z33" s="420"/>
      <c r="AA33" s="420"/>
      <c r="AB33" s="420"/>
      <c r="AC33" s="420"/>
      <c r="AD33" s="420"/>
      <c r="AE33" s="420"/>
      <c r="AF33" s="420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762"/>
      <c r="B34" s="420">
        <v>14030220</v>
      </c>
      <c r="C34" s="420">
        <v>350</v>
      </c>
      <c r="D34" s="420">
        <v>7</v>
      </c>
      <c r="E34" s="420">
        <v>50</v>
      </c>
      <c r="F34" s="420">
        <v>42</v>
      </c>
      <c r="G34" s="420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20">
        <v>44</v>
      </c>
      <c r="M34" s="420">
        <v>1</v>
      </c>
      <c r="N34" s="760"/>
      <c r="O34" s="420"/>
      <c r="P34" s="420"/>
      <c r="Q34" s="760"/>
      <c r="R34" s="420" t="s">
        <v>111</v>
      </c>
      <c r="S34" s="760"/>
      <c r="T34" s="760"/>
      <c r="U34" s="760"/>
      <c r="V34" s="420"/>
      <c r="W34" s="420"/>
      <c r="X34" s="420"/>
      <c r="Y34" s="420"/>
      <c r="Z34" s="420"/>
      <c r="AA34" s="420"/>
      <c r="AB34" s="420"/>
      <c r="AC34" s="420"/>
      <c r="AD34" s="420"/>
      <c r="AE34" s="420"/>
      <c r="AF34" s="420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762"/>
      <c r="B35" s="420">
        <v>14030220</v>
      </c>
      <c r="C35" s="420">
        <v>370</v>
      </c>
      <c r="D35" s="420">
        <v>7</v>
      </c>
      <c r="E35" s="420">
        <v>50</v>
      </c>
      <c r="F35" s="420">
        <v>42</v>
      </c>
      <c r="G35" s="420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20">
        <v>39</v>
      </c>
      <c r="M35" s="420">
        <v>1</v>
      </c>
      <c r="N35" s="760">
        <v>440</v>
      </c>
      <c r="O35" s="420"/>
      <c r="P35" s="420"/>
      <c r="Q35" s="760">
        <v>162.79900000000001</v>
      </c>
      <c r="R35" s="420" t="s">
        <v>89</v>
      </c>
      <c r="S35" s="760"/>
      <c r="T35" s="760"/>
      <c r="U35" s="760"/>
      <c r="V35" s="420"/>
      <c r="W35" s="420"/>
      <c r="X35" s="420"/>
      <c r="Y35" s="420"/>
      <c r="Z35" s="420"/>
      <c r="AA35" s="420"/>
      <c r="AB35" s="420"/>
      <c r="AC35" s="420"/>
      <c r="AD35" s="420"/>
      <c r="AE35" s="420"/>
      <c r="AF35" s="420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762"/>
      <c r="B36" s="420">
        <v>14030220</v>
      </c>
      <c r="C36" s="420">
        <v>370</v>
      </c>
      <c r="D36" s="420">
        <v>7</v>
      </c>
      <c r="E36" s="420">
        <v>50</v>
      </c>
      <c r="F36" s="420">
        <v>42</v>
      </c>
      <c r="G36" s="420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20">
        <v>40</v>
      </c>
      <c r="M36" s="420">
        <v>1</v>
      </c>
      <c r="N36" s="760"/>
      <c r="O36" s="420"/>
      <c r="P36" s="420"/>
      <c r="Q36" s="760"/>
      <c r="R36" s="420" t="s">
        <v>89</v>
      </c>
      <c r="S36" s="760"/>
      <c r="T36" s="760"/>
      <c r="U36" s="760"/>
      <c r="V36" s="420"/>
      <c r="W36" s="420"/>
      <c r="X36" s="420"/>
      <c r="Y36" s="420"/>
      <c r="Z36" s="420"/>
      <c r="AA36" s="420"/>
      <c r="AB36" s="420"/>
      <c r="AC36" s="420"/>
      <c r="AD36" s="420"/>
      <c r="AE36" s="420"/>
      <c r="AF36" s="420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762"/>
      <c r="B37" s="420">
        <v>14030220</v>
      </c>
      <c r="C37" s="420">
        <v>370</v>
      </c>
      <c r="D37" s="420">
        <v>7</v>
      </c>
      <c r="E37" s="420">
        <v>50</v>
      </c>
      <c r="F37" s="420">
        <v>42</v>
      </c>
      <c r="G37" s="420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20">
        <v>42</v>
      </c>
      <c r="M37" s="420">
        <v>2</v>
      </c>
      <c r="N37" s="760"/>
      <c r="O37" s="420"/>
      <c r="P37" s="420"/>
      <c r="Q37" s="760"/>
      <c r="R37" s="420" t="s">
        <v>89</v>
      </c>
      <c r="S37" s="760"/>
      <c r="T37" s="760"/>
      <c r="U37" s="760"/>
      <c r="V37" s="420"/>
      <c r="W37" s="420"/>
      <c r="X37" s="420"/>
      <c r="Y37" s="420"/>
      <c r="Z37" s="420"/>
      <c r="AA37" s="420"/>
      <c r="AB37" s="420"/>
      <c r="AC37" s="420"/>
      <c r="AD37" s="420"/>
      <c r="AE37" s="420"/>
      <c r="AF37" s="420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762"/>
      <c r="B38" s="420">
        <v>14030220</v>
      </c>
      <c r="C38" s="420">
        <v>370</v>
      </c>
      <c r="D38" s="420">
        <v>7</v>
      </c>
      <c r="E38" s="420">
        <v>50</v>
      </c>
      <c r="F38" s="420">
        <v>42</v>
      </c>
      <c r="G38" s="420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20">
        <v>43</v>
      </c>
      <c r="M38" s="420">
        <v>2</v>
      </c>
      <c r="N38" s="760"/>
      <c r="O38" s="420"/>
      <c r="P38" s="420"/>
      <c r="Q38" s="760"/>
      <c r="R38" s="420" t="s">
        <v>89</v>
      </c>
      <c r="S38" s="760"/>
      <c r="T38" s="760"/>
      <c r="U38" s="760"/>
      <c r="V38" s="420"/>
      <c r="W38" s="420"/>
      <c r="X38" s="420"/>
      <c r="Y38" s="420"/>
      <c r="Z38" s="420"/>
      <c r="AA38" s="420"/>
      <c r="AB38" s="420"/>
      <c r="AC38" s="420"/>
      <c r="AD38" s="420"/>
      <c r="AE38" s="420"/>
      <c r="AF38" s="420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762"/>
      <c r="B39" s="420">
        <v>14030220</v>
      </c>
      <c r="C39" s="420">
        <v>370</v>
      </c>
      <c r="D39" s="420">
        <v>7</v>
      </c>
      <c r="E39" s="420">
        <v>50</v>
      </c>
      <c r="F39" s="420">
        <v>42</v>
      </c>
      <c r="G39" s="420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20">
        <v>44</v>
      </c>
      <c r="M39" s="420">
        <v>2</v>
      </c>
      <c r="N39" s="760"/>
      <c r="O39" s="420"/>
      <c r="P39" s="420"/>
      <c r="Q39" s="760"/>
      <c r="R39" s="420" t="s">
        <v>89</v>
      </c>
      <c r="S39" s="760"/>
      <c r="T39" s="760"/>
      <c r="U39" s="760"/>
      <c r="V39" s="420"/>
      <c r="W39" s="420"/>
      <c r="X39" s="420"/>
      <c r="Y39" s="420"/>
      <c r="Z39" s="420"/>
      <c r="AA39" s="420"/>
      <c r="AB39" s="420"/>
      <c r="AC39" s="420"/>
      <c r="AD39" s="420"/>
      <c r="AE39" s="420"/>
      <c r="AF39" s="420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762"/>
      <c r="B40" s="420">
        <v>14030220</v>
      </c>
      <c r="C40" s="420">
        <v>380</v>
      </c>
      <c r="D40" s="420">
        <v>7</v>
      </c>
      <c r="E40" s="420">
        <v>50</v>
      </c>
      <c r="F40" s="420">
        <v>42</v>
      </c>
      <c r="G40" s="420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20">
        <v>40</v>
      </c>
      <c r="M40" s="420">
        <v>1</v>
      </c>
      <c r="N40" s="760">
        <v>275</v>
      </c>
      <c r="O40" s="420"/>
      <c r="P40" s="420"/>
      <c r="Q40" s="760"/>
      <c r="R40" s="420" t="s">
        <v>111</v>
      </c>
      <c r="S40" s="760"/>
      <c r="T40" s="760"/>
      <c r="U40" s="760"/>
      <c r="V40" s="420"/>
      <c r="W40" s="420"/>
      <c r="X40" s="420"/>
      <c r="Y40" s="420"/>
      <c r="Z40" s="420"/>
      <c r="AA40" s="420"/>
      <c r="AB40" s="420"/>
      <c r="AC40" s="420"/>
      <c r="AD40" s="420"/>
      <c r="AE40" s="420"/>
      <c r="AF40" s="420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762"/>
      <c r="B41" s="420">
        <v>14030220</v>
      </c>
      <c r="C41" s="420">
        <v>380</v>
      </c>
      <c r="D41" s="420">
        <v>7</v>
      </c>
      <c r="E41" s="420">
        <v>50</v>
      </c>
      <c r="F41" s="420">
        <v>42</v>
      </c>
      <c r="G41" s="420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20">
        <v>41</v>
      </c>
      <c r="M41" s="420">
        <v>1</v>
      </c>
      <c r="N41" s="760"/>
      <c r="O41" s="420"/>
      <c r="P41" s="420"/>
      <c r="Q41" s="760"/>
      <c r="R41" s="420" t="s">
        <v>111</v>
      </c>
      <c r="S41" s="760"/>
      <c r="T41" s="760"/>
      <c r="U41" s="760"/>
      <c r="V41" s="420"/>
      <c r="W41" s="420"/>
      <c r="X41" s="420"/>
      <c r="Y41" s="420"/>
      <c r="Z41" s="420"/>
      <c r="AA41" s="420"/>
      <c r="AB41" s="420"/>
      <c r="AC41" s="420"/>
      <c r="AD41" s="420"/>
      <c r="AE41" s="420"/>
      <c r="AF41" s="420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762"/>
      <c r="B42" s="420">
        <v>14030220</v>
      </c>
      <c r="C42" s="420">
        <v>380</v>
      </c>
      <c r="D42" s="420">
        <v>7</v>
      </c>
      <c r="E42" s="420">
        <v>50</v>
      </c>
      <c r="F42" s="420">
        <v>42</v>
      </c>
      <c r="G42" s="420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20">
        <v>42</v>
      </c>
      <c r="M42" s="420">
        <v>1</v>
      </c>
      <c r="N42" s="760"/>
      <c r="O42" s="420"/>
      <c r="P42" s="420"/>
      <c r="Q42" s="760"/>
      <c r="R42" s="420" t="s">
        <v>111</v>
      </c>
      <c r="S42" s="760"/>
      <c r="T42" s="760"/>
      <c r="U42" s="760"/>
      <c r="V42" s="420"/>
      <c r="W42" s="420"/>
      <c r="X42" s="420"/>
      <c r="Y42" s="420"/>
      <c r="Z42" s="420"/>
      <c r="AA42" s="420"/>
      <c r="AB42" s="420"/>
      <c r="AC42" s="420"/>
      <c r="AD42" s="420"/>
      <c r="AE42" s="420"/>
      <c r="AF42" s="420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762"/>
      <c r="B43" s="420">
        <v>14030220</v>
      </c>
      <c r="C43" s="420">
        <v>380</v>
      </c>
      <c r="D43" s="420">
        <v>7</v>
      </c>
      <c r="E43" s="420">
        <v>50</v>
      </c>
      <c r="F43" s="420">
        <v>42</v>
      </c>
      <c r="G43" s="420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20">
        <v>43</v>
      </c>
      <c r="M43" s="420">
        <v>1</v>
      </c>
      <c r="N43" s="760"/>
      <c r="O43" s="420"/>
      <c r="P43" s="420"/>
      <c r="Q43" s="760"/>
      <c r="R43" s="420" t="s">
        <v>111</v>
      </c>
      <c r="S43" s="760"/>
      <c r="T43" s="760"/>
      <c r="U43" s="760"/>
      <c r="V43" s="420"/>
      <c r="W43" s="420"/>
      <c r="X43" s="420"/>
      <c r="Y43" s="420"/>
      <c r="Z43" s="420"/>
      <c r="AA43" s="420"/>
      <c r="AB43" s="420"/>
      <c r="AC43" s="420"/>
      <c r="AD43" s="420"/>
      <c r="AE43" s="420"/>
      <c r="AF43" s="420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762"/>
      <c r="B44" s="420">
        <v>14030220</v>
      </c>
      <c r="C44" s="420">
        <v>380</v>
      </c>
      <c r="D44" s="420">
        <v>7</v>
      </c>
      <c r="E44" s="420">
        <v>50</v>
      </c>
      <c r="F44" s="420">
        <v>42</v>
      </c>
      <c r="G44" s="420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20">
        <v>44</v>
      </c>
      <c r="M44" s="420">
        <v>1</v>
      </c>
      <c r="N44" s="760"/>
      <c r="O44" s="420"/>
      <c r="P44" s="420"/>
      <c r="Q44" s="760"/>
      <c r="R44" s="420" t="s">
        <v>111</v>
      </c>
      <c r="S44" s="760"/>
      <c r="T44" s="760"/>
      <c r="U44" s="760"/>
      <c r="V44" s="420"/>
      <c r="W44" s="420"/>
      <c r="X44" s="420"/>
      <c r="Y44" s="420"/>
      <c r="Z44" s="420"/>
      <c r="AA44" s="420"/>
      <c r="AB44" s="420"/>
      <c r="AC44" s="420"/>
      <c r="AD44" s="420"/>
      <c r="AE44" s="420"/>
      <c r="AF44" s="420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762"/>
      <c r="B45" s="420">
        <v>14030220</v>
      </c>
      <c r="C45" s="420">
        <v>280</v>
      </c>
      <c r="D45" s="420">
        <v>7</v>
      </c>
      <c r="E45" s="420">
        <v>50</v>
      </c>
      <c r="F45" s="420">
        <v>42</v>
      </c>
      <c r="G45" s="420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20">
        <v>36</v>
      </c>
      <c r="M45" s="420">
        <v>1</v>
      </c>
      <c r="N45" s="760">
        <v>212</v>
      </c>
      <c r="O45" s="420"/>
      <c r="P45" s="420"/>
      <c r="Q45" s="760"/>
      <c r="R45" s="420" t="s">
        <v>111</v>
      </c>
      <c r="S45" s="760"/>
      <c r="T45" s="760"/>
      <c r="U45" s="760"/>
      <c r="V45" s="420"/>
      <c r="W45" s="420"/>
      <c r="X45" s="420"/>
      <c r="Y45" s="420"/>
      <c r="Z45" s="420"/>
      <c r="AA45" s="420"/>
      <c r="AB45" s="420"/>
      <c r="AC45" s="420"/>
      <c r="AD45" s="420"/>
      <c r="AE45" s="420"/>
      <c r="AF45" s="420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762"/>
      <c r="B46" s="420">
        <v>14030220</v>
      </c>
      <c r="C46" s="420">
        <v>280</v>
      </c>
      <c r="D46" s="420">
        <v>7</v>
      </c>
      <c r="E46" s="420">
        <v>50</v>
      </c>
      <c r="F46" s="420">
        <v>42</v>
      </c>
      <c r="G46" s="420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20">
        <v>37</v>
      </c>
      <c r="M46" s="420">
        <v>1</v>
      </c>
      <c r="N46" s="760"/>
      <c r="O46" s="420"/>
      <c r="P46" s="420"/>
      <c r="Q46" s="760"/>
      <c r="R46" s="420" t="s">
        <v>111</v>
      </c>
      <c r="S46" s="760"/>
      <c r="T46" s="760"/>
      <c r="U46" s="760"/>
      <c r="V46" s="420"/>
      <c r="W46" s="420"/>
      <c r="X46" s="420"/>
      <c r="Y46" s="420"/>
      <c r="Z46" s="420"/>
      <c r="AA46" s="420"/>
      <c r="AB46" s="420"/>
      <c r="AC46" s="420"/>
      <c r="AD46" s="420"/>
      <c r="AE46" s="420"/>
      <c r="AF46" s="420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762"/>
      <c r="B47" s="420">
        <v>14030220</v>
      </c>
      <c r="C47" s="420">
        <v>280</v>
      </c>
      <c r="D47" s="420">
        <v>7</v>
      </c>
      <c r="E47" s="420">
        <v>50</v>
      </c>
      <c r="F47" s="420">
        <v>42</v>
      </c>
      <c r="G47" s="420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20">
        <v>38</v>
      </c>
      <c r="M47" s="420">
        <v>1</v>
      </c>
      <c r="N47" s="760"/>
      <c r="O47" s="420"/>
      <c r="P47" s="420"/>
      <c r="Q47" s="760"/>
      <c r="R47" s="420" t="s">
        <v>111</v>
      </c>
      <c r="S47" s="760"/>
      <c r="T47" s="760"/>
      <c r="U47" s="760"/>
      <c r="V47" s="420"/>
      <c r="W47" s="420"/>
      <c r="X47" s="420"/>
      <c r="Y47" s="420"/>
      <c r="Z47" s="420"/>
      <c r="AA47" s="420"/>
      <c r="AB47" s="420"/>
      <c r="AC47" s="420"/>
      <c r="AD47" s="420"/>
      <c r="AE47" s="420"/>
      <c r="AF47" s="420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763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51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20">
        <v>39</v>
      </c>
      <c r="M48" s="420">
        <v>1</v>
      </c>
      <c r="N48" s="760"/>
      <c r="O48" s="420"/>
      <c r="P48" s="420"/>
      <c r="Q48" s="760"/>
      <c r="R48" s="420" t="s">
        <v>111</v>
      </c>
      <c r="S48" s="760"/>
      <c r="T48" s="760"/>
      <c r="U48" s="760"/>
      <c r="V48" s="420"/>
      <c r="W48" s="420"/>
      <c r="X48" s="420"/>
      <c r="Y48" s="420"/>
      <c r="Z48" s="420"/>
      <c r="AA48" s="420"/>
      <c r="AB48" s="420"/>
      <c r="AC48" s="420"/>
      <c r="AD48" s="420"/>
      <c r="AE48" s="420"/>
      <c r="AF48" s="420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761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0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20">
        <v>39</v>
      </c>
      <c r="M49" s="420">
        <v>1</v>
      </c>
      <c r="N49" s="760">
        <v>360</v>
      </c>
      <c r="O49" s="420"/>
      <c r="P49" s="420"/>
      <c r="Q49" s="760">
        <v>90</v>
      </c>
      <c r="R49" s="420" t="s">
        <v>111</v>
      </c>
      <c r="S49" s="760">
        <v>0.7</v>
      </c>
      <c r="T49" s="760">
        <v>9</v>
      </c>
      <c r="U49" s="760">
        <v>0</v>
      </c>
      <c r="V49" s="420"/>
      <c r="W49" s="420"/>
      <c r="X49" s="420"/>
      <c r="Y49" s="420"/>
      <c r="Z49" s="420"/>
      <c r="AA49" s="420"/>
      <c r="AB49" s="420"/>
      <c r="AC49" s="420"/>
      <c r="AD49" s="420"/>
      <c r="AE49" s="420"/>
      <c r="AF49" s="420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762"/>
      <c r="B50" s="420">
        <v>14030220</v>
      </c>
      <c r="C50" s="420">
        <v>350</v>
      </c>
      <c r="D50" s="420">
        <v>7</v>
      </c>
      <c r="E50" s="420">
        <v>50</v>
      </c>
      <c r="F50" s="420">
        <v>16</v>
      </c>
      <c r="G50" s="420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20">
        <v>40</v>
      </c>
      <c r="M50" s="420">
        <v>1</v>
      </c>
      <c r="N50" s="760"/>
      <c r="O50" s="420"/>
      <c r="P50" s="420"/>
      <c r="Q50" s="760"/>
      <c r="R50" s="420" t="s">
        <v>111</v>
      </c>
      <c r="S50" s="760"/>
      <c r="T50" s="760"/>
      <c r="U50" s="760"/>
      <c r="V50" s="420"/>
      <c r="W50" s="420"/>
      <c r="X50" s="420"/>
      <c r="Y50" s="420"/>
      <c r="Z50" s="420"/>
      <c r="AA50" s="420"/>
      <c r="AB50" s="420"/>
      <c r="AC50" s="420"/>
      <c r="AD50" s="420"/>
      <c r="AE50" s="420"/>
      <c r="AF50" s="420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762"/>
      <c r="B51" s="420">
        <v>14030220</v>
      </c>
      <c r="C51" s="420">
        <v>350</v>
      </c>
      <c r="D51" s="420">
        <v>7</v>
      </c>
      <c r="E51" s="420">
        <v>50</v>
      </c>
      <c r="F51" s="420">
        <v>16</v>
      </c>
      <c r="G51" s="420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20">
        <v>41</v>
      </c>
      <c r="M51" s="420">
        <v>1</v>
      </c>
      <c r="N51" s="760"/>
      <c r="O51" s="420"/>
      <c r="P51" s="420"/>
      <c r="Q51" s="760"/>
      <c r="R51" s="420" t="s">
        <v>111</v>
      </c>
      <c r="S51" s="760"/>
      <c r="T51" s="760"/>
      <c r="U51" s="760"/>
      <c r="V51" s="420"/>
      <c r="W51" s="420"/>
      <c r="X51" s="420"/>
      <c r="Y51" s="420"/>
      <c r="Z51" s="420"/>
      <c r="AA51" s="420"/>
      <c r="AB51" s="420"/>
      <c r="AC51" s="420"/>
      <c r="AD51" s="420"/>
      <c r="AE51" s="420"/>
      <c r="AF51" s="420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762"/>
      <c r="B52" s="420">
        <v>14030220</v>
      </c>
      <c r="C52" s="420">
        <v>350</v>
      </c>
      <c r="D52" s="420">
        <v>7</v>
      </c>
      <c r="E52" s="420">
        <v>50</v>
      </c>
      <c r="F52" s="420">
        <v>16</v>
      </c>
      <c r="G52" s="420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20">
        <v>42</v>
      </c>
      <c r="M52" s="420">
        <v>2</v>
      </c>
      <c r="N52" s="760"/>
      <c r="O52" s="420"/>
      <c r="P52" s="420"/>
      <c r="Q52" s="760"/>
      <c r="R52" s="420" t="s">
        <v>111</v>
      </c>
      <c r="S52" s="760"/>
      <c r="T52" s="760"/>
      <c r="U52" s="760"/>
      <c r="V52" s="420"/>
      <c r="W52" s="420"/>
      <c r="X52" s="420"/>
      <c r="Y52" s="420"/>
      <c r="Z52" s="420"/>
      <c r="AA52" s="420"/>
      <c r="AB52" s="420"/>
      <c r="AC52" s="420"/>
      <c r="AD52" s="420"/>
      <c r="AE52" s="420"/>
      <c r="AF52" s="420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762"/>
      <c r="B53" s="420">
        <v>14030220</v>
      </c>
      <c r="C53" s="420">
        <v>350</v>
      </c>
      <c r="D53" s="420">
        <v>7</v>
      </c>
      <c r="E53" s="420">
        <v>50</v>
      </c>
      <c r="F53" s="420">
        <v>16</v>
      </c>
      <c r="G53" s="420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20">
        <v>43</v>
      </c>
      <c r="M53" s="420">
        <v>2</v>
      </c>
      <c r="N53" s="760"/>
      <c r="O53" s="420"/>
      <c r="P53" s="420"/>
      <c r="Q53" s="760"/>
      <c r="R53" s="420" t="s">
        <v>111</v>
      </c>
      <c r="S53" s="760"/>
      <c r="T53" s="760"/>
      <c r="U53" s="760"/>
      <c r="V53" s="420"/>
      <c r="W53" s="420"/>
      <c r="X53" s="420"/>
      <c r="Y53" s="420"/>
      <c r="Z53" s="420"/>
      <c r="AA53" s="420"/>
      <c r="AB53" s="420"/>
      <c r="AC53" s="420"/>
      <c r="AD53" s="420"/>
      <c r="AE53" s="420"/>
      <c r="AF53" s="420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762"/>
      <c r="B54" s="420">
        <v>14030220</v>
      </c>
      <c r="C54" s="420">
        <v>350</v>
      </c>
      <c r="D54" s="420">
        <v>7</v>
      </c>
      <c r="E54" s="420">
        <v>50</v>
      </c>
      <c r="F54" s="420">
        <v>16</v>
      </c>
      <c r="G54" s="420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20">
        <v>44</v>
      </c>
      <c r="M54" s="420">
        <v>1</v>
      </c>
      <c r="N54" s="760"/>
      <c r="O54" s="420"/>
      <c r="P54" s="420"/>
      <c r="Q54" s="760"/>
      <c r="R54" s="420" t="s">
        <v>111</v>
      </c>
      <c r="S54" s="760"/>
      <c r="T54" s="760"/>
      <c r="U54" s="760"/>
      <c r="V54" s="420"/>
      <c r="W54" s="420"/>
      <c r="X54" s="420"/>
      <c r="Y54" s="420"/>
      <c r="Z54" s="420"/>
      <c r="AA54" s="420"/>
      <c r="AB54" s="420"/>
      <c r="AC54" s="420"/>
      <c r="AD54" s="420"/>
      <c r="AE54" s="420"/>
      <c r="AF54" s="420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762"/>
      <c r="B55" s="420">
        <v>14030220</v>
      </c>
      <c r="C55" s="420">
        <v>370</v>
      </c>
      <c r="D55" s="420">
        <v>7</v>
      </c>
      <c r="E55" s="420">
        <v>50</v>
      </c>
      <c r="F55" s="420">
        <v>16</v>
      </c>
      <c r="G55" s="420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20">
        <v>39</v>
      </c>
      <c r="M55" s="420">
        <v>1</v>
      </c>
      <c r="N55" s="760">
        <v>360</v>
      </c>
      <c r="O55" s="420"/>
      <c r="P55" s="420"/>
      <c r="Q55" s="760">
        <v>133.19900000000001</v>
      </c>
      <c r="R55" s="420" t="s">
        <v>239</v>
      </c>
      <c r="S55" s="760"/>
      <c r="T55" s="760"/>
      <c r="U55" s="760"/>
      <c r="V55" s="420"/>
      <c r="W55" s="420"/>
      <c r="X55" s="420"/>
      <c r="Y55" s="420"/>
      <c r="Z55" s="420"/>
      <c r="AA55" s="420"/>
      <c r="AB55" s="420"/>
      <c r="AC55" s="420"/>
      <c r="AD55" s="420"/>
      <c r="AE55" s="420"/>
      <c r="AF55" s="420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762"/>
      <c r="B56" s="420">
        <v>14030220</v>
      </c>
      <c r="C56" s="420">
        <v>370</v>
      </c>
      <c r="D56" s="420">
        <v>7</v>
      </c>
      <c r="E56" s="420">
        <v>50</v>
      </c>
      <c r="F56" s="420">
        <v>16</v>
      </c>
      <c r="G56" s="420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20">
        <v>40</v>
      </c>
      <c r="M56" s="420">
        <v>1</v>
      </c>
      <c r="N56" s="760"/>
      <c r="O56" s="420"/>
      <c r="P56" s="420"/>
      <c r="Q56" s="760"/>
      <c r="R56" s="420" t="s">
        <v>239</v>
      </c>
      <c r="S56" s="760"/>
      <c r="T56" s="760"/>
      <c r="U56" s="760"/>
      <c r="V56" s="420"/>
      <c r="W56" s="420"/>
      <c r="X56" s="420"/>
      <c r="Y56" s="420"/>
      <c r="Z56" s="420"/>
      <c r="AA56" s="420"/>
      <c r="AB56" s="420"/>
      <c r="AC56" s="420"/>
      <c r="AD56" s="420"/>
      <c r="AE56" s="420"/>
      <c r="AF56" s="420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762"/>
      <c r="B57" s="420">
        <v>14030220</v>
      </c>
      <c r="C57" s="420">
        <v>370</v>
      </c>
      <c r="D57" s="420">
        <v>7</v>
      </c>
      <c r="E57" s="420">
        <v>50</v>
      </c>
      <c r="F57" s="420">
        <v>16</v>
      </c>
      <c r="G57" s="420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20">
        <v>42</v>
      </c>
      <c r="M57" s="420">
        <v>2</v>
      </c>
      <c r="N57" s="760"/>
      <c r="O57" s="420"/>
      <c r="P57" s="420"/>
      <c r="Q57" s="760"/>
      <c r="R57" s="420" t="s">
        <v>239</v>
      </c>
      <c r="S57" s="760"/>
      <c r="T57" s="760"/>
      <c r="U57" s="760"/>
      <c r="V57" s="420"/>
      <c r="W57" s="420"/>
      <c r="X57" s="420"/>
      <c r="Y57" s="420"/>
      <c r="Z57" s="420"/>
      <c r="AA57" s="420"/>
      <c r="AB57" s="420"/>
      <c r="AC57" s="420"/>
      <c r="AD57" s="420"/>
      <c r="AE57" s="420"/>
      <c r="AF57" s="420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762"/>
      <c r="B58" s="420">
        <v>14030220</v>
      </c>
      <c r="C58" s="420">
        <v>370</v>
      </c>
      <c r="D58" s="420">
        <v>7</v>
      </c>
      <c r="E58" s="420">
        <v>50</v>
      </c>
      <c r="F58" s="420">
        <v>16</v>
      </c>
      <c r="G58" s="420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20">
        <v>43</v>
      </c>
      <c r="M58" s="420">
        <v>2</v>
      </c>
      <c r="N58" s="760"/>
      <c r="O58" s="420"/>
      <c r="P58" s="420"/>
      <c r="Q58" s="760"/>
      <c r="R58" s="420" t="s">
        <v>239</v>
      </c>
      <c r="S58" s="760"/>
      <c r="T58" s="760"/>
      <c r="U58" s="760"/>
      <c r="V58" s="420"/>
      <c r="W58" s="420"/>
      <c r="X58" s="420"/>
      <c r="Y58" s="420"/>
      <c r="Z58" s="420"/>
      <c r="AA58" s="420"/>
      <c r="AB58" s="420"/>
      <c r="AC58" s="420"/>
      <c r="AD58" s="420"/>
      <c r="AE58" s="420"/>
      <c r="AF58" s="420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763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51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20">
        <v>44</v>
      </c>
      <c r="M59" s="420">
        <v>2</v>
      </c>
      <c r="N59" s="760"/>
      <c r="O59" s="420"/>
      <c r="P59" s="420"/>
      <c r="Q59" s="760"/>
      <c r="R59" s="420" t="s">
        <v>239</v>
      </c>
      <c r="S59" s="760"/>
      <c r="T59" s="760"/>
      <c r="U59" s="760"/>
      <c r="V59" s="420"/>
      <c r="W59" s="420"/>
      <c r="X59" s="420"/>
      <c r="Y59" s="420"/>
      <c r="Z59" s="420"/>
      <c r="AA59" s="420"/>
      <c r="AB59" s="420"/>
      <c r="AC59" s="420"/>
      <c r="AD59" s="420"/>
      <c r="AE59" s="420"/>
      <c r="AF59" s="420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761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0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20">
        <v>36</v>
      </c>
      <c r="M60" s="420">
        <v>2</v>
      </c>
      <c r="N60" s="772">
        <v>320</v>
      </c>
      <c r="O60" s="420"/>
      <c r="P60" s="420"/>
      <c r="Q60" s="760"/>
      <c r="R60" s="420" t="s">
        <v>111</v>
      </c>
      <c r="S60" s="760">
        <v>2.5</v>
      </c>
      <c r="T60" s="760">
        <v>23</v>
      </c>
      <c r="U60" s="760">
        <v>1000</v>
      </c>
      <c r="V60" s="420"/>
      <c r="W60" s="420"/>
      <c r="X60" s="420"/>
      <c r="Y60" s="420"/>
      <c r="Z60" s="420"/>
      <c r="AA60" s="420"/>
      <c r="AB60" s="420"/>
      <c r="AC60" s="420"/>
      <c r="AD60" s="420"/>
      <c r="AE60" s="420"/>
      <c r="AF60" s="420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762"/>
      <c r="B61" s="420">
        <v>14030221</v>
      </c>
      <c r="C61" s="420">
        <v>309</v>
      </c>
      <c r="D61" s="420">
        <v>7</v>
      </c>
      <c r="E61" s="420">
        <v>50</v>
      </c>
      <c r="F61" s="420">
        <v>45</v>
      </c>
      <c r="G61" s="420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20">
        <v>37</v>
      </c>
      <c r="M61" s="420">
        <v>2</v>
      </c>
      <c r="N61" s="772"/>
      <c r="O61" s="420"/>
      <c r="P61" s="420"/>
      <c r="Q61" s="760"/>
      <c r="R61" s="420" t="s">
        <v>111</v>
      </c>
      <c r="S61" s="760"/>
      <c r="T61" s="760"/>
      <c r="U61" s="760"/>
      <c r="V61" s="420"/>
      <c r="W61" s="420"/>
      <c r="X61" s="420"/>
      <c r="Y61" s="420"/>
      <c r="Z61" s="420"/>
      <c r="AA61" s="420"/>
      <c r="AB61" s="420"/>
      <c r="AC61" s="420"/>
      <c r="AD61" s="420"/>
      <c r="AE61" s="420"/>
      <c r="AF61" s="420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762"/>
      <c r="B62" s="420">
        <v>14030221</v>
      </c>
      <c r="C62" s="420">
        <v>309</v>
      </c>
      <c r="D62" s="420">
        <v>7</v>
      </c>
      <c r="E62" s="420">
        <v>50</v>
      </c>
      <c r="F62" s="420">
        <v>45</v>
      </c>
      <c r="G62" s="420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20">
        <v>38</v>
      </c>
      <c r="M62" s="420">
        <v>2</v>
      </c>
      <c r="N62" s="772"/>
      <c r="O62" s="420"/>
      <c r="P62" s="420"/>
      <c r="Q62" s="760"/>
      <c r="R62" s="420" t="s">
        <v>111</v>
      </c>
      <c r="S62" s="760"/>
      <c r="T62" s="760"/>
      <c r="U62" s="760"/>
      <c r="V62" s="420"/>
      <c r="W62" s="420"/>
      <c r="X62" s="420"/>
      <c r="Y62" s="420"/>
      <c r="Z62" s="420"/>
      <c r="AA62" s="420"/>
      <c r="AB62" s="420"/>
      <c r="AC62" s="420"/>
      <c r="AD62" s="420"/>
      <c r="AE62" s="420"/>
      <c r="AF62" s="420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762"/>
      <c r="B63" s="420">
        <v>14030221</v>
      </c>
      <c r="C63" s="420">
        <v>309</v>
      </c>
      <c r="D63" s="420">
        <v>7</v>
      </c>
      <c r="E63" s="420">
        <v>50</v>
      </c>
      <c r="F63" s="420">
        <v>45</v>
      </c>
      <c r="G63" s="420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20">
        <v>39</v>
      </c>
      <c r="M63" s="420">
        <v>2</v>
      </c>
      <c r="N63" s="772"/>
      <c r="O63" s="420"/>
      <c r="P63" s="420"/>
      <c r="Q63" s="760"/>
      <c r="R63" s="420" t="s">
        <v>111</v>
      </c>
      <c r="S63" s="760"/>
      <c r="T63" s="760"/>
      <c r="U63" s="760"/>
      <c r="V63" s="420"/>
      <c r="W63" s="420"/>
      <c r="X63" s="420"/>
      <c r="Y63" s="420"/>
      <c r="Z63" s="420"/>
      <c r="AA63" s="420"/>
      <c r="AB63" s="420"/>
      <c r="AC63" s="420"/>
      <c r="AD63" s="420"/>
      <c r="AE63" s="420"/>
      <c r="AF63" s="420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762"/>
      <c r="B64" s="420">
        <v>14030221</v>
      </c>
      <c r="C64" s="420">
        <v>351</v>
      </c>
      <c r="D64" s="420">
        <v>7</v>
      </c>
      <c r="E64" s="420">
        <v>50</v>
      </c>
      <c r="F64" s="420">
        <v>45</v>
      </c>
      <c r="G64" s="420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20">
        <v>36</v>
      </c>
      <c r="M64" s="420">
        <v>1</v>
      </c>
      <c r="N64" s="760">
        <v>285</v>
      </c>
      <c r="O64" s="420"/>
      <c r="P64" s="420"/>
      <c r="Q64" s="760"/>
      <c r="R64" s="420" t="s">
        <v>111</v>
      </c>
      <c r="S64" s="760"/>
      <c r="T64" s="760"/>
      <c r="U64" s="760"/>
      <c r="V64" s="420"/>
      <c r="W64" s="420"/>
      <c r="X64" s="420"/>
      <c r="Y64" s="420"/>
      <c r="Z64" s="420"/>
      <c r="AA64" s="420"/>
      <c r="AB64" s="420"/>
      <c r="AC64" s="420"/>
      <c r="AD64" s="420"/>
      <c r="AE64" s="420"/>
      <c r="AF64" s="420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762"/>
      <c r="B65" s="420">
        <v>14030221</v>
      </c>
      <c r="C65" s="420">
        <v>351</v>
      </c>
      <c r="D65" s="420">
        <v>7</v>
      </c>
      <c r="E65" s="420">
        <v>50</v>
      </c>
      <c r="F65" s="420">
        <v>45</v>
      </c>
      <c r="G65" s="420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20">
        <v>37</v>
      </c>
      <c r="M65" s="420">
        <v>1</v>
      </c>
      <c r="N65" s="760"/>
      <c r="O65" s="420"/>
      <c r="P65" s="420"/>
      <c r="Q65" s="760"/>
      <c r="R65" s="420" t="s">
        <v>111</v>
      </c>
      <c r="S65" s="760"/>
      <c r="T65" s="760"/>
      <c r="U65" s="760"/>
      <c r="V65" s="420"/>
      <c r="W65" s="420"/>
      <c r="X65" s="420"/>
      <c r="Y65" s="420"/>
      <c r="Z65" s="420"/>
      <c r="AA65" s="420"/>
      <c r="AB65" s="420"/>
      <c r="AC65" s="420"/>
      <c r="AD65" s="420"/>
      <c r="AE65" s="420"/>
      <c r="AF65" s="420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762"/>
      <c r="B66" s="420">
        <v>14030221</v>
      </c>
      <c r="C66" s="420">
        <v>351</v>
      </c>
      <c r="D66" s="420">
        <v>7</v>
      </c>
      <c r="E66" s="420">
        <v>50</v>
      </c>
      <c r="F66" s="420">
        <v>45</v>
      </c>
      <c r="G66" s="420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20">
        <v>38</v>
      </c>
      <c r="M66" s="420">
        <v>2</v>
      </c>
      <c r="N66" s="760"/>
      <c r="O66" s="420"/>
      <c r="P66" s="420"/>
      <c r="Q66" s="760"/>
      <c r="R66" s="420" t="s">
        <v>111</v>
      </c>
      <c r="S66" s="760"/>
      <c r="T66" s="760"/>
      <c r="U66" s="760"/>
      <c r="V66" s="420"/>
      <c r="W66" s="420"/>
      <c r="X66" s="420"/>
      <c r="Y66" s="420"/>
      <c r="Z66" s="420"/>
      <c r="AA66" s="420"/>
      <c r="AB66" s="420"/>
      <c r="AC66" s="420"/>
      <c r="AD66" s="420"/>
      <c r="AE66" s="420"/>
      <c r="AF66" s="420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762"/>
      <c r="B67" s="420">
        <v>14030221</v>
      </c>
      <c r="C67" s="420">
        <v>351</v>
      </c>
      <c r="D67" s="420">
        <v>7</v>
      </c>
      <c r="E67" s="420">
        <v>50</v>
      </c>
      <c r="F67" s="420">
        <v>45</v>
      </c>
      <c r="G67" s="420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20">
        <v>39</v>
      </c>
      <c r="M67" s="420">
        <v>2</v>
      </c>
      <c r="N67" s="760"/>
      <c r="O67" s="420"/>
      <c r="P67" s="420"/>
      <c r="Q67" s="760"/>
      <c r="R67" s="420" t="s">
        <v>111</v>
      </c>
      <c r="S67" s="760"/>
      <c r="T67" s="760"/>
      <c r="U67" s="760"/>
      <c r="V67" s="420"/>
      <c r="W67" s="420"/>
      <c r="X67" s="420"/>
      <c r="Y67" s="420"/>
      <c r="Z67" s="420"/>
      <c r="AA67" s="420"/>
      <c r="AB67" s="420"/>
      <c r="AC67" s="420"/>
      <c r="AD67" s="420"/>
      <c r="AE67" s="420"/>
      <c r="AF67" s="420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762"/>
      <c r="B68" s="420">
        <v>14030221</v>
      </c>
      <c r="C68" s="420">
        <v>351</v>
      </c>
      <c r="D68" s="420">
        <v>7</v>
      </c>
      <c r="E68" s="420">
        <v>50</v>
      </c>
      <c r="F68" s="420">
        <v>45</v>
      </c>
      <c r="G68" s="420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20">
        <v>40</v>
      </c>
      <c r="M68" s="420">
        <v>2</v>
      </c>
      <c r="N68" s="760"/>
      <c r="O68" s="420"/>
      <c r="P68" s="420"/>
      <c r="Q68" s="760"/>
      <c r="R68" s="420" t="s">
        <v>111</v>
      </c>
      <c r="S68" s="760"/>
      <c r="T68" s="760"/>
      <c r="U68" s="760"/>
      <c r="V68" s="420"/>
      <c r="W68" s="420"/>
      <c r="X68" s="420"/>
      <c r="Y68" s="420"/>
      <c r="Z68" s="420"/>
      <c r="AA68" s="420"/>
      <c r="AB68" s="420"/>
      <c r="AC68" s="420"/>
      <c r="AD68" s="420"/>
      <c r="AE68" s="420"/>
      <c r="AF68" s="420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762"/>
      <c r="B69" s="420">
        <v>14030221</v>
      </c>
      <c r="C69" s="420">
        <v>351</v>
      </c>
      <c r="D69" s="420">
        <v>7</v>
      </c>
      <c r="E69" s="420">
        <v>50</v>
      </c>
      <c r="F69" s="420">
        <v>45</v>
      </c>
      <c r="G69" s="420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20">
        <v>41</v>
      </c>
      <c r="M69" s="420">
        <v>1</v>
      </c>
      <c r="N69" s="760"/>
      <c r="O69" s="420"/>
      <c r="P69" s="420"/>
      <c r="Q69" s="760"/>
      <c r="R69" s="420" t="s">
        <v>111</v>
      </c>
      <c r="S69" s="760"/>
      <c r="T69" s="760"/>
      <c r="U69" s="760"/>
      <c r="V69" s="420"/>
      <c r="W69" s="420"/>
      <c r="X69" s="420"/>
      <c r="Y69" s="420"/>
      <c r="Z69" s="420"/>
      <c r="AA69" s="420"/>
      <c r="AB69" s="420"/>
      <c r="AC69" s="420"/>
      <c r="AD69" s="420"/>
      <c r="AE69" s="420"/>
      <c r="AF69" s="420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762"/>
      <c r="B70" s="420">
        <v>14030221</v>
      </c>
      <c r="C70" s="420">
        <v>350</v>
      </c>
      <c r="D70" s="420">
        <v>7</v>
      </c>
      <c r="E70" s="420">
        <v>50</v>
      </c>
      <c r="F70" s="420">
        <v>45</v>
      </c>
      <c r="G70" s="420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20">
        <v>39</v>
      </c>
      <c r="M70" s="420">
        <v>1</v>
      </c>
      <c r="N70" s="760">
        <v>616</v>
      </c>
      <c r="O70" s="420"/>
      <c r="P70" s="420"/>
      <c r="Q70" s="760">
        <v>154</v>
      </c>
      <c r="R70" s="420" t="s">
        <v>111</v>
      </c>
      <c r="S70" s="760"/>
      <c r="T70" s="760"/>
      <c r="U70" s="760"/>
      <c r="V70" s="420"/>
      <c r="W70" s="420"/>
      <c r="X70" s="420"/>
      <c r="Y70" s="420"/>
      <c r="Z70" s="420"/>
      <c r="AA70" s="420"/>
      <c r="AB70" s="420"/>
      <c r="AC70" s="420"/>
      <c r="AD70" s="420"/>
      <c r="AE70" s="420"/>
      <c r="AF70" s="420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762"/>
      <c r="B71" s="420">
        <v>14030221</v>
      </c>
      <c r="C71" s="420">
        <v>350</v>
      </c>
      <c r="D71" s="420">
        <v>7</v>
      </c>
      <c r="E71" s="420">
        <v>50</v>
      </c>
      <c r="F71" s="420">
        <v>45</v>
      </c>
      <c r="G71" s="420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20">
        <v>40</v>
      </c>
      <c r="M71" s="420">
        <v>1</v>
      </c>
      <c r="N71" s="760"/>
      <c r="O71" s="420"/>
      <c r="P71" s="420"/>
      <c r="Q71" s="760"/>
      <c r="R71" s="420" t="s">
        <v>111</v>
      </c>
      <c r="S71" s="760"/>
      <c r="T71" s="760"/>
      <c r="U71" s="760"/>
      <c r="V71" s="420"/>
      <c r="W71" s="420"/>
      <c r="X71" s="420"/>
      <c r="Y71" s="420"/>
      <c r="Z71" s="420"/>
      <c r="AA71" s="420"/>
      <c r="AB71" s="420"/>
      <c r="AC71" s="420"/>
      <c r="AD71" s="420"/>
      <c r="AE71" s="420"/>
      <c r="AF71" s="420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762"/>
      <c r="B72" s="420">
        <v>14030221</v>
      </c>
      <c r="C72" s="420">
        <v>350</v>
      </c>
      <c r="D72" s="420">
        <v>7</v>
      </c>
      <c r="E72" s="420">
        <v>50</v>
      </c>
      <c r="F72" s="420">
        <v>45</v>
      </c>
      <c r="G72" s="420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20">
        <v>41</v>
      </c>
      <c r="M72" s="420">
        <v>1</v>
      </c>
      <c r="N72" s="760"/>
      <c r="O72" s="420"/>
      <c r="P72" s="420"/>
      <c r="Q72" s="760"/>
      <c r="R72" s="420" t="s">
        <v>111</v>
      </c>
      <c r="S72" s="760"/>
      <c r="T72" s="760"/>
      <c r="U72" s="760"/>
      <c r="V72" s="420"/>
      <c r="W72" s="420"/>
      <c r="X72" s="420"/>
      <c r="Y72" s="420"/>
      <c r="Z72" s="420"/>
      <c r="AA72" s="420"/>
      <c r="AB72" s="420"/>
      <c r="AC72" s="420"/>
      <c r="AD72" s="420"/>
      <c r="AE72" s="420"/>
      <c r="AF72" s="420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762"/>
      <c r="B73" s="420">
        <v>14030221</v>
      </c>
      <c r="C73" s="420">
        <v>350</v>
      </c>
      <c r="D73" s="420">
        <v>7</v>
      </c>
      <c r="E73" s="420">
        <v>50</v>
      </c>
      <c r="F73" s="420">
        <v>45</v>
      </c>
      <c r="G73" s="420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20">
        <v>42</v>
      </c>
      <c r="M73" s="420">
        <v>2</v>
      </c>
      <c r="N73" s="760"/>
      <c r="O73" s="420"/>
      <c r="P73" s="420"/>
      <c r="Q73" s="760"/>
      <c r="R73" s="420" t="s">
        <v>111</v>
      </c>
      <c r="S73" s="760"/>
      <c r="T73" s="760"/>
      <c r="U73" s="760"/>
      <c r="V73" s="420"/>
      <c r="W73" s="420"/>
      <c r="X73" s="420"/>
      <c r="Y73" s="420"/>
      <c r="Z73" s="420"/>
      <c r="AA73" s="420"/>
      <c r="AB73" s="420"/>
      <c r="AC73" s="421"/>
      <c r="AD73" s="155"/>
      <c r="AE73" s="421"/>
      <c r="AF73" s="420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762"/>
      <c r="B74" s="420">
        <v>14030221</v>
      </c>
      <c r="C74" s="420">
        <v>350</v>
      </c>
      <c r="D74" s="420">
        <v>7</v>
      </c>
      <c r="E74" s="420">
        <v>50</v>
      </c>
      <c r="F74" s="420">
        <v>45</v>
      </c>
      <c r="G74" s="420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20">
        <v>43</v>
      </c>
      <c r="M74" s="420">
        <v>2</v>
      </c>
      <c r="N74" s="760"/>
      <c r="O74" s="420"/>
      <c r="P74" s="420"/>
      <c r="Q74" s="760"/>
      <c r="R74" s="420" t="s">
        <v>111</v>
      </c>
      <c r="S74" s="760"/>
      <c r="T74" s="760"/>
      <c r="U74" s="760"/>
      <c r="V74" s="420"/>
      <c r="W74" s="420"/>
      <c r="X74" s="420"/>
      <c r="Y74" s="420"/>
      <c r="Z74" s="420"/>
      <c r="AA74" s="420"/>
      <c r="AB74" s="420"/>
      <c r="AC74" s="421"/>
      <c r="AD74" s="155"/>
      <c r="AE74" s="421"/>
      <c r="AF74" s="420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762"/>
      <c r="B75" s="420">
        <v>14030221</v>
      </c>
      <c r="C75" s="420">
        <v>350</v>
      </c>
      <c r="D75" s="420">
        <v>7</v>
      </c>
      <c r="E75" s="420">
        <v>50</v>
      </c>
      <c r="F75" s="420">
        <v>45</v>
      </c>
      <c r="G75" s="420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20">
        <v>44</v>
      </c>
      <c r="M75" s="420">
        <v>1</v>
      </c>
      <c r="N75" s="760"/>
      <c r="O75" s="420"/>
      <c r="P75" s="420"/>
      <c r="Q75" s="760"/>
      <c r="R75" s="420" t="s">
        <v>111</v>
      </c>
      <c r="S75" s="760"/>
      <c r="T75" s="760"/>
      <c r="U75" s="760"/>
      <c r="V75" s="420"/>
      <c r="W75" s="420"/>
      <c r="X75" s="420"/>
      <c r="Y75" s="420"/>
      <c r="Z75" s="420"/>
      <c r="AA75" s="420"/>
      <c r="AB75" s="420"/>
      <c r="AC75" s="421"/>
      <c r="AD75" s="155"/>
      <c r="AE75" s="421"/>
      <c r="AF75" s="420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762"/>
      <c r="B76" s="420">
        <v>14030221</v>
      </c>
      <c r="C76" s="420">
        <v>370</v>
      </c>
      <c r="D76" s="420">
        <v>7</v>
      </c>
      <c r="E76" s="420">
        <v>50</v>
      </c>
      <c r="F76" s="420">
        <v>45</v>
      </c>
      <c r="G76" s="420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20">
        <v>39</v>
      </c>
      <c r="M76" s="420">
        <v>1</v>
      </c>
      <c r="N76" s="760">
        <v>616</v>
      </c>
      <c r="O76" s="420"/>
      <c r="P76" s="420"/>
      <c r="Q76" s="760">
        <v>113.95</v>
      </c>
      <c r="R76" s="420" t="str">
        <f t="shared" ref="R76:R80" si="2">IF(C76=370,"p500","fx")</f>
        <v>p500</v>
      </c>
      <c r="S76" s="760"/>
      <c r="T76" s="760"/>
      <c r="U76" s="760"/>
      <c r="V76" s="420"/>
      <c r="W76" s="420"/>
      <c r="X76" s="420"/>
      <c r="Y76" s="420"/>
      <c r="Z76" s="420"/>
      <c r="AA76" s="420"/>
      <c r="AB76" s="420"/>
      <c r="AC76" s="421"/>
      <c r="AD76" s="155"/>
      <c r="AE76" s="421"/>
      <c r="AF76" s="420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762"/>
      <c r="B77" s="420">
        <v>14030221</v>
      </c>
      <c r="C77" s="420">
        <v>370</v>
      </c>
      <c r="D77" s="420">
        <v>7</v>
      </c>
      <c r="E77" s="420">
        <v>50</v>
      </c>
      <c r="F77" s="420">
        <v>45</v>
      </c>
      <c r="G77" s="420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20">
        <v>40</v>
      </c>
      <c r="M77" s="420">
        <v>1</v>
      </c>
      <c r="N77" s="760"/>
      <c r="O77" s="420"/>
      <c r="P77" s="420"/>
      <c r="Q77" s="760"/>
      <c r="R77" s="420" t="str">
        <f t="shared" si="2"/>
        <v>p500</v>
      </c>
      <c r="S77" s="760"/>
      <c r="T77" s="760"/>
      <c r="U77" s="760"/>
      <c r="V77" s="420"/>
      <c r="W77" s="420"/>
      <c r="X77" s="420"/>
      <c r="Y77" s="420"/>
      <c r="Z77" s="420"/>
      <c r="AA77" s="420"/>
      <c r="AB77" s="420"/>
      <c r="AC77" s="421"/>
      <c r="AD77" s="155"/>
      <c r="AE77" s="421"/>
      <c r="AF77" s="420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762"/>
      <c r="B78" s="420">
        <v>14030221</v>
      </c>
      <c r="C78" s="420">
        <v>370</v>
      </c>
      <c r="D78" s="420">
        <v>7</v>
      </c>
      <c r="E78" s="420">
        <v>50</v>
      </c>
      <c r="F78" s="420">
        <v>45</v>
      </c>
      <c r="G78" s="420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20">
        <v>42</v>
      </c>
      <c r="M78" s="420">
        <v>2</v>
      </c>
      <c r="N78" s="760"/>
      <c r="O78" s="420"/>
      <c r="P78" s="420"/>
      <c r="Q78" s="760"/>
      <c r="R78" s="420" t="str">
        <f t="shared" si="2"/>
        <v>p500</v>
      </c>
      <c r="S78" s="760"/>
      <c r="T78" s="760"/>
      <c r="U78" s="760"/>
      <c r="V78" s="420"/>
      <c r="W78" s="420"/>
      <c r="X78" s="420"/>
      <c r="Y78" s="420"/>
      <c r="Z78" s="420"/>
      <c r="AA78" s="420"/>
      <c r="AB78" s="420"/>
      <c r="AC78" s="421"/>
      <c r="AD78" s="155"/>
      <c r="AE78" s="421"/>
      <c r="AF78" s="420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762"/>
      <c r="B79" s="420">
        <v>14030221</v>
      </c>
      <c r="C79" s="420">
        <v>370</v>
      </c>
      <c r="D79" s="420">
        <v>7</v>
      </c>
      <c r="E79" s="420">
        <v>50</v>
      </c>
      <c r="F79" s="420">
        <v>45</v>
      </c>
      <c r="G79" s="420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20">
        <v>43</v>
      </c>
      <c r="M79" s="420">
        <v>2</v>
      </c>
      <c r="N79" s="760"/>
      <c r="O79" s="420"/>
      <c r="P79" s="420"/>
      <c r="Q79" s="760"/>
      <c r="R79" s="420" t="str">
        <f t="shared" si="2"/>
        <v>p500</v>
      </c>
      <c r="S79" s="760"/>
      <c r="T79" s="760"/>
      <c r="U79" s="760"/>
      <c r="V79" s="420"/>
      <c r="W79" s="420"/>
      <c r="X79" s="420"/>
      <c r="Y79" s="420"/>
      <c r="Z79" s="420"/>
      <c r="AA79" s="420"/>
      <c r="AB79" s="420"/>
      <c r="AC79" s="421"/>
      <c r="AD79" s="155"/>
      <c r="AE79" s="421"/>
      <c r="AF79" s="420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762"/>
      <c r="B80" s="420">
        <v>14030221</v>
      </c>
      <c r="C80" s="420">
        <v>370</v>
      </c>
      <c r="D80" s="420">
        <v>7</v>
      </c>
      <c r="E80" s="420">
        <v>50</v>
      </c>
      <c r="F80" s="420">
        <v>45</v>
      </c>
      <c r="G80" s="420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20">
        <v>44</v>
      </c>
      <c r="M80" s="420">
        <v>2</v>
      </c>
      <c r="N80" s="760"/>
      <c r="O80" s="420"/>
      <c r="P80" s="420"/>
      <c r="Q80" s="760"/>
      <c r="R80" s="420" t="str">
        <f t="shared" si="2"/>
        <v>p500</v>
      </c>
      <c r="S80" s="760"/>
      <c r="T80" s="760"/>
      <c r="U80" s="760"/>
      <c r="V80" s="420"/>
      <c r="W80" s="420"/>
      <c r="X80" s="420"/>
      <c r="Y80" s="420"/>
      <c r="Z80" s="420"/>
      <c r="AA80" s="420"/>
      <c r="AB80" s="420"/>
      <c r="AC80" s="421"/>
      <c r="AD80" s="155"/>
      <c r="AE80" s="421"/>
      <c r="AF80" s="420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762"/>
      <c r="B81" s="420">
        <v>14030221</v>
      </c>
      <c r="C81" s="420">
        <v>380</v>
      </c>
      <c r="D81" s="420">
        <v>7</v>
      </c>
      <c r="E81" s="420">
        <v>50</v>
      </c>
      <c r="F81" s="420">
        <v>45</v>
      </c>
      <c r="G81" s="420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20">
        <v>40</v>
      </c>
      <c r="M81" s="420">
        <v>1</v>
      </c>
      <c r="N81" s="760">
        <v>200</v>
      </c>
      <c r="O81" s="420"/>
      <c r="P81" s="420"/>
      <c r="Q81" s="760">
        <v>301.63299999999998</v>
      </c>
      <c r="R81" s="420" t="s">
        <v>111</v>
      </c>
      <c r="S81" s="760"/>
      <c r="T81" s="760"/>
      <c r="U81" s="760"/>
      <c r="V81" s="420"/>
      <c r="W81" s="420"/>
      <c r="X81" s="420"/>
      <c r="Y81" s="420"/>
      <c r="Z81" s="420"/>
      <c r="AA81" s="420"/>
      <c r="AB81" s="420"/>
      <c r="AC81" s="421"/>
      <c r="AD81" s="155"/>
      <c r="AE81" s="421"/>
      <c r="AF81" s="420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762"/>
      <c r="B82" s="420">
        <v>14030221</v>
      </c>
      <c r="C82" s="420">
        <v>380</v>
      </c>
      <c r="D82" s="420">
        <v>7</v>
      </c>
      <c r="E82" s="420">
        <v>50</v>
      </c>
      <c r="F82" s="420">
        <v>45</v>
      </c>
      <c r="G82" s="420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20">
        <v>41</v>
      </c>
      <c r="M82" s="420">
        <v>1</v>
      </c>
      <c r="N82" s="760"/>
      <c r="O82" s="420"/>
      <c r="P82" s="420"/>
      <c r="Q82" s="760"/>
      <c r="R82" s="420" t="s">
        <v>111</v>
      </c>
      <c r="S82" s="760"/>
      <c r="T82" s="760"/>
      <c r="U82" s="760"/>
      <c r="V82" s="420"/>
      <c r="W82" s="420"/>
      <c r="X82" s="420"/>
      <c r="Y82" s="420"/>
      <c r="Z82" s="420"/>
      <c r="AA82" s="420"/>
      <c r="AB82" s="420"/>
      <c r="AC82" s="421"/>
      <c r="AD82" s="155"/>
      <c r="AE82" s="421"/>
      <c r="AF82" s="420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762"/>
      <c r="B83" s="420">
        <v>14030221</v>
      </c>
      <c r="C83" s="420">
        <v>380</v>
      </c>
      <c r="D83" s="420">
        <v>7</v>
      </c>
      <c r="E83" s="420">
        <v>50</v>
      </c>
      <c r="F83" s="420">
        <v>45</v>
      </c>
      <c r="G83" s="420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20">
        <v>42</v>
      </c>
      <c r="M83" s="420">
        <v>1</v>
      </c>
      <c r="N83" s="760"/>
      <c r="O83" s="420"/>
      <c r="P83" s="420"/>
      <c r="Q83" s="760"/>
      <c r="R83" s="420" t="s">
        <v>111</v>
      </c>
      <c r="S83" s="760"/>
      <c r="T83" s="760"/>
      <c r="U83" s="760"/>
      <c r="V83" s="420"/>
      <c r="W83" s="420"/>
      <c r="X83" s="420"/>
      <c r="Y83" s="420"/>
      <c r="Z83" s="420"/>
      <c r="AA83" s="420"/>
      <c r="AB83" s="420"/>
      <c r="AC83" s="421"/>
      <c r="AD83" s="155"/>
      <c r="AE83" s="421"/>
      <c r="AF83" s="420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762"/>
      <c r="B84" s="420">
        <v>14030221</v>
      </c>
      <c r="C84" s="420">
        <v>380</v>
      </c>
      <c r="D84" s="420">
        <v>7</v>
      </c>
      <c r="E84" s="420">
        <v>50</v>
      </c>
      <c r="F84" s="420">
        <v>45</v>
      </c>
      <c r="G84" s="420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20">
        <v>43</v>
      </c>
      <c r="M84" s="420">
        <v>1</v>
      </c>
      <c r="N84" s="760"/>
      <c r="O84" s="420"/>
      <c r="P84" s="420"/>
      <c r="Q84" s="760"/>
      <c r="R84" s="420" t="s">
        <v>111</v>
      </c>
      <c r="S84" s="760"/>
      <c r="T84" s="760"/>
      <c r="U84" s="760"/>
      <c r="V84" s="420"/>
      <c r="W84" s="420"/>
      <c r="X84" s="420"/>
      <c r="Y84" s="420"/>
      <c r="Z84" s="420"/>
      <c r="AA84" s="420"/>
      <c r="AB84" s="420"/>
      <c r="AC84" s="421"/>
      <c r="AD84" s="155"/>
      <c r="AE84" s="421"/>
      <c r="AF84" s="420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762"/>
      <c r="B85" s="420">
        <v>14030221</v>
      </c>
      <c r="C85" s="420">
        <v>380</v>
      </c>
      <c r="D85" s="420">
        <v>7</v>
      </c>
      <c r="E85" s="420">
        <v>50</v>
      </c>
      <c r="F85" s="420">
        <v>45</v>
      </c>
      <c r="G85" s="420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20">
        <v>44</v>
      </c>
      <c r="M85" s="420">
        <v>1</v>
      </c>
      <c r="N85" s="760"/>
      <c r="O85" s="420"/>
      <c r="P85" s="420"/>
      <c r="Q85" s="760"/>
      <c r="R85" s="420" t="s">
        <v>111</v>
      </c>
      <c r="S85" s="760"/>
      <c r="T85" s="760"/>
      <c r="U85" s="760"/>
      <c r="V85" s="420"/>
      <c r="W85" s="420"/>
      <c r="X85" s="420"/>
      <c r="Y85" s="420"/>
      <c r="Z85" s="420"/>
      <c r="AA85" s="420"/>
      <c r="AB85" s="420"/>
      <c r="AC85" s="421"/>
      <c r="AD85" s="155"/>
      <c r="AE85" s="421"/>
      <c r="AF85" s="420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762"/>
      <c r="B86" s="420">
        <v>14030221</v>
      </c>
      <c r="C86" s="420">
        <v>380</v>
      </c>
      <c r="D86" s="420">
        <v>7</v>
      </c>
      <c r="E86" s="420">
        <v>50</v>
      </c>
      <c r="F86" s="420">
        <v>45</v>
      </c>
      <c r="G86" s="420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20">
        <v>36</v>
      </c>
      <c r="M86" s="420">
        <v>1</v>
      </c>
      <c r="N86" s="760">
        <v>280</v>
      </c>
      <c r="O86" s="420"/>
      <c r="P86" s="420"/>
      <c r="Q86" s="760"/>
      <c r="R86" s="420" t="s">
        <v>111</v>
      </c>
      <c r="S86" s="760"/>
      <c r="T86" s="760"/>
      <c r="U86" s="760"/>
      <c r="V86" s="420"/>
      <c r="W86" s="420"/>
      <c r="X86" s="420"/>
      <c r="Y86" s="420"/>
      <c r="Z86" s="420"/>
      <c r="AA86" s="420"/>
      <c r="AB86" s="420"/>
      <c r="AC86" s="421"/>
      <c r="AD86" s="155"/>
      <c r="AE86" s="421"/>
      <c r="AF86" s="420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762"/>
      <c r="B87" s="420">
        <v>14030221</v>
      </c>
      <c r="C87" s="420">
        <v>380</v>
      </c>
      <c r="D87" s="420">
        <v>7</v>
      </c>
      <c r="E87" s="420">
        <v>50</v>
      </c>
      <c r="F87" s="420">
        <v>45</v>
      </c>
      <c r="G87" s="420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20">
        <v>37</v>
      </c>
      <c r="M87" s="420">
        <v>1</v>
      </c>
      <c r="N87" s="760"/>
      <c r="O87" s="420"/>
      <c r="P87" s="420"/>
      <c r="Q87" s="760"/>
      <c r="R87" s="420" t="s">
        <v>111</v>
      </c>
      <c r="S87" s="760"/>
      <c r="T87" s="760"/>
      <c r="U87" s="760"/>
      <c r="V87" s="420"/>
      <c r="W87" s="420"/>
      <c r="X87" s="420"/>
      <c r="Y87" s="420"/>
      <c r="Z87" s="420"/>
      <c r="AA87" s="420"/>
      <c r="AB87" s="420"/>
      <c r="AC87" s="421"/>
      <c r="AD87" s="155"/>
      <c r="AE87" s="421"/>
      <c r="AF87" s="420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762"/>
      <c r="B88" s="420">
        <v>14030221</v>
      </c>
      <c r="C88" s="420">
        <v>380</v>
      </c>
      <c r="D88" s="420">
        <v>7</v>
      </c>
      <c r="E88" s="420">
        <v>50</v>
      </c>
      <c r="F88" s="420">
        <v>45</v>
      </c>
      <c r="G88" s="420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20">
        <v>38</v>
      </c>
      <c r="M88" s="420">
        <v>1</v>
      </c>
      <c r="N88" s="760"/>
      <c r="O88" s="420"/>
      <c r="P88" s="420"/>
      <c r="Q88" s="760"/>
      <c r="R88" s="420" t="s">
        <v>111</v>
      </c>
      <c r="S88" s="760"/>
      <c r="T88" s="760"/>
      <c r="U88" s="760"/>
      <c r="V88" s="420"/>
      <c r="W88" s="420"/>
      <c r="X88" s="420"/>
      <c r="Y88" s="420"/>
      <c r="Z88" s="420"/>
      <c r="AA88" s="420"/>
      <c r="AB88" s="420"/>
      <c r="AC88" s="421"/>
      <c r="AD88" s="155"/>
      <c r="AE88" s="421"/>
      <c r="AF88" s="420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762"/>
      <c r="B89" s="420">
        <v>14030221</v>
      </c>
      <c r="C89" s="420">
        <v>380</v>
      </c>
      <c r="D89" s="420">
        <v>7</v>
      </c>
      <c r="E89" s="420">
        <v>50</v>
      </c>
      <c r="F89" s="420">
        <v>45</v>
      </c>
      <c r="G89" s="420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20">
        <v>39</v>
      </c>
      <c r="M89" s="420">
        <v>1</v>
      </c>
      <c r="N89" s="760"/>
      <c r="O89" s="420"/>
      <c r="P89" s="420"/>
      <c r="Q89" s="760"/>
      <c r="R89" s="420" t="s">
        <v>111</v>
      </c>
      <c r="S89" s="760"/>
      <c r="T89" s="760"/>
      <c r="U89" s="760"/>
      <c r="V89" s="420"/>
      <c r="W89" s="420"/>
      <c r="X89" s="420"/>
      <c r="Y89" s="420"/>
      <c r="Z89" s="420"/>
      <c r="AA89" s="420"/>
      <c r="AB89" s="420"/>
      <c r="AC89" s="421"/>
      <c r="AD89" s="155"/>
      <c r="AE89" s="421"/>
      <c r="AF89" s="420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762"/>
      <c r="B90" s="420">
        <v>14030221</v>
      </c>
      <c r="C90" s="420">
        <v>380</v>
      </c>
      <c r="D90" s="420">
        <v>7</v>
      </c>
      <c r="E90" s="420">
        <v>50</v>
      </c>
      <c r="F90" s="420">
        <v>45</v>
      </c>
      <c r="G90" s="420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20">
        <v>40</v>
      </c>
      <c r="M90" s="420">
        <v>1</v>
      </c>
      <c r="N90" s="760"/>
      <c r="O90" s="420"/>
      <c r="P90" s="420"/>
      <c r="Q90" s="760"/>
      <c r="R90" s="420" t="s">
        <v>111</v>
      </c>
      <c r="S90" s="760"/>
      <c r="T90" s="760"/>
      <c r="U90" s="760"/>
      <c r="V90" s="420"/>
      <c r="W90" s="420"/>
      <c r="X90" s="420"/>
      <c r="Y90" s="420"/>
      <c r="Z90" s="420"/>
      <c r="AA90" s="420"/>
      <c r="AB90" s="420"/>
      <c r="AC90" s="421"/>
      <c r="AD90" s="155"/>
      <c r="AE90" s="421"/>
      <c r="AF90" s="420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762"/>
      <c r="B91" s="420">
        <v>14030221</v>
      </c>
      <c r="C91" s="420">
        <v>380</v>
      </c>
      <c r="D91" s="420">
        <v>7</v>
      </c>
      <c r="E91" s="420">
        <v>50</v>
      </c>
      <c r="F91" s="420">
        <v>45</v>
      </c>
      <c r="G91" s="420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20">
        <v>41</v>
      </c>
      <c r="M91" s="420">
        <v>1</v>
      </c>
      <c r="N91" s="760"/>
      <c r="O91" s="420"/>
      <c r="P91" s="420"/>
      <c r="Q91" s="760"/>
      <c r="R91" s="420" t="s">
        <v>111</v>
      </c>
      <c r="S91" s="760"/>
      <c r="T91" s="760"/>
      <c r="U91" s="760"/>
      <c r="V91" s="420"/>
      <c r="W91" s="420"/>
      <c r="X91" s="420"/>
      <c r="Y91" s="420"/>
      <c r="Z91" s="420"/>
      <c r="AA91" s="420"/>
      <c r="AB91" s="420"/>
      <c r="AC91" s="421"/>
      <c r="AD91" s="155"/>
      <c r="AE91" s="421"/>
      <c r="AF91" s="420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763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51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20">
        <v>42</v>
      </c>
      <c r="M92" s="420">
        <v>1</v>
      </c>
      <c r="N92" s="760"/>
      <c r="O92" s="420"/>
      <c r="P92" s="420"/>
      <c r="Q92" s="760"/>
      <c r="R92" s="420" t="s">
        <v>111</v>
      </c>
      <c r="S92" s="760"/>
      <c r="T92" s="760"/>
      <c r="U92" s="760"/>
      <c r="V92" s="420"/>
      <c r="W92" s="420"/>
      <c r="X92" s="420"/>
      <c r="Y92" s="420"/>
      <c r="Z92" s="420"/>
      <c r="AA92" s="420"/>
      <c r="AB92" s="420"/>
      <c r="AC92" s="421"/>
      <c r="AD92" s="155"/>
      <c r="AE92" s="421"/>
      <c r="AF92" s="420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761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0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21">
        <v>39</v>
      </c>
      <c r="M93" s="421">
        <v>1</v>
      </c>
      <c r="N93" s="764">
        <v>600</v>
      </c>
      <c r="O93" s="421"/>
      <c r="P93" s="421"/>
      <c r="Q93" s="764">
        <v>150</v>
      </c>
      <c r="R93" s="421" t="s">
        <v>111</v>
      </c>
      <c r="S93" s="764">
        <v>1</v>
      </c>
      <c r="T93" s="764">
        <v>11.6</v>
      </c>
      <c r="U93" s="764">
        <v>600</v>
      </c>
      <c r="V93" s="421"/>
      <c r="W93" s="421"/>
      <c r="X93" s="421"/>
      <c r="Y93" s="421"/>
      <c r="Z93" s="421"/>
      <c r="AA93" s="420"/>
      <c r="AB93" s="420"/>
      <c r="AC93" s="421"/>
      <c r="AD93" s="155"/>
      <c r="AE93" s="421"/>
      <c r="AF93" s="420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762"/>
      <c r="B94" s="420">
        <v>14030221</v>
      </c>
      <c r="C94" s="420">
        <v>350</v>
      </c>
      <c r="D94" s="420">
        <v>7</v>
      </c>
      <c r="E94" s="420">
        <v>50</v>
      </c>
      <c r="F94" s="420">
        <v>16</v>
      </c>
      <c r="G94" s="420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21">
        <v>40</v>
      </c>
      <c r="M94" s="421">
        <v>1</v>
      </c>
      <c r="N94" s="764"/>
      <c r="O94" s="421"/>
      <c r="P94" s="421"/>
      <c r="Q94" s="764"/>
      <c r="R94" s="421" t="s">
        <v>111</v>
      </c>
      <c r="S94" s="764"/>
      <c r="T94" s="764"/>
      <c r="U94" s="764"/>
      <c r="V94" s="421"/>
      <c r="W94" s="421"/>
      <c r="X94" s="421"/>
      <c r="Y94" s="421"/>
      <c r="Z94" s="421"/>
      <c r="AA94" s="420"/>
      <c r="AB94" s="420"/>
      <c r="AC94" s="421"/>
      <c r="AD94" s="155"/>
      <c r="AE94" s="421"/>
      <c r="AF94" s="420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762"/>
      <c r="B95" s="420">
        <v>14030221</v>
      </c>
      <c r="C95" s="420">
        <v>350</v>
      </c>
      <c r="D95" s="420">
        <v>7</v>
      </c>
      <c r="E95" s="420">
        <v>50</v>
      </c>
      <c r="F95" s="420">
        <v>16</v>
      </c>
      <c r="G95" s="420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21">
        <v>41</v>
      </c>
      <c r="M95" s="421">
        <v>1</v>
      </c>
      <c r="N95" s="764"/>
      <c r="O95" s="421"/>
      <c r="P95" s="421"/>
      <c r="Q95" s="764"/>
      <c r="R95" s="421" t="s">
        <v>111</v>
      </c>
      <c r="S95" s="764"/>
      <c r="T95" s="764"/>
      <c r="U95" s="764"/>
      <c r="V95" s="421"/>
      <c r="W95" s="421"/>
      <c r="X95" s="421"/>
      <c r="Y95" s="421"/>
      <c r="Z95" s="421"/>
      <c r="AA95" s="420"/>
      <c r="AB95" s="420"/>
      <c r="AC95" s="421"/>
      <c r="AD95" s="155"/>
      <c r="AE95" s="421"/>
      <c r="AF95" s="420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762"/>
      <c r="B96" s="420">
        <v>14030221</v>
      </c>
      <c r="C96" s="420">
        <v>350</v>
      </c>
      <c r="D96" s="420">
        <v>7</v>
      </c>
      <c r="E96" s="420">
        <v>50</v>
      </c>
      <c r="F96" s="420">
        <v>16</v>
      </c>
      <c r="G96" s="420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21">
        <v>42</v>
      </c>
      <c r="M96" s="421">
        <v>2</v>
      </c>
      <c r="N96" s="764"/>
      <c r="O96" s="421"/>
      <c r="P96" s="421"/>
      <c r="Q96" s="764"/>
      <c r="R96" s="421" t="s">
        <v>111</v>
      </c>
      <c r="S96" s="764"/>
      <c r="T96" s="764"/>
      <c r="U96" s="764"/>
      <c r="V96" s="421"/>
      <c r="W96" s="421"/>
      <c r="X96" s="421"/>
      <c r="Y96" s="421"/>
      <c r="Z96" s="421"/>
      <c r="AA96" s="420"/>
      <c r="AB96" s="420"/>
      <c r="AC96" s="421"/>
      <c r="AD96" s="155"/>
      <c r="AE96" s="421"/>
      <c r="AF96" s="420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762"/>
      <c r="B97" s="420">
        <v>14030221</v>
      </c>
      <c r="C97" s="420">
        <v>350</v>
      </c>
      <c r="D97" s="420">
        <v>7</v>
      </c>
      <c r="E97" s="420">
        <v>50</v>
      </c>
      <c r="F97" s="420">
        <v>16</v>
      </c>
      <c r="G97" s="420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21">
        <v>43</v>
      </c>
      <c r="M97" s="421">
        <v>2</v>
      </c>
      <c r="N97" s="764"/>
      <c r="O97" s="421"/>
      <c r="P97" s="421"/>
      <c r="Q97" s="764"/>
      <c r="R97" s="421" t="s">
        <v>111</v>
      </c>
      <c r="S97" s="764"/>
      <c r="T97" s="764"/>
      <c r="U97" s="764"/>
      <c r="V97" s="421"/>
      <c r="W97" s="421"/>
      <c r="X97" s="421"/>
      <c r="Y97" s="421"/>
      <c r="Z97" s="421"/>
      <c r="AA97" s="420"/>
      <c r="AB97" s="420"/>
      <c r="AC97" s="421"/>
      <c r="AD97" s="155"/>
      <c r="AE97" s="421"/>
      <c r="AF97" s="420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762"/>
      <c r="B98" s="420">
        <v>14030221</v>
      </c>
      <c r="C98" s="420">
        <v>350</v>
      </c>
      <c r="D98" s="420">
        <v>7</v>
      </c>
      <c r="E98" s="420">
        <v>50</v>
      </c>
      <c r="F98" s="420">
        <v>16</v>
      </c>
      <c r="G98" s="420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21">
        <v>44</v>
      </c>
      <c r="M98" s="421">
        <v>1</v>
      </c>
      <c r="N98" s="764"/>
      <c r="O98" s="421"/>
      <c r="P98" s="421"/>
      <c r="Q98" s="764"/>
      <c r="R98" s="421" t="s">
        <v>111</v>
      </c>
      <c r="S98" s="764"/>
      <c r="T98" s="764"/>
      <c r="U98" s="764"/>
      <c r="V98" s="421"/>
      <c r="W98" s="421"/>
      <c r="X98" s="421"/>
      <c r="Y98" s="421"/>
      <c r="Z98" s="421"/>
      <c r="AA98" s="420"/>
      <c r="AB98" s="420"/>
      <c r="AC98" s="421"/>
      <c r="AD98" s="155"/>
      <c r="AE98" s="421"/>
      <c r="AF98" s="420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762"/>
      <c r="B99" s="420">
        <v>14030221</v>
      </c>
      <c r="C99" s="420">
        <v>370</v>
      </c>
      <c r="D99" s="420">
        <v>7</v>
      </c>
      <c r="E99" s="420">
        <v>50</v>
      </c>
      <c r="F99" s="420">
        <v>16</v>
      </c>
      <c r="G99" s="420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21">
        <v>39</v>
      </c>
      <c r="M99" s="421">
        <v>1</v>
      </c>
      <c r="N99" s="764">
        <v>600</v>
      </c>
      <c r="O99" s="421"/>
      <c r="P99" s="421"/>
      <c r="Q99" s="764">
        <v>110.9</v>
      </c>
      <c r="R99" s="420" t="str">
        <f t="shared" ref="R99:R103" si="3">IF(C99=370,"p500","fx")</f>
        <v>p500</v>
      </c>
      <c r="S99" s="764"/>
      <c r="T99" s="764"/>
      <c r="U99" s="764"/>
      <c r="V99" s="421"/>
      <c r="W99" s="421"/>
      <c r="X99" s="421"/>
      <c r="Y99" s="421"/>
      <c r="Z99" s="421"/>
      <c r="AA99" s="420"/>
      <c r="AB99" s="420"/>
      <c r="AC99" s="420"/>
      <c r="AD99" s="420"/>
      <c r="AE99" s="420"/>
      <c r="AF99" s="420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762"/>
      <c r="B100" s="420">
        <v>14030221</v>
      </c>
      <c r="C100" s="420">
        <v>370</v>
      </c>
      <c r="D100" s="420">
        <v>7</v>
      </c>
      <c r="E100" s="420">
        <v>50</v>
      </c>
      <c r="F100" s="420">
        <v>16</v>
      </c>
      <c r="G100" s="420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21">
        <v>40</v>
      </c>
      <c r="M100" s="421">
        <v>1</v>
      </c>
      <c r="N100" s="764"/>
      <c r="O100" s="421"/>
      <c r="P100" s="421"/>
      <c r="Q100" s="764"/>
      <c r="R100" s="420" t="str">
        <f t="shared" si="3"/>
        <v>p500</v>
      </c>
      <c r="S100" s="764"/>
      <c r="T100" s="764"/>
      <c r="U100" s="764"/>
      <c r="V100" s="421"/>
      <c r="W100" s="421"/>
      <c r="X100" s="421"/>
      <c r="Y100" s="421"/>
      <c r="Z100" s="421"/>
      <c r="AA100" s="420"/>
      <c r="AB100" s="420"/>
      <c r="AC100" s="420"/>
      <c r="AD100" s="420"/>
      <c r="AE100" s="420"/>
      <c r="AF100" s="420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762"/>
      <c r="B101" s="420">
        <v>14030221</v>
      </c>
      <c r="C101" s="420">
        <v>370</v>
      </c>
      <c r="D101" s="420">
        <v>7</v>
      </c>
      <c r="E101" s="420">
        <v>50</v>
      </c>
      <c r="F101" s="420">
        <v>16</v>
      </c>
      <c r="G101" s="420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21">
        <v>42</v>
      </c>
      <c r="M101" s="421">
        <v>2</v>
      </c>
      <c r="N101" s="764"/>
      <c r="O101" s="421"/>
      <c r="P101" s="421"/>
      <c r="Q101" s="764"/>
      <c r="R101" s="420" t="str">
        <f t="shared" si="3"/>
        <v>p500</v>
      </c>
      <c r="S101" s="764"/>
      <c r="T101" s="764"/>
      <c r="U101" s="764"/>
      <c r="V101" s="421"/>
      <c r="W101" s="421"/>
      <c r="X101" s="421"/>
      <c r="Y101" s="421"/>
      <c r="Z101" s="421"/>
      <c r="AA101" s="420"/>
      <c r="AB101" s="420"/>
      <c r="AC101" s="420"/>
      <c r="AD101" s="420"/>
      <c r="AE101" s="420"/>
      <c r="AF101" s="420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762"/>
      <c r="B102" s="420">
        <v>14030221</v>
      </c>
      <c r="C102" s="420">
        <v>370</v>
      </c>
      <c r="D102" s="420">
        <v>7</v>
      </c>
      <c r="E102" s="420">
        <v>50</v>
      </c>
      <c r="F102" s="420">
        <v>16</v>
      </c>
      <c r="G102" s="420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21">
        <v>43</v>
      </c>
      <c r="M102" s="421">
        <v>2</v>
      </c>
      <c r="N102" s="764"/>
      <c r="O102" s="421"/>
      <c r="P102" s="421"/>
      <c r="Q102" s="764"/>
      <c r="R102" s="420" t="str">
        <f t="shared" si="3"/>
        <v>p500</v>
      </c>
      <c r="S102" s="764"/>
      <c r="T102" s="764"/>
      <c r="U102" s="764"/>
      <c r="V102" s="421"/>
      <c r="W102" s="421"/>
      <c r="X102" s="421"/>
      <c r="Y102" s="421"/>
      <c r="Z102" s="421"/>
      <c r="AA102" s="420"/>
      <c r="AB102" s="420"/>
      <c r="AC102" s="420"/>
      <c r="AD102" s="420"/>
      <c r="AE102" s="420"/>
      <c r="AF102" s="420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763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51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21">
        <v>44</v>
      </c>
      <c r="M103" s="421">
        <v>2</v>
      </c>
      <c r="N103" s="764"/>
      <c r="O103" s="421"/>
      <c r="P103" s="421"/>
      <c r="Q103" s="764"/>
      <c r="R103" s="420" t="str">
        <f t="shared" si="3"/>
        <v>p500</v>
      </c>
      <c r="S103" s="764"/>
      <c r="T103" s="764"/>
      <c r="U103" s="764"/>
      <c r="V103" s="421"/>
      <c r="W103" s="421"/>
      <c r="X103" s="421"/>
      <c r="Y103" s="421"/>
      <c r="Z103" s="421"/>
      <c r="AA103" s="420"/>
      <c r="AB103" s="420"/>
      <c r="AC103" s="420"/>
      <c r="AD103" s="420"/>
      <c r="AE103" s="420"/>
      <c r="AF103" s="420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761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0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21">
        <v>36</v>
      </c>
      <c r="M104" s="421">
        <v>2</v>
      </c>
      <c r="N104" s="764">
        <v>592</v>
      </c>
      <c r="O104" s="421"/>
      <c r="P104" s="421"/>
      <c r="Q104" s="764">
        <v>195.36</v>
      </c>
      <c r="R104" s="421" t="s">
        <v>111</v>
      </c>
      <c r="S104" s="764">
        <v>3</v>
      </c>
      <c r="T104" s="764">
        <v>25</v>
      </c>
      <c r="U104" s="764">
        <v>2500</v>
      </c>
      <c r="V104" s="421"/>
      <c r="W104" s="421"/>
      <c r="X104" s="421"/>
      <c r="Y104" s="421"/>
      <c r="Z104" s="421"/>
      <c r="AA104" s="420"/>
      <c r="AB104" s="420"/>
      <c r="AC104" s="420"/>
      <c r="AD104" s="420"/>
      <c r="AE104" s="420"/>
      <c r="AF104" s="420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762"/>
      <c r="B105" s="420">
        <v>14030222</v>
      </c>
      <c r="C105" s="420">
        <v>309</v>
      </c>
      <c r="D105" s="420">
        <v>7</v>
      </c>
      <c r="E105" s="420">
        <v>50</v>
      </c>
      <c r="F105" s="420">
        <v>43</v>
      </c>
      <c r="G105" s="420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21">
        <v>37</v>
      </c>
      <c r="M105" s="421">
        <v>2</v>
      </c>
      <c r="N105" s="764"/>
      <c r="O105" s="421"/>
      <c r="P105" s="421"/>
      <c r="Q105" s="764"/>
      <c r="R105" s="421" t="s">
        <v>111</v>
      </c>
      <c r="S105" s="764"/>
      <c r="T105" s="764"/>
      <c r="U105" s="764"/>
      <c r="V105" s="421"/>
      <c r="W105" s="421"/>
      <c r="X105" s="421"/>
      <c r="Y105" s="421"/>
      <c r="Z105" s="421"/>
      <c r="AA105" s="420"/>
      <c r="AB105" s="420"/>
      <c r="AC105" s="420"/>
      <c r="AD105" s="420"/>
      <c r="AE105" s="420"/>
      <c r="AF105" s="420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762"/>
      <c r="B106" s="420">
        <v>14030222</v>
      </c>
      <c r="C106" s="420">
        <v>309</v>
      </c>
      <c r="D106" s="420">
        <v>7</v>
      </c>
      <c r="E106" s="420">
        <v>50</v>
      </c>
      <c r="F106" s="420">
        <v>43</v>
      </c>
      <c r="G106" s="420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21">
        <v>38</v>
      </c>
      <c r="M106" s="421">
        <v>2</v>
      </c>
      <c r="N106" s="764"/>
      <c r="O106" s="421"/>
      <c r="P106" s="421"/>
      <c r="Q106" s="764"/>
      <c r="R106" s="421" t="s">
        <v>111</v>
      </c>
      <c r="S106" s="764"/>
      <c r="T106" s="764"/>
      <c r="U106" s="764"/>
      <c r="V106" s="421"/>
      <c r="W106" s="421"/>
      <c r="X106" s="421"/>
      <c r="Y106" s="421"/>
      <c r="Z106" s="421"/>
      <c r="AA106" s="420"/>
      <c r="AB106" s="420"/>
      <c r="AC106" s="420"/>
      <c r="AD106" s="420"/>
      <c r="AE106" s="420"/>
      <c r="AF106" s="420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762"/>
      <c r="B107" s="420">
        <v>14030222</v>
      </c>
      <c r="C107" s="420">
        <v>309</v>
      </c>
      <c r="D107" s="420">
        <v>7</v>
      </c>
      <c r="E107" s="420">
        <v>50</v>
      </c>
      <c r="F107" s="420">
        <v>43</v>
      </c>
      <c r="G107" s="420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21">
        <v>39</v>
      </c>
      <c r="M107" s="421">
        <v>2</v>
      </c>
      <c r="N107" s="764"/>
      <c r="O107" s="421"/>
      <c r="P107" s="421"/>
      <c r="Q107" s="764"/>
      <c r="R107" s="421" t="s">
        <v>111</v>
      </c>
      <c r="S107" s="764"/>
      <c r="T107" s="764"/>
      <c r="U107" s="764"/>
      <c r="V107" s="421"/>
      <c r="W107" s="421"/>
      <c r="X107" s="421"/>
      <c r="Y107" s="421"/>
      <c r="Z107" s="421"/>
      <c r="AA107" s="420"/>
      <c r="AB107" s="420"/>
      <c r="AC107" s="420"/>
      <c r="AD107" s="420"/>
      <c r="AE107" s="420"/>
      <c r="AF107" s="420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762"/>
      <c r="B108" s="420">
        <v>14030222</v>
      </c>
      <c r="C108" s="420">
        <v>351</v>
      </c>
      <c r="D108" s="420">
        <v>7</v>
      </c>
      <c r="E108" s="420">
        <v>50</v>
      </c>
      <c r="F108" s="420">
        <v>43</v>
      </c>
      <c r="G108" s="420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21">
        <v>38</v>
      </c>
      <c r="M108" s="421">
        <v>2</v>
      </c>
      <c r="N108" s="764">
        <v>198</v>
      </c>
      <c r="O108" s="421"/>
      <c r="P108" s="421"/>
      <c r="Q108" s="764"/>
      <c r="R108" s="421" t="s">
        <v>111</v>
      </c>
      <c r="S108" s="764"/>
      <c r="T108" s="764"/>
      <c r="U108" s="764"/>
      <c r="V108" s="421"/>
      <c r="W108" s="421"/>
      <c r="X108" s="421"/>
      <c r="Y108" s="421"/>
      <c r="Z108" s="421"/>
      <c r="AA108" s="420"/>
      <c r="AB108" s="420"/>
      <c r="AC108" s="420"/>
      <c r="AD108" s="420"/>
      <c r="AE108" s="420"/>
      <c r="AF108" s="420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762"/>
      <c r="B109" s="420">
        <v>14030222</v>
      </c>
      <c r="C109" s="420">
        <v>351</v>
      </c>
      <c r="D109" s="420">
        <v>7</v>
      </c>
      <c r="E109" s="420">
        <v>50</v>
      </c>
      <c r="F109" s="420">
        <v>43</v>
      </c>
      <c r="G109" s="420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21">
        <v>39</v>
      </c>
      <c r="M109" s="421">
        <v>2</v>
      </c>
      <c r="N109" s="764"/>
      <c r="O109" s="421"/>
      <c r="P109" s="421"/>
      <c r="Q109" s="764"/>
      <c r="R109" s="421" t="s">
        <v>111</v>
      </c>
      <c r="S109" s="764"/>
      <c r="T109" s="764"/>
      <c r="U109" s="764"/>
      <c r="V109" s="421"/>
      <c r="W109" s="421"/>
      <c r="X109" s="421"/>
      <c r="Y109" s="421"/>
      <c r="Z109" s="421"/>
      <c r="AA109" s="420"/>
      <c r="AB109" s="420"/>
      <c r="AC109" s="420"/>
      <c r="AD109" s="420"/>
      <c r="AE109" s="420"/>
      <c r="AF109" s="420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762"/>
      <c r="B110" s="420">
        <v>14030222</v>
      </c>
      <c r="C110" s="420">
        <v>351</v>
      </c>
      <c r="D110" s="420">
        <v>7</v>
      </c>
      <c r="E110" s="420">
        <v>50</v>
      </c>
      <c r="F110" s="420">
        <v>43</v>
      </c>
      <c r="G110" s="420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21">
        <v>40</v>
      </c>
      <c r="M110" s="421">
        <v>2</v>
      </c>
      <c r="N110" s="764"/>
      <c r="O110" s="421"/>
      <c r="P110" s="421"/>
      <c r="Q110" s="764"/>
      <c r="R110" s="421" t="s">
        <v>111</v>
      </c>
      <c r="S110" s="764"/>
      <c r="T110" s="764"/>
      <c r="U110" s="764"/>
      <c r="V110" s="421"/>
      <c r="W110" s="421"/>
      <c r="X110" s="421"/>
      <c r="Y110" s="421"/>
      <c r="Z110" s="421"/>
      <c r="AA110" s="420"/>
      <c r="AB110" s="420"/>
      <c r="AC110" s="420"/>
      <c r="AD110" s="420"/>
      <c r="AE110" s="420"/>
      <c r="AF110" s="420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762"/>
      <c r="B111" s="420">
        <v>14030222</v>
      </c>
      <c r="C111" s="420">
        <v>350</v>
      </c>
      <c r="D111" s="420">
        <v>7</v>
      </c>
      <c r="E111" s="420">
        <v>50</v>
      </c>
      <c r="F111" s="420">
        <v>43</v>
      </c>
      <c r="G111" s="420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21">
        <v>39</v>
      </c>
      <c r="M111" s="421">
        <v>1</v>
      </c>
      <c r="N111" s="764">
        <v>592</v>
      </c>
      <c r="O111" s="421"/>
      <c r="P111" s="421"/>
      <c r="Q111" s="764">
        <v>148</v>
      </c>
      <c r="R111" s="421" t="s">
        <v>111</v>
      </c>
      <c r="S111" s="764"/>
      <c r="T111" s="764"/>
      <c r="U111" s="764"/>
      <c r="V111" s="421"/>
      <c r="W111" s="421"/>
      <c r="X111" s="421"/>
      <c r="Y111" s="421"/>
      <c r="Z111" s="421"/>
      <c r="AA111" s="420"/>
      <c r="AB111" s="420"/>
      <c r="AC111" s="420"/>
      <c r="AD111" s="420"/>
      <c r="AE111" s="420"/>
      <c r="AF111" s="420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762"/>
      <c r="B112" s="420">
        <v>14030222</v>
      </c>
      <c r="C112" s="420">
        <v>350</v>
      </c>
      <c r="D112" s="420">
        <v>7</v>
      </c>
      <c r="E112" s="420">
        <v>50</v>
      </c>
      <c r="F112" s="420">
        <v>43</v>
      </c>
      <c r="G112" s="420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21">
        <v>40</v>
      </c>
      <c r="M112" s="421">
        <v>1</v>
      </c>
      <c r="N112" s="764"/>
      <c r="O112" s="421"/>
      <c r="P112" s="421"/>
      <c r="Q112" s="764"/>
      <c r="R112" s="421" t="s">
        <v>111</v>
      </c>
      <c r="S112" s="764"/>
      <c r="T112" s="764"/>
      <c r="U112" s="764"/>
      <c r="V112" s="421"/>
      <c r="W112" s="421"/>
      <c r="X112" s="421"/>
      <c r="Y112" s="421"/>
      <c r="Z112" s="421"/>
      <c r="AA112" s="420"/>
      <c r="AB112" s="420"/>
      <c r="AC112" s="420"/>
      <c r="AD112" s="420"/>
      <c r="AE112" s="420"/>
      <c r="AF112" s="420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762"/>
      <c r="B113" s="420">
        <v>14030222</v>
      </c>
      <c r="C113" s="420">
        <v>350</v>
      </c>
      <c r="D113" s="420">
        <v>7</v>
      </c>
      <c r="E113" s="420">
        <v>50</v>
      </c>
      <c r="F113" s="420">
        <v>43</v>
      </c>
      <c r="G113" s="420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21">
        <v>41</v>
      </c>
      <c r="M113" s="421">
        <v>1</v>
      </c>
      <c r="N113" s="764"/>
      <c r="O113" s="421"/>
      <c r="P113" s="421"/>
      <c r="Q113" s="764"/>
      <c r="R113" s="421" t="s">
        <v>111</v>
      </c>
      <c r="S113" s="764"/>
      <c r="T113" s="764"/>
      <c r="U113" s="764"/>
      <c r="V113" s="421"/>
      <c r="W113" s="421"/>
      <c r="X113" s="421"/>
      <c r="Y113" s="421"/>
      <c r="Z113" s="421"/>
      <c r="AA113" s="420"/>
      <c r="AB113" s="420"/>
      <c r="AC113" s="420"/>
      <c r="AD113" s="420"/>
      <c r="AE113" s="420"/>
      <c r="AF113" s="420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762"/>
      <c r="B114" s="420">
        <v>14030222</v>
      </c>
      <c r="C114" s="420">
        <v>350</v>
      </c>
      <c r="D114" s="420">
        <v>7</v>
      </c>
      <c r="E114" s="420">
        <v>50</v>
      </c>
      <c r="F114" s="420">
        <v>43</v>
      </c>
      <c r="G114" s="420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21">
        <v>42</v>
      </c>
      <c r="M114" s="421">
        <v>2</v>
      </c>
      <c r="N114" s="764"/>
      <c r="O114" s="421"/>
      <c r="P114" s="421"/>
      <c r="Q114" s="764"/>
      <c r="R114" s="421" t="s">
        <v>111</v>
      </c>
      <c r="S114" s="764"/>
      <c r="T114" s="764"/>
      <c r="U114" s="764"/>
      <c r="V114" s="421"/>
      <c r="W114" s="421"/>
      <c r="X114" s="421"/>
      <c r="Y114" s="421"/>
      <c r="Z114" s="421"/>
      <c r="AA114" s="420"/>
      <c r="AB114" s="420"/>
      <c r="AC114" s="420"/>
      <c r="AD114" s="420"/>
      <c r="AE114" s="420"/>
      <c r="AF114" s="420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762"/>
      <c r="B115" s="420">
        <v>14030222</v>
      </c>
      <c r="C115" s="420">
        <v>350</v>
      </c>
      <c r="D115" s="420">
        <v>7</v>
      </c>
      <c r="E115" s="420">
        <v>50</v>
      </c>
      <c r="F115" s="420">
        <v>43</v>
      </c>
      <c r="G115" s="420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21">
        <v>43</v>
      </c>
      <c r="M115" s="421">
        <v>2</v>
      </c>
      <c r="N115" s="764"/>
      <c r="O115" s="421"/>
      <c r="P115" s="421"/>
      <c r="Q115" s="764"/>
      <c r="R115" s="421" t="s">
        <v>111</v>
      </c>
      <c r="S115" s="764"/>
      <c r="T115" s="764"/>
      <c r="U115" s="764"/>
      <c r="V115" s="421"/>
      <c r="W115" s="421"/>
      <c r="X115" s="421"/>
      <c r="Y115" s="421"/>
      <c r="Z115" s="421"/>
      <c r="AA115" s="420"/>
      <c r="AB115" s="420"/>
      <c r="AC115" s="420"/>
      <c r="AD115" s="420"/>
      <c r="AE115" s="420"/>
      <c r="AF115" s="420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762"/>
      <c r="B116" s="420">
        <v>14030222</v>
      </c>
      <c r="C116" s="420">
        <v>350</v>
      </c>
      <c r="D116" s="420">
        <v>7</v>
      </c>
      <c r="E116" s="420">
        <v>50</v>
      </c>
      <c r="F116" s="420">
        <v>43</v>
      </c>
      <c r="G116" s="420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21">
        <v>44</v>
      </c>
      <c r="M116" s="421">
        <v>1</v>
      </c>
      <c r="N116" s="764"/>
      <c r="O116" s="421"/>
      <c r="P116" s="421"/>
      <c r="Q116" s="764"/>
      <c r="R116" s="421" t="s">
        <v>111</v>
      </c>
      <c r="S116" s="764"/>
      <c r="T116" s="764"/>
      <c r="U116" s="764"/>
      <c r="V116" s="421"/>
      <c r="W116" s="421"/>
      <c r="X116" s="421"/>
      <c r="Y116" s="421"/>
      <c r="Z116" s="421"/>
      <c r="AA116" s="420"/>
      <c r="AB116" s="420"/>
      <c r="AC116" s="420"/>
      <c r="AD116" s="420"/>
      <c r="AE116" s="420"/>
      <c r="AF116" s="420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762"/>
      <c r="B117" s="420">
        <v>14030222</v>
      </c>
      <c r="C117" s="420">
        <v>370</v>
      </c>
      <c r="D117" s="420">
        <v>7</v>
      </c>
      <c r="E117" s="420">
        <v>50</v>
      </c>
      <c r="F117" s="420">
        <v>43</v>
      </c>
      <c r="G117" s="420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21">
        <v>39</v>
      </c>
      <c r="M117" s="421">
        <v>1</v>
      </c>
      <c r="N117" s="764">
        <v>592</v>
      </c>
      <c r="O117" s="421"/>
      <c r="P117" s="421"/>
      <c r="Q117" s="764">
        <v>110.11</v>
      </c>
      <c r="R117" s="420" t="str">
        <f t="shared" ref="R117:R121" si="4">IF(C117=370,"p500","fx")</f>
        <v>p500</v>
      </c>
      <c r="S117" s="764"/>
      <c r="T117" s="764"/>
      <c r="U117" s="764"/>
      <c r="V117" s="421"/>
      <c r="W117" s="421"/>
      <c r="X117" s="421"/>
      <c r="Y117" s="421"/>
      <c r="Z117" s="421"/>
      <c r="AA117" s="420"/>
      <c r="AB117" s="420"/>
      <c r="AC117" s="420"/>
      <c r="AD117" s="420"/>
      <c r="AE117" s="420"/>
      <c r="AF117" s="420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762"/>
      <c r="B118" s="420">
        <v>14030222</v>
      </c>
      <c r="C118" s="420">
        <v>370</v>
      </c>
      <c r="D118" s="420">
        <v>7</v>
      </c>
      <c r="E118" s="420">
        <v>50</v>
      </c>
      <c r="F118" s="420">
        <v>43</v>
      </c>
      <c r="G118" s="420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21">
        <v>40</v>
      </c>
      <c r="M118" s="421">
        <v>1</v>
      </c>
      <c r="N118" s="764"/>
      <c r="O118" s="421"/>
      <c r="P118" s="421"/>
      <c r="Q118" s="764"/>
      <c r="R118" s="420" t="str">
        <f t="shared" si="4"/>
        <v>p500</v>
      </c>
      <c r="S118" s="764"/>
      <c r="T118" s="764"/>
      <c r="U118" s="764"/>
      <c r="V118" s="421"/>
      <c r="W118" s="421"/>
      <c r="X118" s="421"/>
      <c r="Y118" s="421"/>
      <c r="Z118" s="421"/>
      <c r="AA118" s="420"/>
      <c r="AB118" s="420"/>
      <c r="AC118" s="420"/>
      <c r="AD118" s="420"/>
      <c r="AE118" s="420"/>
      <c r="AF118" s="420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762"/>
      <c r="B119" s="420">
        <v>14030222</v>
      </c>
      <c r="C119" s="420">
        <v>370</v>
      </c>
      <c r="D119" s="420">
        <v>7</v>
      </c>
      <c r="E119" s="420">
        <v>50</v>
      </c>
      <c r="F119" s="420">
        <v>43</v>
      </c>
      <c r="G119" s="420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21">
        <v>42</v>
      </c>
      <c r="M119" s="421">
        <v>2</v>
      </c>
      <c r="N119" s="764"/>
      <c r="O119" s="421"/>
      <c r="P119" s="421"/>
      <c r="Q119" s="764"/>
      <c r="R119" s="420" t="str">
        <f t="shared" si="4"/>
        <v>p500</v>
      </c>
      <c r="S119" s="764"/>
      <c r="T119" s="764"/>
      <c r="U119" s="764"/>
      <c r="V119" s="421"/>
      <c r="W119" s="421"/>
      <c r="X119" s="421"/>
      <c r="Y119" s="421"/>
      <c r="Z119" s="421"/>
      <c r="AA119" s="420"/>
      <c r="AB119" s="420"/>
      <c r="AC119" s="420"/>
      <c r="AD119" s="420"/>
      <c r="AE119" s="420"/>
      <c r="AF119" s="420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762"/>
      <c r="B120" s="420">
        <v>14030222</v>
      </c>
      <c r="C120" s="420">
        <v>370</v>
      </c>
      <c r="D120" s="420">
        <v>7</v>
      </c>
      <c r="E120" s="420">
        <v>50</v>
      </c>
      <c r="F120" s="420">
        <v>43</v>
      </c>
      <c r="G120" s="420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21">
        <v>43</v>
      </c>
      <c r="M120" s="421">
        <v>2</v>
      </c>
      <c r="N120" s="764"/>
      <c r="O120" s="421"/>
      <c r="P120" s="421"/>
      <c r="Q120" s="764"/>
      <c r="R120" s="420" t="str">
        <f t="shared" si="4"/>
        <v>p500</v>
      </c>
      <c r="S120" s="764"/>
      <c r="T120" s="764"/>
      <c r="U120" s="764"/>
      <c r="V120" s="421"/>
      <c r="W120" s="421"/>
      <c r="X120" s="421"/>
      <c r="Y120" s="421"/>
      <c r="Z120" s="421"/>
      <c r="AA120" s="420"/>
      <c r="AB120" s="420"/>
      <c r="AC120" s="420"/>
      <c r="AD120" s="420"/>
      <c r="AE120" s="420"/>
      <c r="AF120" s="420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762"/>
      <c r="B121" s="420">
        <v>14030222</v>
      </c>
      <c r="C121" s="420">
        <v>370</v>
      </c>
      <c r="D121" s="420">
        <v>7</v>
      </c>
      <c r="E121" s="420">
        <v>50</v>
      </c>
      <c r="F121" s="420">
        <v>43</v>
      </c>
      <c r="G121" s="420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21">
        <v>44</v>
      </c>
      <c r="M121" s="421">
        <v>2</v>
      </c>
      <c r="N121" s="764"/>
      <c r="O121" s="421"/>
      <c r="P121" s="421"/>
      <c r="Q121" s="764"/>
      <c r="R121" s="420" t="str">
        <f t="shared" si="4"/>
        <v>p500</v>
      </c>
      <c r="S121" s="764"/>
      <c r="T121" s="764"/>
      <c r="U121" s="764"/>
      <c r="V121" s="421"/>
      <c r="W121" s="421"/>
      <c r="X121" s="421"/>
      <c r="Y121" s="421"/>
      <c r="Z121" s="421"/>
      <c r="AA121" s="420"/>
      <c r="AB121" s="420"/>
      <c r="AC121" s="420"/>
      <c r="AD121" s="420"/>
      <c r="AE121" s="420"/>
      <c r="AF121" s="420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762"/>
      <c r="B122" s="420">
        <v>14030222</v>
      </c>
      <c r="C122" s="420">
        <v>280</v>
      </c>
      <c r="D122" s="420">
        <v>7</v>
      </c>
      <c r="E122" s="420">
        <v>50</v>
      </c>
      <c r="F122" s="420">
        <v>43</v>
      </c>
      <c r="G122" s="420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21">
        <v>36</v>
      </c>
      <c r="M122" s="421">
        <v>1</v>
      </c>
      <c r="N122" s="764">
        <v>454</v>
      </c>
      <c r="O122" s="421"/>
      <c r="P122" s="421"/>
      <c r="Q122" s="764"/>
      <c r="R122" s="421" t="s">
        <v>111</v>
      </c>
      <c r="S122" s="764"/>
      <c r="T122" s="764"/>
      <c r="U122" s="764"/>
      <c r="V122" s="421"/>
      <c r="W122" s="421"/>
      <c r="X122" s="421"/>
      <c r="Y122" s="421"/>
      <c r="Z122" s="421"/>
      <c r="AA122" s="420"/>
      <c r="AB122" s="420"/>
      <c r="AC122" s="420"/>
      <c r="AD122" s="420"/>
      <c r="AE122" s="420"/>
      <c r="AF122" s="420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762"/>
      <c r="B123" s="420">
        <v>14030222</v>
      </c>
      <c r="C123" s="420">
        <v>280</v>
      </c>
      <c r="D123" s="420">
        <v>7</v>
      </c>
      <c r="E123" s="420">
        <v>50</v>
      </c>
      <c r="F123" s="420">
        <v>43</v>
      </c>
      <c r="G123" s="420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21">
        <v>37</v>
      </c>
      <c r="M123" s="421">
        <v>1</v>
      </c>
      <c r="N123" s="764"/>
      <c r="O123" s="421"/>
      <c r="P123" s="421"/>
      <c r="Q123" s="764"/>
      <c r="R123" s="421" t="s">
        <v>111</v>
      </c>
      <c r="S123" s="764"/>
      <c r="T123" s="764"/>
      <c r="U123" s="764"/>
      <c r="V123" s="421"/>
      <c r="W123" s="421"/>
      <c r="X123" s="421"/>
      <c r="Y123" s="421"/>
      <c r="Z123" s="421"/>
      <c r="AA123" s="420"/>
      <c r="AB123" s="420"/>
      <c r="AC123" s="420"/>
      <c r="AD123" s="420"/>
      <c r="AE123" s="420"/>
      <c r="AF123" s="420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762"/>
      <c r="B124" s="420">
        <v>14030222</v>
      </c>
      <c r="C124" s="420">
        <v>280</v>
      </c>
      <c r="D124" s="420">
        <v>7</v>
      </c>
      <c r="E124" s="420">
        <v>50</v>
      </c>
      <c r="F124" s="420">
        <v>43</v>
      </c>
      <c r="G124" s="420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21">
        <v>38</v>
      </c>
      <c r="M124" s="421">
        <v>1</v>
      </c>
      <c r="N124" s="764"/>
      <c r="O124" s="421"/>
      <c r="P124" s="421"/>
      <c r="Q124" s="764"/>
      <c r="R124" s="421" t="s">
        <v>111</v>
      </c>
      <c r="S124" s="764"/>
      <c r="T124" s="764"/>
      <c r="U124" s="764"/>
      <c r="V124" s="421"/>
      <c r="W124" s="421"/>
      <c r="X124" s="421"/>
      <c r="Y124" s="421"/>
      <c r="Z124" s="421"/>
      <c r="AA124" s="420"/>
      <c r="AB124" s="420"/>
      <c r="AC124" s="420"/>
      <c r="AD124" s="420"/>
      <c r="AE124" s="420"/>
      <c r="AF124" s="420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762"/>
      <c r="B125" s="420">
        <v>14030222</v>
      </c>
      <c r="C125" s="420">
        <v>280</v>
      </c>
      <c r="D125" s="420">
        <v>7</v>
      </c>
      <c r="E125" s="420">
        <v>50</v>
      </c>
      <c r="F125" s="420">
        <v>43</v>
      </c>
      <c r="G125" s="420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21">
        <v>39</v>
      </c>
      <c r="M125" s="421">
        <v>2</v>
      </c>
      <c r="N125" s="764"/>
      <c r="O125" s="421"/>
      <c r="P125" s="421"/>
      <c r="Q125" s="764"/>
      <c r="R125" s="421" t="s">
        <v>111</v>
      </c>
      <c r="S125" s="764"/>
      <c r="T125" s="764"/>
      <c r="U125" s="764"/>
      <c r="V125" s="421"/>
      <c r="W125" s="421"/>
      <c r="X125" s="421"/>
      <c r="Y125" s="421"/>
      <c r="Z125" s="421"/>
      <c r="AA125" s="420"/>
      <c r="AB125" s="420"/>
      <c r="AC125" s="420"/>
      <c r="AD125" s="420"/>
      <c r="AE125" s="420"/>
      <c r="AF125" s="420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762"/>
      <c r="B126" s="420">
        <v>14030222</v>
      </c>
      <c r="C126" s="420">
        <v>280</v>
      </c>
      <c r="D126" s="420">
        <v>7</v>
      </c>
      <c r="E126" s="420">
        <v>50</v>
      </c>
      <c r="F126" s="420">
        <v>43</v>
      </c>
      <c r="G126" s="420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21">
        <v>40</v>
      </c>
      <c r="M126" s="421">
        <v>1</v>
      </c>
      <c r="N126" s="764"/>
      <c r="O126" s="421"/>
      <c r="P126" s="421"/>
      <c r="Q126" s="764"/>
      <c r="R126" s="421" t="s">
        <v>111</v>
      </c>
      <c r="S126" s="764"/>
      <c r="T126" s="764"/>
      <c r="U126" s="764"/>
      <c r="V126" s="421"/>
      <c r="W126" s="421"/>
      <c r="X126" s="421"/>
      <c r="Y126" s="421"/>
      <c r="Z126" s="421"/>
      <c r="AA126" s="420"/>
      <c r="AB126" s="420"/>
      <c r="AC126" s="420"/>
      <c r="AD126" s="420"/>
      <c r="AE126" s="420"/>
      <c r="AF126" s="420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762"/>
      <c r="B127" s="420">
        <v>14030222</v>
      </c>
      <c r="C127" s="420">
        <v>280</v>
      </c>
      <c r="D127" s="420">
        <v>7</v>
      </c>
      <c r="E127" s="420">
        <v>50</v>
      </c>
      <c r="F127" s="420">
        <v>43</v>
      </c>
      <c r="G127" s="420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21">
        <v>41</v>
      </c>
      <c r="M127" s="421">
        <v>1</v>
      </c>
      <c r="N127" s="764"/>
      <c r="O127" s="421"/>
      <c r="P127" s="421"/>
      <c r="Q127" s="764"/>
      <c r="R127" s="421" t="s">
        <v>111</v>
      </c>
      <c r="S127" s="764"/>
      <c r="T127" s="764"/>
      <c r="U127" s="764"/>
      <c r="V127" s="421"/>
      <c r="W127" s="421"/>
      <c r="X127" s="421"/>
      <c r="Y127" s="421"/>
      <c r="Z127" s="421"/>
      <c r="AA127" s="420"/>
      <c r="AB127" s="420"/>
      <c r="AC127" s="420"/>
      <c r="AD127" s="420"/>
      <c r="AE127" s="420"/>
      <c r="AF127" s="420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762"/>
      <c r="B128" s="420">
        <v>14030222</v>
      </c>
      <c r="C128" s="420">
        <v>280</v>
      </c>
      <c r="D128" s="420">
        <v>7</v>
      </c>
      <c r="E128" s="420">
        <v>50</v>
      </c>
      <c r="F128" s="420">
        <v>43</v>
      </c>
      <c r="G128" s="420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21">
        <v>42</v>
      </c>
      <c r="M128" s="421">
        <v>1</v>
      </c>
      <c r="N128" s="764"/>
      <c r="O128" s="421"/>
      <c r="P128" s="421"/>
      <c r="Q128" s="764"/>
      <c r="R128" s="421" t="s">
        <v>111</v>
      </c>
      <c r="S128" s="764"/>
      <c r="T128" s="764"/>
      <c r="U128" s="764"/>
      <c r="V128" s="421"/>
      <c r="W128" s="421"/>
      <c r="X128" s="421"/>
      <c r="Y128" s="421"/>
      <c r="Z128" s="421"/>
      <c r="AA128" s="420"/>
      <c r="AB128" s="420"/>
      <c r="AC128" s="420"/>
      <c r="AD128" s="420"/>
      <c r="AE128" s="420"/>
      <c r="AF128" s="420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762"/>
      <c r="B129" s="420">
        <v>14030222</v>
      </c>
      <c r="C129" s="420">
        <v>380</v>
      </c>
      <c r="D129" s="420">
        <v>7</v>
      </c>
      <c r="E129" s="420">
        <v>50</v>
      </c>
      <c r="F129" s="420">
        <v>43</v>
      </c>
      <c r="G129" s="420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21">
        <v>40</v>
      </c>
      <c r="M129" s="421">
        <v>1</v>
      </c>
      <c r="N129" s="764">
        <v>370</v>
      </c>
      <c r="O129" s="421"/>
      <c r="P129" s="421"/>
      <c r="Q129" s="764"/>
      <c r="R129" s="421" t="s">
        <v>111</v>
      </c>
      <c r="S129" s="764"/>
      <c r="T129" s="764"/>
      <c r="U129" s="764"/>
      <c r="V129" s="421"/>
      <c r="W129" s="421"/>
      <c r="X129" s="421"/>
      <c r="Y129" s="421"/>
      <c r="Z129" s="421"/>
      <c r="AA129" s="420"/>
      <c r="AB129" s="420"/>
      <c r="AC129" s="420"/>
      <c r="AD129" s="420"/>
      <c r="AE129" s="420"/>
      <c r="AF129" s="420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762"/>
      <c r="B130" s="420">
        <v>14030222</v>
      </c>
      <c r="C130" s="420">
        <v>380</v>
      </c>
      <c r="D130" s="420">
        <v>7</v>
      </c>
      <c r="E130" s="420">
        <v>50</v>
      </c>
      <c r="F130" s="420">
        <v>43</v>
      </c>
      <c r="G130" s="420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21">
        <v>41</v>
      </c>
      <c r="M130" s="421">
        <v>1</v>
      </c>
      <c r="N130" s="764"/>
      <c r="O130" s="421"/>
      <c r="P130" s="421"/>
      <c r="Q130" s="764"/>
      <c r="R130" s="421" t="s">
        <v>111</v>
      </c>
      <c r="S130" s="764"/>
      <c r="T130" s="764"/>
      <c r="U130" s="764"/>
      <c r="V130" s="421"/>
      <c r="W130" s="421"/>
      <c r="X130" s="421"/>
      <c r="Y130" s="421"/>
      <c r="Z130" s="421"/>
      <c r="AA130" s="420"/>
      <c r="AB130" s="420"/>
      <c r="AC130" s="420"/>
      <c r="AD130" s="420"/>
      <c r="AE130" s="420"/>
      <c r="AF130" s="420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762"/>
      <c r="B131" s="420">
        <v>14030222</v>
      </c>
      <c r="C131" s="420">
        <v>380</v>
      </c>
      <c r="D131" s="420">
        <v>7</v>
      </c>
      <c r="E131" s="420">
        <v>50</v>
      </c>
      <c r="F131" s="420">
        <v>43</v>
      </c>
      <c r="G131" s="420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21">
        <v>42</v>
      </c>
      <c r="M131" s="421">
        <v>1</v>
      </c>
      <c r="N131" s="764"/>
      <c r="O131" s="421"/>
      <c r="P131" s="421"/>
      <c r="Q131" s="764"/>
      <c r="R131" s="421" t="s">
        <v>111</v>
      </c>
      <c r="S131" s="764"/>
      <c r="T131" s="764"/>
      <c r="U131" s="764"/>
      <c r="V131" s="421"/>
      <c r="W131" s="421"/>
      <c r="X131" s="421"/>
      <c r="Y131" s="421"/>
      <c r="Z131" s="421"/>
      <c r="AA131" s="420"/>
      <c r="AB131" s="420"/>
      <c r="AC131" s="420"/>
      <c r="AD131" s="420"/>
      <c r="AE131" s="420"/>
      <c r="AF131" s="420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762"/>
      <c r="B132" s="420">
        <v>14030222</v>
      </c>
      <c r="C132" s="420">
        <v>380</v>
      </c>
      <c r="D132" s="420">
        <v>7</v>
      </c>
      <c r="E132" s="420">
        <v>50</v>
      </c>
      <c r="F132" s="420">
        <v>43</v>
      </c>
      <c r="G132" s="420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21">
        <v>43</v>
      </c>
      <c r="M132" s="421">
        <v>1</v>
      </c>
      <c r="N132" s="764"/>
      <c r="O132" s="421"/>
      <c r="P132" s="421"/>
      <c r="Q132" s="764"/>
      <c r="R132" s="421" t="s">
        <v>111</v>
      </c>
      <c r="S132" s="764"/>
      <c r="T132" s="764"/>
      <c r="U132" s="764"/>
      <c r="V132" s="421"/>
      <c r="W132" s="421"/>
      <c r="X132" s="421"/>
      <c r="Y132" s="421"/>
      <c r="Z132" s="421"/>
      <c r="AA132" s="420"/>
      <c r="AB132" s="420"/>
      <c r="AC132" s="420"/>
      <c r="AD132" s="420"/>
      <c r="AE132" s="420"/>
      <c r="AF132" s="420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763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51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21">
        <v>44</v>
      </c>
      <c r="M133" s="421">
        <v>1</v>
      </c>
      <c r="N133" s="764"/>
      <c r="O133" s="421"/>
      <c r="P133" s="421"/>
      <c r="Q133" s="764"/>
      <c r="R133" s="421" t="s">
        <v>111</v>
      </c>
      <c r="S133" s="764"/>
      <c r="T133" s="764"/>
      <c r="U133" s="764"/>
      <c r="V133" s="421"/>
      <c r="W133" s="421"/>
      <c r="X133" s="421"/>
      <c r="Y133" s="421"/>
      <c r="Z133" s="421"/>
      <c r="AA133" s="420"/>
      <c r="AB133" s="420"/>
      <c r="AC133" s="420"/>
      <c r="AD133" s="420"/>
      <c r="AE133" s="420"/>
      <c r="AF133" s="420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761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0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21">
        <v>39</v>
      </c>
      <c r="M134" s="421">
        <v>1</v>
      </c>
      <c r="N134" s="764">
        <v>480</v>
      </c>
      <c r="O134" s="421"/>
      <c r="P134" s="421"/>
      <c r="Q134" s="764">
        <v>120</v>
      </c>
      <c r="R134" s="421" t="s">
        <v>111</v>
      </c>
      <c r="S134" s="764">
        <v>0.9</v>
      </c>
      <c r="T134" s="764">
        <v>12.8</v>
      </c>
      <c r="U134" s="764">
        <v>1000</v>
      </c>
      <c r="V134" s="421"/>
      <c r="W134" s="421"/>
      <c r="X134" s="421"/>
      <c r="Y134" s="421"/>
      <c r="Z134" s="421"/>
      <c r="AA134" s="420"/>
      <c r="AB134" s="420"/>
      <c r="AC134" s="420"/>
      <c r="AD134" s="420"/>
      <c r="AE134" s="420"/>
      <c r="AF134" s="420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762"/>
      <c r="B135" s="420">
        <v>14030222</v>
      </c>
      <c r="C135" s="420">
        <v>350</v>
      </c>
      <c r="D135" s="420">
        <v>7</v>
      </c>
      <c r="E135" s="420">
        <v>50</v>
      </c>
      <c r="F135" s="420">
        <v>24</v>
      </c>
      <c r="G135" s="420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21">
        <v>40</v>
      </c>
      <c r="M135" s="421">
        <v>1</v>
      </c>
      <c r="N135" s="764"/>
      <c r="O135" s="421"/>
      <c r="P135" s="421"/>
      <c r="Q135" s="764"/>
      <c r="R135" s="421" t="s">
        <v>111</v>
      </c>
      <c r="S135" s="764"/>
      <c r="T135" s="764"/>
      <c r="U135" s="764"/>
      <c r="V135" s="420"/>
      <c r="W135" s="420"/>
      <c r="X135" s="420"/>
      <c r="Y135" s="420"/>
      <c r="Z135" s="420"/>
      <c r="AA135" s="420"/>
      <c r="AB135" s="420"/>
      <c r="AC135" s="420"/>
      <c r="AD135" s="420"/>
      <c r="AE135" s="420"/>
      <c r="AF135" s="420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762"/>
      <c r="B136" s="420">
        <v>14030222</v>
      </c>
      <c r="C136" s="420">
        <v>350</v>
      </c>
      <c r="D136" s="420">
        <v>7</v>
      </c>
      <c r="E136" s="420">
        <v>50</v>
      </c>
      <c r="F136" s="420">
        <v>24</v>
      </c>
      <c r="G136" s="420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21">
        <v>41</v>
      </c>
      <c r="M136" s="421">
        <v>1</v>
      </c>
      <c r="N136" s="764"/>
      <c r="O136" s="421"/>
      <c r="P136" s="421"/>
      <c r="Q136" s="764"/>
      <c r="R136" s="421" t="s">
        <v>111</v>
      </c>
      <c r="S136" s="764"/>
      <c r="T136" s="764"/>
      <c r="U136" s="764"/>
      <c r="V136" s="420"/>
      <c r="W136" s="420"/>
      <c r="X136" s="420"/>
      <c r="Y136" s="420"/>
      <c r="Z136" s="420"/>
      <c r="AA136" s="420"/>
      <c r="AB136" s="420"/>
      <c r="AC136" s="420"/>
      <c r="AD136" s="420"/>
      <c r="AE136" s="420"/>
      <c r="AF136" s="420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762"/>
      <c r="B137" s="420">
        <v>14030222</v>
      </c>
      <c r="C137" s="420">
        <v>350</v>
      </c>
      <c r="D137" s="420">
        <v>7</v>
      </c>
      <c r="E137" s="420">
        <v>50</v>
      </c>
      <c r="F137" s="420">
        <v>24</v>
      </c>
      <c r="G137" s="420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21">
        <v>42</v>
      </c>
      <c r="M137" s="421">
        <v>2</v>
      </c>
      <c r="N137" s="764"/>
      <c r="O137" s="421"/>
      <c r="P137" s="421"/>
      <c r="Q137" s="764"/>
      <c r="R137" s="421" t="s">
        <v>111</v>
      </c>
      <c r="S137" s="764"/>
      <c r="T137" s="764"/>
      <c r="U137" s="764"/>
      <c r="V137" s="420"/>
      <c r="W137" s="420"/>
      <c r="X137" s="420"/>
      <c r="Y137" s="420"/>
      <c r="Z137" s="420"/>
      <c r="AA137" s="420"/>
      <c r="AB137" s="420"/>
      <c r="AC137" s="420"/>
      <c r="AD137" s="420"/>
      <c r="AE137" s="420"/>
      <c r="AF137" s="420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762"/>
      <c r="B138" s="420">
        <v>14030222</v>
      </c>
      <c r="C138" s="420">
        <v>350</v>
      </c>
      <c r="D138" s="420">
        <v>7</v>
      </c>
      <c r="E138" s="420">
        <v>50</v>
      </c>
      <c r="F138" s="420">
        <v>24</v>
      </c>
      <c r="G138" s="420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21">
        <v>43</v>
      </c>
      <c r="M138" s="421">
        <v>2</v>
      </c>
      <c r="N138" s="764"/>
      <c r="O138" s="421"/>
      <c r="P138" s="421"/>
      <c r="Q138" s="764"/>
      <c r="R138" s="421" t="s">
        <v>111</v>
      </c>
      <c r="S138" s="764"/>
      <c r="T138" s="764"/>
      <c r="U138" s="764"/>
      <c r="V138" s="420"/>
      <c r="W138" s="420"/>
      <c r="X138" s="420"/>
      <c r="Y138" s="420"/>
      <c r="Z138" s="420"/>
      <c r="AA138" s="420"/>
      <c r="AB138" s="420"/>
      <c r="AC138" s="420"/>
      <c r="AD138" s="420"/>
      <c r="AE138" s="420"/>
      <c r="AF138" s="420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762"/>
      <c r="B139" s="420">
        <v>14030222</v>
      </c>
      <c r="C139" s="420">
        <v>350</v>
      </c>
      <c r="D139" s="420">
        <v>7</v>
      </c>
      <c r="E139" s="420">
        <v>50</v>
      </c>
      <c r="F139" s="420">
        <v>24</v>
      </c>
      <c r="G139" s="420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21">
        <v>44</v>
      </c>
      <c r="M139" s="421">
        <v>1</v>
      </c>
      <c r="N139" s="764"/>
      <c r="O139" s="421"/>
      <c r="P139" s="421"/>
      <c r="Q139" s="764"/>
      <c r="R139" s="421" t="s">
        <v>111</v>
      </c>
      <c r="S139" s="764"/>
      <c r="T139" s="764"/>
      <c r="U139" s="764"/>
      <c r="V139" s="420"/>
      <c r="W139" s="420"/>
      <c r="X139" s="420"/>
      <c r="Y139" s="420"/>
      <c r="Z139" s="420"/>
      <c r="AA139" s="420"/>
      <c r="AB139" s="420"/>
      <c r="AC139" s="420"/>
      <c r="AD139" s="420"/>
      <c r="AE139" s="420"/>
      <c r="AF139" s="420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762"/>
      <c r="B140" s="420">
        <v>14030222</v>
      </c>
      <c r="C140" s="420">
        <v>370</v>
      </c>
      <c r="D140" s="420">
        <v>7</v>
      </c>
      <c r="E140" s="420">
        <v>50</v>
      </c>
      <c r="F140" s="420">
        <v>24</v>
      </c>
      <c r="G140" s="420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21">
        <v>39</v>
      </c>
      <c r="M140" s="421">
        <v>1</v>
      </c>
      <c r="N140" s="764">
        <v>480</v>
      </c>
      <c r="O140" s="421"/>
      <c r="P140" s="421"/>
      <c r="Q140" s="764">
        <v>89.27</v>
      </c>
      <c r="R140" s="421" t="s">
        <v>239</v>
      </c>
      <c r="S140" s="764"/>
      <c r="T140" s="764"/>
      <c r="U140" s="764"/>
      <c r="V140" s="420"/>
      <c r="W140" s="420"/>
      <c r="X140" s="420"/>
      <c r="Y140" s="420"/>
      <c r="Z140" s="420"/>
      <c r="AA140" s="420"/>
      <c r="AB140" s="420"/>
      <c r="AC140" s="420"/>
      <c r="AD140" s="420"/>
      <c r="AE140" s="420"/>
      <c r="AF140" s="420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762"/>
      <c r="B141" s="420">
        <v>14030222</v>
      </c>
      <c r="C141" s="420">
        <v>370</v>
      </c>
      <c r="D141" s="420">
        <v>7</v>
      </c>
      <c r="E141" s="420">
        <v>50</v>
      </c>
      <c r="F141" s="420">
        <v>24</v>
      </c>
      <c r="G141" s="420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21">
        <v>40</v>
      </c>
      <c r="M141" s="421">
        <v>1</v>
      </c>
      <c r="N141" s="764"/>
      <c r="O141" s="421"/>
      <c r="P141" s="421"/>
      <c r="Q141" s="764"/>
      <c r="R141" s="421" t="s">
        <v>239</v>
      </c>
      <c r="S141" s="764"/>
      <c r="T141" s="764"/>
      <c r="U141" s="764"/>
      <c r="V141" s="420"/>
      <c r="W141" s="420"/>
      <c r="X141" s="420"/>
      <c r="Y141" s="420"/>
      <c r="Z141" s="420"/>
      <c r="AA141" s="420"/>
      <c r="AB141" s="420"/>
      <c r="AC141" s="420"/>
      <c r="AD141" s="420"/>
      <c r="AE141" s="420"/>
      <c r="AF141" s="420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762"/>
      <c r="B142" s="420">
        <v>14030222</v>
      </c>
      <c r="C142" s="420">
        <v>370</v>
      </c>
      <c r="D142" s="420">
        <v>7</v>
      </c>
      <c r="E142" s="420">
        <v>50</v>
      </c>
      <c r="F142" s="420">
        <v>24</v>
      </c>
      <c r="G142" s="420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21">
        <v>42</v>
      </c>
      <c r="M142" s="421">
        <v>2</v>
      </c>
      <c r="N142" s="764"/>
      <c r="O142" s="421"/>
      <c r="P142" s="421"/>
      <c r="Q142" s="764"/>
      <c r="R142" s="421" t="s">
        <v>239</v>
      </c>
      <c r="S142" s="764"/>
      <c r="T142" s="764"/>
      <c r="U142" s="764"/>
      <c r="V142" s="420"/>
      <c r="W142" s="420"/>
      <c r="X142" s="420"/>
      <c r="Y142" s="420"/>
      <c r="Z142" s="420"/>
      <c r="AA142" s="420"/>
      <c r="AB142" s="420"/>
      <c r="AC142" s="420"/>
      <c r="AD142" s="420"/>
      <c r="AE142" s="420"/>
      <c r="AF142" s="420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762"/>
      <c r="B143" s="420">
        <v>14030222</v>
      </c>
      <c r="C143" s="420">
        <v>370</v>
      </c>
      <c r="D143" s="420">
        <v>7</v>
      </c>
      <c r="E143" s="420">
        <v>50</v>
      </c>
      <c r="F143" s="420">
        <v>24</v>
      </c>
      <c r="G143" s="420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21">
        <v>43</v>
      </c>
      <c r="M143" s="421">
        <v>2</v>
      </c>
      <c r="N143" s="764"/>
      <c r="O143" s="421"/>
      <c r="P143" s="421"/>
      <c r="Q143" s="764"/>
      <c r="R143" s="421" t="s">
        <v>239</v>
      </c>
      <c r="S143" s="764"/>
      <c r="T143" s="764"/>
      <c r="U143" s="764"/>
      <c r="V143" s="420"/>
      <c r="W143" s="420"/>
      <c r="X143" s="420"/>
      <c r="Y143" s="420"/>
      <c r="Z143" s="420"/>
      <c r="AA143" s="420"/>
      <c r="AB143" s="420"/>
      <c r="AC143" s="420"/>
      <c r="AD143" s="420"/>
      <c r="AE143" s="420"/>
      <c r="AF143" s="420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762"/>
      <c r="B144" s="420">
        <v>14030222</v>
      </c>
      <c r="C144" s="420">
        <v>370</v>
      </c>
      <c r="D144" s="420">
        <v>7</v>
      </c>
      <c r="E144" s="420">
        <v>50</v>
      </c>
      <c r="F144" s="420">
        <v>24</v>
      </c>
      <c r="G144" s="420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21">
        <v>44</v>
      </c>
      <c r="M144" s="421">
        <v>2</v>
      </c>
      <c r="N144" s="764"/>
      <c r="O144" s="421"/>
      <c r="P144" s="421"/>
      <c r="Q144" s="764"/>
      <c r="R144" s="421" t="s">
        <v>239</v>
      </c>
      <c r="S144" s="764"/>
      <c r="T144" s="764"/>
      <c r="U144" s="764"/>
      <c r="V144" s="420"/>
      <c r="W144" s="420"/>
      <c r="X144" s="420"/>
      <c r="Y144" s="420"/>
      <c r="Z144" s="420"/>
      <c r="AA144" s="420"/>
      <c r="AB144" s="420"/>
      <c r="AC144" s="420"/>
      <c r="AD144" s="420"/>
      <c r="AE144" s="420"/>
      <c r="AF144" s="420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762"/>
      <c r="B145" s="420">
        <v>14030222</v>
      </c>
      <c r="C145" s="420">
        <v>309</v>
      </c>
      <c r="D145" s="420">
        <v>7</v>
      </c>
      <c r="E145" s="420">
        <v>50</v>
      </c>
      <c r="F145" s="420">
        <v>24</v>
      </c>
      <c r="G145" s="420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21">
        <v>36</v>
      </c>
      <c r="M145" s="421">
        <v>2</v>
      </c>
      <c r="N145" s="764">
        <v>136</v>
      </c>
      <c r="O145" s="421"/>
      <c r="P145" s="421"/>
      <c r="Q145" s="764">
        <v>46.88</v>
      </c>
      <c r="R145" s="420" t="str">
        <f t="shared" ref="R145:R148" si="6">IF(C145=370,"p500","fx")</f>
        <v>fx</v>
      </c>
      <c r="S145" s="764"/>
      <c r="T145" s="764"/>
      <c r="U145" s="764"/>
      <c r="V145" s="420"/>
      <c r="W145" s="420"/>
      <c r="X145" s="420"/>
      <c r="Y145" s="420"/>
      <c r="Z145" s="420"/>
      <c r="AA145" s="420"/>
      <c r="AB145" s="420"/>
      <c r="AC145" s="420"/>
      <c r="AD145" s="420"/>
      <c r="AE145" s="420"/>
      <c r="AF145" s="420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762"/>
      <c r="B146" s="420">
        <v>14030222</v>
      </c>
      <c r="C146" s="420">
        <v>309</v>
      </c>
      <c r="D146" s="420">
        <v>7</v>
      </c>
      <c r="E146" s="420">
        <v>50</v>
      </c>
      <c r="F146" s="420">
        <v>24</v>
      </c>
      <c r="G146" s="420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21">
        <v>37</v>
      </c>
      <c r="M146" s="421">
        <v>2</v>
      </c>
      <c r="N146" s="764"/>
      <c r="O146" s="421"/>
      <c r="P146" s="421"/>
      <c r="Q146" s="764"/>
      <c r="R146" s="420" t="str">
        <f t="shared" si="6"/>
        <v>fx</v>
      </c>
      <c r="S146" s="764"/>
      <c r="T146" s="764"/>
      <c r="U146" s="764"/>
      <c r="V146" s="420"/>
      <c r="W146" s="420"/>
      <c r="X146" s="420"/>
      <c r="Y146" s="420"/>
      <c r="Z146" s="420"/>
      <c r="AA146" s="420"/>
      <c r="AB146" s="420"/>
      <c r="AC146" s="420"/>
      <c r="AD146" s="420"/>
      <c r="AE146" s="420"/>
      <c r="AF146" s="420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762"/>
      <c r="B147" s="420">
        <v>14030222</v>
      </c>
      <c r="C147" s="420">
        <v>309</v>
      </c>
      <c r="D147" s="420">
        <v>7</v>
      </c>
      <c r="E147" s="420">
        <v>50</v>
      </c>
      <c r="F147" s="420">
        <v>24</v>
      </c>
      <c r="G147" s="420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21">
        <v>38</v>
      </c>
      <c r="M147" s="421">
        <v>2</v>
      </c>
      <c r="N147" s="764"/>
      <c r="O147" s="421"/>
      <c r="P147" s="421"/>
      <c r="Q147" s="764"/>
      <c r="R147" s="420" t="str">
        <f t="shared" si="6"/>
        <v>fx</v>
      </c>
      <c r="S147" s="764"/>
      <c r="T147" s="764"/>
      <c r="U147" s="764"/>
      <c r="V147" s="420"/>
      <c r="W147" s="420"/>
      <c r="X147" s="420"/>
      <c r="Y147" s="420"/>
      <c r="Z147" s="420"/>
      <c r="AA147" s="420"/>
      <c r="AB147" s="420"/>
      <c r="AC147" s="420"/>
      <c r="AD147" s="420"/>
      <c r="AE147" s="420"/>
      <c r="AF147" s="420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763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51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21">
        <v>39</v>
      </c>
      <c r="M148" s="421">
        <v>2</v>
      </c>
      <c r="N148" s="764"/>
      <c r="O148" s="421"/>
      <c r="P148" s="421"/>
      <c r="Q148" s="764"/>
      <c r="R148" s="420" t="str">
        <f t="shared" si="6"/>
        <v>fx</v>
      </c>
      <c r="S148" s="764"/>
      <c r="T148" s="764"/>
      <c r="U148" s="764"/>
      <c r="V148" s="420"/>
      <c r="W148" s="420"/>
      <c r="X148" s="420"/>
      <c r="Y148" s="420"/>
      <c r="Z148" s="420"/>
      <c r="AA148" s="420"/>
      <c r="AB148" s="420"/>
      <c r="AC148" s="420"/>
      <c r="AD148" s="420"/>
      <c r="AE148" s="420"/>
      <c r="AF148" s="420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751" t="s">
        <v>335</v>
      </c>
      <c r="B149" s="426">
        <v>14030223</v>
      </c>
      <c r="C149" s="426">
        <v>309</v>
      </c>
      <c r="D149" s="426">
        <v>7</v>
      </c>
      <c r="E149" s="426">
        <v>50</v>
      </c>
      <c r="F149" s="426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8">
        <v>36</v>
      </c>
      <c r="M149" s="418">
        <v>2</v>
      </c>
      <c r="N149" s="418"/>
      <c r="O149" s="418"/>
      <c r="P149" s="418"/>
      <c r="Q149" s="419"/>
      <c r="R149" s="420" t="s">
        <v>111</v>
      </c>
      <c r="S149" s="773">
        <v>3</v>
      </c>
      <c r="T149" s="773">
        <v>27</v>
      </c>
      <c r="U149" s="749">
        <v>1500</v>
      </c>
      <c r="V149" s="418"/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752"/>
      <c r="B150" s="418">
        <v>14030223</v>
      </c>
      <c r="C150" s="418">
        <v>309</v>
      </c>
      <c r="D150" s="418">
        <v>7</v>
      </c>
      <c r="E150" s="418">
        <v>50</v>
      </c>
      <c r="F150" s="418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8">
        <v>37</v>
      </c>
      <c r="M150" s="418">
        <v>2</v>
      </c>
      <c r="N150" s="749">
        <v>600</v>
      </c>
      <c r="O150" s="418"/>
      <c r="P150" s="418"/>
      <c r="Q150" s="419"/>
      <c r="R150" s="420" t="s">
        <v>111</v>
      </c>
      <c r="S150" s="773"/>
      <c r="T150" s="773"/>
      <c r="U150" s="749"/>
      <c r="V150" s="418"/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752"/>
      <c r="B151" s="418">
        <v>14030223</v>
      </c>
      <c r="C151" s="418">
        <v>309</v>
      </c>
      <c r="D151" s="418">
        <v>7</v>
      </c>
      <c r="E151" s="418">
        <v>50</v>
      </c>
      <c r="F151" s="418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8">
        <v>38</v>
      </c>
      <c r="M151" s="418">
        <v>2</v>
      </c>
      <c r="N151" s="749"/>
      <c r="O151" s="418"/>
      <c r="P151" s="418"/>
      <c r="Q151" s="419"/>
      <c r="R151" s="420" t="s">
        <v>111</v>
      </c>
      <c r="S151" s="773"/>
      <c r="T151" s="773"/>
      <c r="U151" s="749"/>
      <c r="V151" s="418"/>
      <c r="W151" s="418"/>
      <c r="X151" s="418"/>
      <c r="Y151" s="418"/>
      <c r="Z151" s="418"/>
      <c r="AA151" s="418"/>
      <c r="AB151" s="418"/>
      <c r="AC151" s="418"/>
      <c r="AD151" s="418"/>
      <c r="AE151" s="418"/>
      <c r="AF151" s="418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752"/>
      <c r="B152" s="418">
        <v>14030223</v>
      </c>
      <c r="C152" s="418">
        <v>309</v>
      </c>
      <c r="D152" s="418">
        <v>7</v>
      </c>
      <c r="E152" s="418">
        <v>50</v>
      </c>
      <c r="F152" s="418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8">
        <v>39</v>
      </c>
      <c r="M152" s="418">
        <v>2</v>
      </c>
      <c r="N152" s="749"/>
      <c r="O152" s="418"/>
      <c r="P152" s="418"/>
      <c r="Q152" s="419"/>
      <c r="R152" s="420" t="s">
        <v>111</v>
      </c>
      <c r="S152" s="773"/>
      <c r="T152" s="773"/>
      <c r="U152" s="749"/>
      <c r="V152" s="418"/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752"/>
      <c r="B153" s="418">
        <v>14030223</v>
      </c>
      <c r="C153" s="418">
        <v>350</v>
      </c>
      <c r="D153" s="418">
        <v>7</v>
      </c>
      <c r="E153" s="418">
        <v>50</v>
      </c>
      <c r="F153" s="418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8">
        <v>39</v>
      </c>
      <c r="M153" s="418">
        <v>1</v>
      </c>
      <c r="N153" s="749"/>
      <c r="O153" s="418"/>
      <c r="P153" s="418"/>
      <c r="Q153" s="419">
        <v>150</v>
      </c>
      <c r="R153" s="420" t="s">
        <v>111</v>
      </c>
      <c r="S153" s="773"/>
      <c r="T153" s="773"/>
      <c r="U153" s="749"/>
      <c r="V153" s="418"/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752"/>
      <c r="B154" s="418">
        <v>14030223</v>
      </c>
      <c r="C154" s="418">
        <v>350</v>
      </c>
      <c r="D154" s="418">
        <v>7</v>
      </c>
      <c r="E154" s="418">
        <v>50</v>
      </c>
      <c r="F154" s="418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8">
        <v>40</v>
      </c>
      <c r="M154" s="418">
        <v>1</v>
      </c>
      <c r="N154" s="749">
        <v>480</v>
      </c>
      <c r="O154" s="418"/>
      <c r="P154" s="418"/>
      <c r="Q154" s="419">
        <v>150</v>
      </c>
      <c r="R154" s="420" t="s">
        <v>111</v>
      </c>
      <c r="S154" s="773"/>
      <c r="T154" s="773"/>
      <c r="U154" s="749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752"/>
      <c r="B155" s="418">
        <v>14030223</v>
      </c>
      <c r="C155" s="418">
        <v>350</v>
      </c>
      <c r="D155" s="418">
        <v>7</v>
      </c>
      <c r="E155" s="418">
        <v>50</v>
      </c>
      <c r="F155" s="418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8">
        <v>41</v>
      </c>
      <c r="M155" s="418">
        <v>1</v>
      </c>
      <c r="N155" s="749"/>
      <c r="O155" s="418"/>
      <c r="P155" s="418"/>
      <c r="Q155" s="419">
        <v>150</v>
      </c>
      <c r="R155" s="420" t="s">
        <v>111</v>
      </c>
      <c r="S155" s="773"/>
      <c r="T155" s="773"/>
      <c r="U155" s="749"/>
      <c r="V155" s="418"/>
      <c r="W155" s="418"/>
      <c r="X155" s="418"/>
      <c r="Y155" s="418"/>
      <c r="Z155" s="418"/>
      <c r="AA155" s="418"/>
      <c r="AB155" s="418"/>
      <c r="AC155" s="418"/>
      <c r="AD155" s="418"/>
      <c r="AE155" s="418"/>
      <c r="AF155" s="418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752"/>
      <c r="B156" s="418">
        <v>14030223</v>
      </c>
      <c r="C156" s="418">
        <v>350</v>
      </c>
      <c r="D156" s="418">
        <v>7</v>
      </c>
      <c r="E156" s="418">
        <v>50</v>
      </c>
      <c r="F156" s="418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8">
        <v>42</v>
      </c>
      <c r="M156" s="418">
        <v>2</v>
      </c>
      <c r="N156" s="749"/>
      <c r="O156" s="418"/>
      <c r="P156" s="418"/>
      <c r="Q156" s="419">
        <v>150</v>
      </c>
      <c r="R156" s="420" t="s">
        <v>111</v>
      </c>
      <c r="S156" s="773"/>
      <c r="T156" s="773"/>
      <c r="U156" s="749"/>
      <c r="V156" s="418"/>
      <c r="W156" s="418"/>
      <c r="X156" s="418"/>
      <c r="Y156" s="418"/>
      <c r="Z156" s="418"/>
      <c r="AA156" s="418"/>
      <c r="AB156" s="418"/>
      <c r="AC156" s="418"/>
      <c r="AD156" s="418"/>
      <c r="AE156" s="418"/>
      <c r="AF156" s="418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752"/>
      <c r="B157" s="418">
        <v>14030223</v>
      </c>
      <c r="C157" s="418">
        <v>350</v>
      </c>
      <c r="D157" s="418">
        <v>7</v>
      </c>
      <c r="E157" s="418">
        <v>50</v>
      </c>
      <c r="F157" s="418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8">
        <v>43</v>
      </c>
      <c r="M157" s="418">
        <v>2</v>
      </c>
      <c r="N157" s="749"/>
      <c r="O157" s="418"/>
      <c r="P157" s="418"/>
      <c r="Q157" s="419">
        <v>150</v>
      </c>
      <c r="R157" s="420" t="s">
        <v>111</v>
      </c>
      <c r="S157" s="773"/>
      <c r="T157" s="773"/>
      <c r="U157" s="749"/>
      <c r="V157" s="418"/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752"/>
      <c r="B158" s="418">
        <v>14030223</v>
      </c>
      <c r="C158" s="418">
        <v>350</v>
      </c>
      <c r="D158" s="418">
        <v>7</v>
      </c>
      <c r="E158" s="418">
        <v>50</v>
      </c>
      <c r="F158" s="418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8">
        <v>44</v>
      </c>
      <c r="M158" s="418">
        <v>1</v>
      </c>
      <c r="N158" s="749"/>
      <c r="O158" s="418"/>
      <c r="P158" s="418"/>
      <c r="Q158" s="419">
        <v>150</v>
      </c>
      <c r="R158" s="420" t="s">
        <v>111</v>
      </c>
      <c r="S158" s="773"/>
      <c r="T158" s="773"/>
      <c r="U158" s="749"/>
      <c r="V158" s="418"/>
      <c r="W158" s="418"/>
      <c r="X158" s="418"/>
      <c r="Y158" s="418"/>
      <c r="Z158" s="418"/>
      <c r="AA158" s="418"/>
      <c r="AB158" s="418"/>
      <c r="AC158" s="418"/>
      <c r="AD158" s="418"/>
      <c r="AE158" s="418"/>
      <c r="AF158" s="418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752"/>
      <c r="B159" s="418">
        <v>14030223</v>
      </c>
      <c r="C159" s="418">
        <v>370</v>
      </c>
      <c r="D159" s="418">
        <v>7</v>
      </c>
      <c r="E159" s="418">
        <v>50</v>
      </c>
      <c r="F159" s="418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8">
        <v>39</v>
      </c>
      <c r="M159" s="418">
        <v>1</v>
      </c>
      <c r="N159" s="749"/>
      <c r="O159" s="418"/>
      <c r="P159" s="418"/>
      <c r="Q159" s="419">
        <v>89.278999999999996</v>
      </c>
      <c r="R159" s="420" t="s">
        <v>111</v>
      </c>
      <c r="S159" s="773"/>
      <c r="T159" s="773"/>
      <c r="U159" s="749"/>
      <c r="V159" s="418"/>
      <c r="W159" s="418"/>
      <c r="X159" s="418"/>
      <c r="Y159" s="418"/>
      <c r="Z159" s="418"/>
      <c r="AA159" s="418"/>
      <c r="AB159" s="418"/>
      <c r="AC159" s="418"/>
      <c r="AD159" s="418"/>
      <c r="AE159" s="418"/>
      <c r="AF159" s="418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752"/>
      <c r="B160" s="418">
        <v>14030223</v>
      </c>
      <c r="C160" s="418">
        <v>370</v>
      </c>
      <c r="D160" s="418">
        <v>7</v>
      </c>
      <c r="E160" s="418">
        <v>50</v>
      </c>
      <c r="F160" s="418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8">
        <v>40</v>
      </c>
      <c r="M160" s="418">
        <v>1</v>
      </c>
      <c r="N160" s="749">
        <v>375</v>
      </c>
      <c r="O160" s="418"/>
      <c r="P160" s="418"/>
      <c r="Q160" s="419">
        <v>89.278999999999996</v>
      </c>
      <c r="R160" s="420" t="s">
        <v>111</v>
      </c>
      <c r="S160" s="773"/>
      <c r="T160" s="773"/>
      <c r="U160" s="749"/>
      <c r="V160" s="418"/>
      <c r="W160" s="418"/>
      <c r="X160" s="418"/>
      <c r="Y160" s="418"/>
      <c r="Z160" s="418"/>
      <c r="AA160" s="418"/>
      <c r="AB160" s="418"/>
      <c r="AC160" s="418"/>
      <c r="AD160" s="418"/>
      <c r="AE160" s="418"/>
      <c r="AF160" s="418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752"/>
      <c r="B161" s="418">
        <v>14030223</v>
      </c>
      <c r="C161" s="418">
        <v>370</v>
      </c>
      <c r="D161" s="418">
        <v>7</v>
      </c>
      <c r="E161" s="418">
        <v>50</v>
      </c>
      <c r="F161" s="418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8">
        <v>42</v>
      </c>
      <c r="M161" s="418">
        <v>2</v>
      </c>
      <c r="N161" s="749"/>
      <c r="O161" s="418"/>
      <c r="P161" s="418"/>
      <c r="Q161" s="419">
        <v>89.278999999999996</v>
      </c>
      <c r="R161" s="420" t="s">
        <v>111</v>
      </c>
      <c r="S161" s="773"/>
      <c r="T161" s="773"/>
      <c r="U161" s="749"/>
      <c r="V161" s="418"/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752"/>
      <c r="B162" s="418">
        <v>14030223</v>
      </c>
      <c r="C162" s="418">
        <v>370</v>
      </c>
      <c r="D162" s="418">
        <v>7</v>
      </c>
      <c r="E162" s="418">
        <v>50</v>
      </c>
      <c r="F162" s="418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8">
        <v>43</v>
      </c>
      <c r="M162" s="418">
        <v>2</v>
      </c>
      <c r="N162" s="749"/>
      <c r="O162" s="418"/>
      <c r="P162" s="418"/>
      <c r="Q162" s="419">
        <v>89.278999999999996</v>
      </c>
      <c r="R162" s="420" t="s">
        <v>111</v>
      </c>
      <c r="S162" s="773"/>
      <c r="T162" s="773"/>
      <c r="U162" s="749"/>
      <c r="V162" s="418"/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752"/>
      <c r="B163" s="418">
        <v>14030223</v>
      </c>
      <c r="C163" s="418">
        <v>370</v>
      </c>
      <c r="D163" s="418">
        <v>7</v>
      </c>
      <c r="E163" s="418">
        <v>50</v>
      </c>
      <c r="F163" s="418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8">
        <v>44</v>
      </c>
      <c r="M163" s="418">
        <v>2</v>
      </c>
      <c r="N163" s="749"/>
      <c r="O163" s="418"/>
      <c r="P163" s="418"/>
      <c r="Q163" s="419">
        <v>89.278999999999996</v>
      </c>
      <c r="R163" s="420" t="s">
        <v>111</v>
      </c>
      <c r="S163" s="773"/>
      <c r="T163" s="773"/>
      <c r="U163" s="749"/>
      <c r="V163" s="418"/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752"/>
      <c r="B164" s="418">
        <v>14030223</v>
      </c>
      <c r="C164" s="418">
        <v>380</v>
      </c>
      <c r="D164" s="418">
        <v>7</v>
      </c>
      <c r="E164" s="418">
        <v>50</v>
      </c>
      <c r="F164" s="418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8">
        <v>40</v>
      </c>
      <c r="M164" s="418">
        <v>1</v>
      </c>
      <c r="N164" s="749"/>
      <c r="O164" s="418"/>
      <c r="P164" s="418"/>
      <c r="Q164" s="419"/>
      <c r="R164" s="420" t="s">
        <v>111</v>
      </c>
      <c r="S164" s="773"/>
      <c r="T164" s="773"/>
      <c r="U164" s="749"/>
      <c r="V164" s="418"/>
      <c r="W164" s="418"/>
      <c r="X164" s="418"/>
      <c r="Y164" s="418"/>
      <c r="Z164" s="418"/>
      <c r="AA164" s="418"/>
      <c r="AB164" s="418"/>
      <c r="AC164" s="418"/>
      <c r="AD164" s="418"/>
      <c r="AE164" s="418"/>
      <c r="AF164" s="418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752"/>
      <c r="B165" s="418">
        <v>14030223</v>
      </c>
      <c r="C165" s="418">
        <v>380</v>
      </c>
      <c r="D165" s="418">
        <v>7</v>
      </c>
      <c r="E165" s="418">
        <v>50</v>
      </c>
      <c r="F165" s="418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8">
        <v>41</v>
      </c>
      <c r="M165" s="418">
        <v>1</v>
      </c>
      <c r="N165" s="749">
        <v>321</v>
      </c>
      <c r="O165" s="418"/>
      <c r="P165" s="418"/>
      <c r="Q165" s="419"/>
      <c r="R165" s="420" t="s">
        <v>111</v>
      </c>
      <c r="S165" s="773"/>
      <c r="T165" s="773"/>
      <c r="U165" s="749"/>
      <c r="V165" s="418"/>
      <c r="W165" s="418"/>
      <c r="X165" s="418"/>
      <c r="Y165" s="418"/>
      <c r="Z165" s="418"/>
      <c r="AA165" s="418"/>
      <c r="AB165" s="418"/>
      <c r="AC165" s="418"/>
      <c r="AD165" s="418"/>
      <c r="AE165" s="418"/>
      <c r="AF165" s="418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752"/>
      <c r="B166" s="418">
        <v>14030223</v>
      </c>
      <c r="C166" s="418">
        <v>380</v>
      </c>
      <c r="D166" s="418">
        <v>7</v>
      </c>
      <c r="E166" s="418">
        <v>50</v>
      </c>
      <c r="F166" s="418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8">
        <v>42</v>
      </c>
      <c r="M166" s="418">
        <v>1</v>
      </c>
      <c r="N166" s="749"/>
      <c r="O166" s="418"/>
      <c r="P166" s="418"/>
      <c r="Q166" s="419"/>
      <c r="R166" s="420" t="s">
        <v>111</v>
      </c>
      <c r="S166" s="773"/>
      <c r="T166" s="773"/>
      <c r="U166" s="749"/>
      <c r="V166" s="418"/>
      <c r="W166" s="418"/>
      <c r="X166" s="418"/>
      <c r="Y166" s="418"/>
      <c r="Z166" s="418"/>
      <c r="AA166" s="418"/>
      <c r="AB166" s="418"/>
      <c r="AC166" s="418"/>
      <c r="AD166" s="418"/>
      <c r="AE166" s="418"/>
      <c r="AF166" s="418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752"/>
      <c r="B167" s="418">
        <v>14030223</v>
      </c>
      <c r="C167" s="418">
        <v>380</v>
      </c>
      <c r="D167" s="418">
        <v>7</v>
      </c>
      <c r="E167" s="418">
        <v>50</v>
      </c>
      <c r="F167" s="418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8">
        <v>43</v>
      </c>
      <c r="M167" s="418">
        <v>1</v>
      </c>
      <c r="N167" s="749"/>
      <c r="O167" s="418"/>
      <c r="P167" s="418"/>
      <c r="Q167" s="419"/>
      <c r="R167" s="420" t="s">
        <v>111</v>
      </c>
      <c r="S167" s="773"/>
      <c r="T167" s="773"/>
      <c r="U167" s="749"/>
      <c r="V167" s="418"/>
      <c r="W167" s="418"/>
      <c r="X167" s="418"/>
      <c r="Y167" s="418"/>
      <c r="Z167" s="418"/>
      <c r="AA167" s="418"/>
      <c r="AB167" s="418"/>
      <c r="AC167" s="418"/>
      <c r="AD167" s="418"/>
      <c r="AE167" s="418"/>
      <c r="AF167" s="418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752"/>
      <c r="B168" s="418">
        <v>14030223</v>
      </c>
      <c r="C168" s="418">
        <v>380</v>
      </c>
      <c r="D168" s="418">
        <v>7</v>
      </c>
      <c r="E168" s="418">
        <v>50</v>
      </c>
      <c r="F168" s="418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8">
        <v>44</v>
      </c>
      <c r="M168" s="418">
        <v>1</v>
      </c>
      <c r="N168" s="749"/>
      <c r="O168" s="418"/>
      <c r="P168" s="418"/>
      <c r="Q168" s="419"/>
      <c r="R168" s="420" t="s">
        <v>111</v>
      </c>
      <c r="S168" s="773"/>
      <c r="T168" s="773"/>
      <c r="U168" s="749"/>
      <c r="V168" s="418"/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752"/>
      <c r="B169" s="418">
        <v>14030223</v>
      </c>
      <c r="C169" s="418">
        <v>280</v>
      </c>
      <c r="D169" s="418">
        <v>7</v>
      </c>
      <c r="E169" s="418">
        <v>50</v>
      </c>
      <c r="F169" s="418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8">
        <v>36</v>
      </c>
      <c r="M169" s="418">
        <v>1</v>
      </c>
      <c r="N169" s="749"/>
      <c r="O169" s="418"/>
      <c r="P169" s="418"/>
      <c r="Q169" s="419">
        <v>704.02499999999998</v>
      </c>
      <c r="R169" s="420" t="s">
        <v>111</v>
      </c>
      <c r="S169" s="773"/>
      <c r="T169" s="773"/>
      <c r="U169" s="749"/>
      <c r="V169" s="418"/>
      <c r="W169" s="418"/>
      <c r="X169" s="418"/>
      <c r="Y169" s="418"/>
      <c r="Z169" s="418"/>
      <c r="AA169" s="418"/>
      <c r="AB169" s="418"/>
      <c r="AC169" s="418"/>
      <c r="AD169" s="418"/>
      <c r="AE169" s="418"/>
      <c r="AF169" s="418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752"/>
      <c r="B170" s="418">
        <v>14030223</v>
      </c>
      <c r="C170" s="418">
        <v>280</v>
      </c>
      <c r="D170" s="418">
        <v>7</v>
      </c>
      <c r="E170" s="418">
        <v>50</v>
      </c>
      <c r="F170" s="418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8">
        <v>37</v>
      </c>
      <c r="M170" s="418">
        <v>1</v>
      </c>
      <c r="N170" s="749">
        <v>30</v>
      </c>
      <c r="O170" s="418"/>
      <c r="P170" s="418"/>
      <c r="Q170" s="419">
        <v>704.02499999999998</v>
      </c>
      <c r="R170" s="420" t="s">
        <v>111</v>
      </c>
      <c r="S170" s="773"/>
      <c r="T170" s="773"/>
      <c r="U170" s="749"/>
      <c r="V170" s="418"/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752"/>
      <c r="B171" s="418">
        <v>14030223</v>
      </c>
      <c r="C171" s="418">
        <v>280</v>
      </c>
      <c r="D171" s="418">
        <v>7</v>
      </c>
      <c r="E171" s="418">
        <v>50</v>
      </c>
      <c r="F171" s="418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8">
        <v>38</v>
      </c>
      <c r="M171" s="418">
        <v>1</v>
      </c>
      <c r="N171" s="749"/>
      <c r="O171" s="418"/>
      <c r="P171" s="418"/>
      <c r="Q171" s="419">
        <v>704.02499999999998</v>
      </c>
      <c r="R171" s="420" t="s">
        <v>111</v>
      </c>
      <c r="S171" s="773"/>
      <c r="T171" s="773"/>
      <c r="U171" s="749"/>
      <c r="V171" s="418"/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752"/>
      <c r="B172" s="418">
        <v>14030223</v>
      </c>
      <c r="C172" s="418">
        <v>280</v>
      </c>
      <c r="D172" s="418">
        <v>7</v>
      </c>
      <c r="E172" s="418">
        <v>50</v>
      </c>
      <c r="F172" s="418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8">
        <v>39</v>
      </c>
      <c r="M172" s="418">
        <v>2</v>
      </c>
      <c r="N172" s="749"/>
      <c r="O172" s="418"/>
      <c r="P172" s="418"/>
      <c r="Q172" s="419">
        <v>704.02499999999998</v>
      </c>
      <c r="R172" s="420" t="s">
        <v>111</v>
      </c>
      <c r="S172" s="773"/>
      <c r="T172" s="773"/>
      <c r="U172" s="749"/>
      <c r="V172" s="418"/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752"/>
      <c r="B173" s="418">
        <v>14030223</v>
      </c>
      <c r="C173" s="418">
        <v>280</v>
      </c>
      <c r="D173" s="418">
        <v>7</v>
      </c>
      <c r="E173" s="418">
        <v>50</v>
      </c>
      <c r="F173" s="418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8">
        <v>40</v>
      </c>
      <c r="M173" s="418">
        <v>1</v>
      </c>
      <c r="N173" s="749"/>
      <c r="O173" s="418"/>
      <c r="P173" s="418"/>
      <c r="Q173" s="419">
        <v>704.02499999999998</v>
      </c>
      <c r="R173" s="420" t="s">
        <v>111</v>
      </c>
      <c r="S173" s="773"/>
      <c r="T173" s="773"/>
      <c r="U173" s="749"/>
      <c r="V173" s="418"/>
      <c r="W173" s="418"/>
      <c r="X173" s="418"/>
      <c r="Y173" s="418"/>
      <c r="Z173" s="418"/>
      <c r="AA173" s="418"/>
      <c r="AB173" s="418"/>
      <c r="AC173" s="418"/>
      <c r="AD173" s="418"/>
      <c r="AE173" s="418"/>
      <c r="AF173" s="418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752"/>
      <c r="B174" s="418">
        <v>14030223</v>
      </c>
      <c r="C174" s="418">
        <v>280</v>
      </c>
      <c r="D174" s="418">
        <v>7</v>
      </c>
      <c r="E174" s="418">
        <v>50</v>
      </c>
      <c r="F174" s="418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8">
        <v>41</v>
      </c>
      <c r="M174" s="418">
        <v>1</v>
      </c>
      <c r="N174" s="749"/>
      <c r="O174" s="418"/>
      <c r="P174" s="418"/>
      <c r="Q174" s="419">
        <v>704.02499999999998</v>
      </c>
      <c r="R174" s="420" t="s">
        <v>111</v>
      </c>
      <c r="S174" s="773"/>
      <c r="T174" s="773"/>
      <c r="U174" s="749"/>
      <c r="V174" s="418"/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752"/>
      <c r="B175" s="418">
        <v>14030223</v>
      </c>
      <c r="C175" s="418">
        <v>280</v>
      </c>
      <c r="D175" s="418">
        <v>7</v>
      </c>
      <c r="E175" s="418">
        <v>50</v>
      </c>
      <c r="F175" s="418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8">
        <v>42</v>
      </c>
      <c r="M175" s="418">
        <v>1</v>
      </c>
      <c r="N175" s="749"/>
      <c r="O175" s="418"/>
      <c r="P175" s="418"/>
      <c r="Q175" s="419">
        <v>704.02499999999998</v>
      </c>
      <c r="R175" s="420" t="s">
        <v>111</v>
      </c>
      <c r="S175" s="773"/>
      <c r="T175" s="773"/>
      <c r="U175" s="749"/>
      <c r="V175" s="418"/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752"/>
      <c r="B176" s="418">
        <v>14030223</v>
      </c>
      <c r="C176" s="418">
        <v>351</v>
      </c>
      <c r="D176" s="418">
        <v>7</v>
      </c>
      <c r="E176" s="418">
        <v>50</v>
      </c>
      <c r="F176" s="418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8">
        <v>36</v>
      </c>
      <c r="M176" s="418">
        <v>1</v>
      </c>
      <c r="N176" s="749"/>
      <c r="O176" s="418"/>
      <c r="P176" s="418"/>
      <c r="Q176" s="419"/>
      <c r="R176" s="420" t="s">
        <v>111</v>
      </c>
      <c r="S176" s="773"/>
      <c r="T176" s="773"/>
      <c r="U176" s="749"/>
      <c r="V176" s="418"/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752"/>
      <c r="B177" s="418">
        <v>14030223</v>
      </c>
      <c r="C177" s="418">
        <v>351</v>
      </c>
      <c r="D177" s="418">
        <v>7</v>
      </c>
      <c r="E177" s="418">
        <v>50</v>
      </c>
      <c r="F177" s="418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8">
        <v>37</v>
      </c>
      <c r="M177" s="418">
        <v>1</v>
      </c>
      <c r="N177" s="749">
        <v>600</v>
      </c>
      <c r="O177" s="418"/>
      <c r="P177" s="418"/>
      <c r="Q177" s="419"/>
      <c r="R177" s="420" t="s">
        <v>111</v>
      </c>
      <c r="S177" s="773"/>
      <c r="T177" s="773"/>
      <c r="U177" s="749"/>
      <c r="V177" s="418"/>
      <c r="W177" s="418"/>
      <c r="X177" s="418"/>
      <c r="Y177" s="418"/>
      <c r="Z177" s="418"/>
      <c r="AA177" s="418"/>
      <c r="AB177" s="418"/>
      <c r="AC177" s="418"/>
      <c r="AD177" s="418"/>
      <c r="AE177" s="418"/>
      <c r="AF177" s="418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752"/>
      <c r="B178" s="418">
        <v>14030223</v>
      </c>
      <c r="C178" s="418">
        <v>351</v>
      </c>
      <c r="D178" s="418">
        <v>7</v>
      </c>
      <c r="E178" s="418">
        <v>50</v>
      </c>
      <c r="F178" s="418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8">
        <v>41</v>
      </c>
      <c r="M178" s="418">
        <v>1</v>
      </c>
      <c r="N178" s="749"/>
      <c r="O178" s="418"/>
      <c r="P178" s="418"/>
      <c r="Q178" s="419"/>
      <c r="R178" s="420" t="s">
        <v>111</v>
      </c>
      <c r="S178" s="773"/>
      <c r="T178" s="773"/>
      <c r="U178" s="749"/>
      <c r="V178" s="418"/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753"/>
      <c r="B179" s="425">
        <v>14030223</v>
      </c>
      <c r="C179" s="425">
        <v>350</v>
      </c>
      <c r="D179" s="425">
        <v>7</v>
      </c>
      <c r="E179" s="425">
        <v>50</v>
      </c>
      <c r="F179" s="425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8">
        <v>39</v>
      </c>
      <c r="M179" s="418">
        <v>1</v>
      </c>
      <c r="N179" s="749"/>
      <c r="O179" s="418"/>
      <c r="P179" s="418"/>
      <c r="Q179" s="419">
        <v>150</v>
      </c>
      <c r="R179" s="420" t="s">
        <v>111</v>
      </c>
      <c r="S179" s="773"/>
      <c r="T179" s="773"/>
      <c r="U179" s="749"/>
      <c r="V179" s="418"/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751" t="s">
        <v>336</v>
      </c>
      <c r="B180" s="426">
        <v>14030223</v>
      </c>
      <c r="C180" s="426">
        <v>350</v>
      </c>
      <c r="D180" s="426">
        <v>7</v>
      </c>
      <c r="E180" s="426">
        <v>50</v>
      </c>
      <c r="F180" s="426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8">
        <v>40</v>
      </c>
      <c r="M180" s="418">
        <v>1</v>
      </c>
      <c r="N180" s="749">
        <v>600</v>
      </c>
      <c r="O180" s="418"/>
      <c r="P180" s="418"/>
      <c r="Q180" s="759">
        <v>150</v>
      </c>
      <c r="R180" s="420" t="s">
        <v>111</v>
      </c>
      <c r="S180" s="749">
        <v>1</v>
      </c>
      <c r="T180" s="749">
        <v>12.2</v>
      </c>
      <c r="U180" s="749">
        <v>700</v>
      </c>
      <c r="V180" s="418"/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752"/>
      <c r="B181" s="418">
        <v>14030223</v>
      </c>
      <c r="C181" s="418">
        <v>350</v>
      </c>
      <c r="D181" s="418">
        <v>7</v>
      </c>
      <c r="E181" s="418">
        <v>50</v>
      </c>
      <c r="F181" s="418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8">
        <v>41</v>
      </c>
      <c r="M181" s="418">
        <v>1</v>
      </c>
      <c r="N181" s="749"/>
      <c r="O181" s="418"/>
      <c r="P181" s="418"/>
      <c r="Q181" s="759"/>
      <c r="R181" s="420" t="s">
        <v>111</v>
      </c>
      <c r="S181" s="749"/>
      <c r="T181" s="749"/>
      <c r="U181" s="749"/>
      <c r="V181" s="418"/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752"/>
      <c r="B182" s="418">
        <v>14030223</v>
      </c>
      <c r="C182" s="418">
        <v>350</v>
      </c>
      <c r="D182" s="418">
        <v>7</v>
      </c>
      <c r="E182" s="418">
        <v>50</v>
      </c>
      <c r="F182" s="418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8">
        <v>42</v>
      </c>
      <c r="M182" s="418">
        <v>2</v>
      </c>
      <c r="N182" s="749"/>
      <c r="O182" s="418"/>
      <c r="P182" s="418"/>
      <c r="Q182" s="759"/>
      <c r="R182" s="420" t="s">
        <v>111</v>
      </c>
      <c r="S182" s="749"/>
      <c r="T182" s="749"/>
      <c r="U182" s="749"/>
      <c r="V182" s="418"/>
      <c r="W182" s="418"/>
      <c r="X182" s="418"/>
      <c r="Y182" s="418"/>
      <c r="Z182" s="418"/>
      <c r="AA182" s="418"/>
      <c r="AB182" s="418"/>
      <c r="AC182" s="418"/>
      <c r="AD182" s="418"/>
      <c r="AE182" s="418"/>
      <c r="AF182" s="418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752"/>
      <c r="B183" s="418">
        <v>14030223</v>
      </c>
      <c r="C183" s="418">
        <v>350</v>
      </c>
      <c r="D183" s="418">
        <v>7</v>
      </c>
      <c r="E183" s="418">
        <v>50</v>
      </c>
      <c r="F183" s="418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8">
        <v>43</v>
      </c>
      <c r="M183" s="418">
        <v>2</v>
      </c>
      <c r="N183" s="749"/>
      <c r="O183" s="418"/>
      <c r="P183" s="418"/>
      <c r="Q183" s="759"/>
      <c r="R183" s="420" t="s">
        <v>111</v>
      </c>
      <c r="S183" s="749"/>
      <c r="T183" s="749"/>
      <c r="U183" s="749"/>
      <c r="V183" s="418"/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752"/>
      <c r="B184" s="418">
        <v>14030223</v>
      </c>
      <c r="C184" s="418">
        <v>350</v>
      </c>
      <c r="D184" s="418">
        <v>7</v>
      </c>
      <c r="E184" s="418">
        <v>50</v>
      </c>
      <c r="F184" s="418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8">
        <v>44</v>
      </c>
      <c r="M184" s="418">
        <v>1</v>
      </c>
      <c r="N184" s="749"/>
      <c r="O184" s="418"/>
      <c r="P184" s="418"/>
      <c r="Q184" s="759"/>
      <c r="R184" s="420" t="s">
        <v>111</v>
      </c>
      <c r="S184" s="749"/>
      <c r="T184" s="749"/>
      <c r="U184" s="749"/>
      <c r="V184" s="418"/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752"/>
      <c r="B185" s="418">
        <v>14030223</v>
      </c>
      <c r="C185" s="418">
        <v>370</v>
      </c>
      <c r="D185" s="418">
        <v>7</v>
      </c>
      <c r="E185" s="418">
        <v>50</v>
      </c>
      <c r="F185" s="418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8">
        <v>39</v>
      </c>
      <c r="M185" s="418">
        <v>1</v>
      </c>
      <c r="N185" s="749"/>
      <c r="O185" s="418"/>
      <c r="P185" s="418"/>
      <c r="Q185" s="759">
        <v>111.6</v>
      </c>
      <c r="R185" s="420" t="s">
        <v>239</v>
      </c>
      <c r="S185" s="749"/>
      <c r="T185" s="749"/>
      <c r="U185" s="749"/>
      <c r="V185" s="418"/>
      <c r="W185" s="418"/>
      <c r="X185" s="418"/>
      <c r="Y185" s="418"/>
      <c r="Z185" s="418"/>
      <c r="AA185" s="418"/>
      <c r="AB185" s="418"/>
      <c r="AC185" s="418"/>
      <c r="AD185" s="418"/>
      <c r="AE185" s="418"/>
      <c r="AF185" s="418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752"/>
      <c r="B186" s="418">
        <v>14030223</v>
      </c>
      <c r="C186" s="418">
        <v>370</v>
      </c>
      <c r="D186" s="418">
        <v>7</v>
      </c>
      <c r="E186" s="418">
        <v>50</v>
      </c>
      <c r="F186" s="418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8">
        <v>40</v>
      </c>
      <c r="M186" s="418">
        <v>1</v>
      </c>
      <c r="N186" s="418"/>
      <c r="O186" s="418"/>
      <c r="P186" s="418"/>
      <c r="Q186" s="759"/>
      <c r="R186" s="420" t="s">
        <v>239</v>
      </c>
      <c r="S186" s="749"/>
      <c r="T186" s="749"/>
      <c r="U186" s="749"/>
      <c r="V186" s="418"/>
      <c r="W186" s="418"/>
      <c r="X186" s="418"/>
      <c r="Y186" s="418"/>
      <c r="Z186" s="418"/>
      <c r="AA186" s="418"/>
      <c r="AB186" s="418"/>
      <c r="AC186" s="418"/>
      <c r="AD186" s="418"/>
      <c r="AE186" s="418"/>
      <c r="AF186" s="418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752"/>
      <c r="B187" s="418">
        <v>14030223</v>
      </c>
      <c r="C187" s="418">
        <v>370</v>
      </c>
      <c r="D187" s="418">
        <v>7</v>
      </c>
      <c r="E187" s="418">
        <v>50</v>
      </c>
      <c r="F187" s="418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8">
        <v>42</v>
      </c>
      <c r="M187" s="418">
        <v>2</v>
      </c>
      <c r="N187" s="418"/>
      <c r="O187" s="418"/>
      <c r="P187" s="418"/>
      <c r="Q187" s="759"/>
      <c r="R187" s="420" t="s">
        <v>239</v>
      </c>
      <c r="S187" s="749"/>
      <c r="T187" s="749"/>
      <c r="U187" s="749"/>
      <c r="V187" s="418"/>
      <c r="W187" s="418"/>
      <c r="X187" s="418"/>
      <c r="Y187" s="418"/>
      <c r="Z187" s="418"/>
      <c r="AA187" s="418"/>
      <c r="AB187" s="418"/>
      <c r="AC187" s="418"/>
      <c r="AD187" s="418"/>
      <c r="AE187" s="418"/>
      <c r="AF187" s="418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752"/>
      <c r="B188" s="418">
        <v>14030223</v>
      </c>
      <c r="C188" s="418">
        <v>370</v>
      </c>
      <c r="D188" s="418">
        <v>7</v>
      </c>
      <c r="E188" s="418">
        <v>50</v>
      </c>
      <c r="F188" s="418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8">
        <v>43</v>
      </c>
      <c r="M188" s="418">
        <v>2</v>
      </c>
      <c r="N188" s="418"/>
      <c r="O188" s="418"/>
      <c r="P188" s="418"/>
      <c r="Q188" s="759"/>
      <c r="R188" s="420" t="s">
        <v>239</v>
      </c>
      <c r="S188" s="749"/>
      <c r="T188" s="749"/>
      <c r="U188" s="749"/>
      <c r="V188" s="418"/>
      <c r="W188" s="418"/>
      <c r="X188" s="418"/>
      <c r="Y188" s="418"/>
      <c r="Z188" s="418"/>
      <c r="AA188" s="418"/>
      <c r="AB188" s="418"/>
      <c r="AC188" s="418"/>
      <c r="AD188" s="418"/>
      <c r="AE188" s="418"/>
      <c r="AF188" s="418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753"/>
      <c r="B189" s="425">
        <v>14030223</v>
      </c>
      <c r="C189" s="425">
        <v>370</v>
      </c>
      <c r="D189" s="425">
        <v>7</v>
      </c>
      <c r="E189" s="425">
        <v>50</v>
      </c>
      <c r="F189" s="425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8">
        <v>44</v>
      </c>
      <c r="M189" s="418">
        <v>2</v>
      </c>
      <c r="N189" s="418"/>
      <c r="O189" s="418"/>
      <c r="P189" s="418"/>
      <c r="Q189" s="759"/>
      <c r="R189" s="420" t="s">
        <v>239</v>
      </c>
      <c r="S189" s="749"/>
      <c r="T189" s="749"/>
      <c r="U189" s="749"/>
      <c r="V189" s="418"/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754" t="s">
        <v>336</v>
      </c>
      <c r="B190" s="174">
        <v>14030224</v>
      </c>
      <c r="C190" s="163">
        <v>370</v>
      </c>
      <c r="D190" s="426">
        <v>7</v>
      </c>
      <c r="E190" s="426">
        <v>50</v>
      </c>
      <c r="F190" s="426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8">
        <v>39</v>
      </c>
      <c r="M190" s="418">
        <v>1</v>
      </c>
      <c r="N190" s="749">
        <v>592</v>
      </c>
      <c r="O190" s="418"/>
      <c r="P190" s="418"/>
      <c r="Q190" s="759">
        <v>110.7</v>
      </c>
      <c r="R190" s="420" t="s">
        <v>239</v>
      </c>
      <c r="S190" s="749">
        <v>1.2</v>
      </c>
      <c r="T190" s="749">
        <v>9.5</v>
      </c>
      <c r="U190" s="749">
        <v>700</v>
      </c>
      <c r="V190" s="418"/>
      <c r="W190" s="418"/>
      <c r="X190" s="418"/>
      <c r="Y190" s="418"/>
      <c r="Z190" s="418"/>
      <c r="AA190" s="418"/>
      <c r="AB190" s="418"/>
      <c r="AC190" s="418"/>
      <c r="AD190" s="418"/>
      <c r="AE190" s="418"/>
      <c r="AF190" s="418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755"/>
      <c r="B191" s="175">
        <v>14030224</v>
      </c>
      <c r="C191" s="96">
        <v>370</v>
      </c>
      <c r="D191" s="418">
        <v>7</v>
      </c>
      <c r="E191" s="418">
        <v>50</v>
      </c>
      <c r="F191" s="418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8">
        <v>40</v>
      </c>
      <c r="M191" s="418">
        <v>1</v>
      </c>
      <c r="N191" s="749"/>
      <c r="O191" s="418"/>
      <c r="P191" s="418"/>
      <c r="Q191" s="759"/>
      <c r="R191" s="420" t="s">
        <v>239</v>
      </c>
      <c r="S191" s="749"/>
      <c r="T191" s="749"/>
      <c r="U191" s="749"/>
      <c r="V191" s="418"/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755"/>
      <c r="B192" s="175">
        <v>14030224</v>
      </c>
      <c r="C192" s="96">
        <v>370</v>
      </c>
      <c r="D192" s="418">
        <v>7</v>
      </c>
      <c r="E192" s="418">
        <v>50</v>
      </c>
      <c r="F192" s="418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8">
        <v>42</v>
      </c>
      <c r="M192" s="418">
        <v>2</v>
      </c>
      <c r="N192" s="749"/>
      <c r="O192" s="418"/>
      <c r="P192" s="418"/>
      <c r="Q192" s="759"/>
      <c r="R192" s="420" t="s">
        <v>239</v>
      </c>
      <c r="S192" s="749"/>
      <c r="T192" s="749"/>
      <c r="U192" s="749"/>
      <c r="V192" s="418"/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755"/>
      <c r="B193" s="175">
        <v>14030224</v>
      </c>
      <c r="C193" s="96">
        <v>370</v>
      </c>
      <c r="D193" s="418">
        <v>7</v>
      </c>
      <c r="E193" s="418">
        <v>50</v>
      </c>
      <c r="F193" s="418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8">
        <v>43</v>
      </c>
      <c r="M193" s="418">
        <v>2</v>
      </c>
      <c r="N193" s="749"/>
      <c r="O193" s="418"/>
      <c r="P193" s="418"/>
      <c r="Q193" s="759"/>
      <c r="R193" s="420" t="s">
        <v>239</v>
      </c>
      <c r="S193" s="749"/>
      <c r="T193" s="749"/>
      <c r="U193" s="749"/>
      <c r="V193" s="418"/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756"/>
      <c r="B194" s="414">
        <v>14030224</v>
      </c>
      <c r="C194" s="96">
        <v>370</v>
      </c>
      <c r="D194" s="418">
        <v>7</v>
      </c>
      <c r="E194" s="418">
        <v>50</v>
      </c>
      <c r="F194" s="418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8">
        <v>44</v>
      </c>
      <c r="M194" s="418">
        <v>2</v>
      </c>
      <c r="N194" s="749"/>
      <c r="O194" s="418"/>
      <c r="P194" s="418"/>
      <c r="Q194" s="759"/>
      <c r="R194" s="420" t="s">
        <v>239</v>
      </c>
      <c r="S194" s="749"/>
      <c r="T194" s="749"/>
      <c r="U194" s="749"/>
      <c r="V194" s="418"/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754" t="s">
        <v>336</v>
      </c>
      <c r="B195" s="174">
        <v>14030224</v>
      </c>
      <c r="C195" s="96">
        <v>350</v>
      </c>
      <c r="D195" s="418">
        <v>7</v>
      </c>
      <c r="E195" s="418">
        <v>50</v>
      </c>
      <c r="F195" s="418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8">
        <v>39</v>
      </c>
      <c r="M195" s="418">
        <v>1</v>
      </c>
      <c r="N195" s="749">
        <v>592</v>
      </c>
      <c r="O195" s="418"/>
      <c r="P195" s="418"/>
      <c r="Q195" s="759">
        <v>148</v>
      </c>
      <c r="R195" s="420" t="str">
        <f t="shared" ref="R195:R200" si="7">IF(C195=370,"p500","fx")</f>
        <v>fx</v>
      </c>
      <c r="S195" s="749"/>
      <c r="T195" s="749"/>
      <c r="U195" s="749"/>
      <c r="V195" s="418"/>
      <c r="W195" s="418"/>
      <c r="X195" s="418"/>
      <c r="Y195" s="418"/>
      <c r="Z195" s="418"/>
      <c r="AA195" s="418"/>
      <c r="AB195" s="418"/>
      <c r="AC195" s="418"/>
      <c r="AD195" s="418"/>
      <c r="AE195" s="418"/>
      <c r="AF195" s="418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755"/>
      <c r="B196" s="176">
        <v>14030224</v>
      </c>
      <c r="C196" s="96">
        <v>350</v>
      </c>
      <c r="D196" s="418">
        <v>7</v>
      </c>
      <c r="E196" s="418">
        <v>50</v>
      </c>
      <c r="F196" s="418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8">
        <v>40</v>
      </c>
      <c r="M196" s="418">
        <v>1</v>
      </c>
      <c r="N196" s="749"/>
      <c r="O196" s="418"/>
      <c r="P196" s="418"/>
      <c r="Q196" s="759"/>
      <c r="R196" s="420" t="str">
        <f t="shared" si="7"/>
        <v>fx</v>
      </c>
      <c r="S196" s="749"/>
      <c r="T196" s="749"/>
      <c r="U196" s="749"/>
      <c r="V196" s="418"/>
      <c r="W196" s="418"/>
      <c r="X196" s="418"/>
      <c r="Y196" s="418"/>
      <c r="Z196" s="418"/>
      <c r="AA196" s="418"/>
      <c r="AB196" s="418"/>
      <c r="AC196" s="418"/>
      <c r="AD196" s="418"/>
      <c r="AE196" s="418"/>
      <c r="AF196" s="418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755"/>
      <c r="B197" s="176">
        <v>14030224</v>
      </c>
      <c r="C197" s="96">
        <v>350</v>
      </c>
      <c r="D197" s="418">
        <v>7</v>
      </c>
      <c r="E197" s="418">
        <v>50</v>
      </c>
      <c r="F197" s="418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8">
        <v>41</v>
      </c>
      <c r="M197" s="418">
        <v>1</v>
      </c>
      <c r="N197" s="749"/>
      <c r="O197" s="418"/>
      <c r="P197" s="418"/>
      <c r="Q197" s="759"/>
      <c r="R197" s="420" t="str">
        <f t="shared" si="7"/>
        <v>fx</v>
      </c>
      <c r="S197" s="749"/>
      <c r="T197" s="749"/>
      <c r="U197" s="749"/>
      <c r="V197" s="418"/>
      <c r="W197" s="418"/>
      <c r="X197" s="418"/>
      <c r="Y197" s="418"/>
      <c r="Z197" s="418"/>
      <c r="AA197" s="418"/>
      <c r="AB197" s="418"/>
      <c r="AC197" s="418"/>
      <c r="AD197" s="418"/>
      <c r="AE197" s="418"/>
      <c r="AF197" s="418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755"/>
      <c r="B198" s="176">
        <v>14030224</v>
      </c>
      <c r="C198" s="96">
        <v>350</v>
      </c>
      <c r="D198" s="418">
        <v>7</v>
      </c>
      <c r="E198" s="418">
        <v>50</v>
      </c>
      <c r="F198" s="418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8">
        <v>42</v>
      </c>
      <c r="M198" s="418">
        <v>2</v>
      </c>
      <c r="N198" s="749"/>
      <c r="O198" s="418"/>
      <c r="P198" s="418"/>
      <c r="Q198" s="759"/>
      <c r="R198" s="420" t="str">
        <f t="shared" si="7"/>
        <v>fx</v>
      </c>
      <c r="S198" s="749"/>
      <c r="T198" s="749"/>
      <c r="U198" s="749"/>
      <c r="V198" s="418"/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755"/>
      <c r="B199" s="176">
        <v>14030224</v>
      </c>
      <c r="C199" s="96">
        <v>350</v>
      </c>
      <c r="D199" s="418">
        <v>7</v>
      </c>
      <c r="E199" s="418">
        <v>50</v>
      </c>
      <c r="F199" s="418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8">
        <v>43</v>
      </c>
      <c r="M199" s="418">
        <v>2</v>
      </c>
      <c r="N199" s="749"/>
      <c r="O199" s="418"/>
      <c r="P199" s="418"/>
      <c r="Q199" s="759"/>
      <c r="R199" s="420" t="str">
        <f t="shared" si="7"/>
        <v>fx</v>
      </c>
      <c r="S199" s="749"/>
      <c r="T199" s="749"/>
      <c r="U199" s="749"/>
      <c r="V199" s="418"/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756"/>
      <c r="B200" s="177">
        <v>14030224</v>
      </c>
      <c r="C200" s="164">
        <v>350</v>
      </c>
      <c r="D200" s="425">
        <v>7</v>
      </c>
      <c r="E200" s="425">
        <v>50</v>
      </c>
      <c r="F200" s="425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8">
        <v>44</v>
      </c>
      <c r="M200" s="418">
        <v>1</v>
      </c>
      <c r="N200" s="749"/>
      <c r="O200" s="418"/>
      <c r="P200" s="418"/>
      <c r="Q200" s="759"/>
      <c r="R200" s="420" t="str">
        <f t="shared" si="7"/>
        <v>fx</v>
      </c>
      <c r="S200" s="749"/>
      <c r="T200" s="749"/>
      <c r="U200" s="749"/>
      <c r="V200" s="418"/>
      <c r="W200" s="418"/>
      <c r="X200" s="418"/>
      <c r="Y200" s="418"/>
      <c r="Z200" s="418"/>
      <c r="AA200" s="418"/>
      <c r="AB200" s="418"/>
      <c r="AC200" s="418"/>
      <c r="AD200" s="418"/>
      <c r="AE200" s="418"/>
      <c r="AF200" s="418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754" t="s">
        <v>335</v>
      </c>
      <c r="B201" s="152">
        <v>14030225</v>
      </c>
      <c r="C201" s="163">
        <v>390</v>
      </c>
      <c r="D201" s="426">
        <v>7</v>
      </c>
      <c r="E201" s="426">
        <v>50</v>
      </c>
      <c r="F201" s="426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8">
        <v>37</v>
      </c>
      <c r="M201" s="418">
        <v>1</v>
      </c>
      <c r="N201" s="749">
        <v>260</v>
      </c>
      <c r="O201" s="418"/>
      <c r="P201" s="418"/>
      <c r="Q201" s="759">
        <v>185.566</v>
      </c>
      <c r="R201" s="420">
        <v>316</v>
      </c>
      <c r="S201" s="749">
        <v>2.1</v>
      </c>
      <c r="T201" s="749">
        <v>12.4</v>
      </c>
      <c r="U201" s="749" t="s">
        <v>400</v>
      </c>
      <c r="V201" s="418"/>
      <c r="W201" s="418"/>
      <c r="X201" s="418"/>
      <c r="Y201" s="418"/>
      <c r="Z201" s="418"/>
      <c r="AA201" s="418"/>
      <c r="AB201" s="418"/>
      <c r="AC201" s="418"/>
      <c r="AD201" s="418"/>
      <c r="AE201" s="418"/>
      <c r="AF201" s="418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755"/>
      <c r="B202" s="153">
        <v>14030225</v>
      </c>
      <c r="C202" s="96">
        <v>390</v>
      </c>
      <c r="D202" s="418">
        <v>7</v>
      </c>
      <c r="E202" s="418">
        <v>50</v>
      </c>
      <c r="F202" s="418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8">
        <v>38</v>
      </c>
      <c r="M202" s="418">
        <v>1</v>
      </c>
      <c r="N202" s="749"/>
      <c r="O202" s="418"/>
      <c r="P202" s="418"/>
      <c r="Q202" s="759"/>
      <c r="R202" s="420">
        <v>316</v>
      </c>
      <c r="S202" s="749"/>
      <c r="T202" s="749"/>
      <c r="U202" s="749"/>
      <c r="V202" s="418"/>
      <c r="W202" s="418"/>
      <c r="X202" s="418"/>
      <c r="Y202" s="418"/>
      <c r="Z202" s="418"/>
      <c r="AA202" s="418"/>
      <c r="AB202" s="418"/>
      <c r="AC202" s="418"/>
      <c r="AD202" s="418"/>
      <c r="AE202" s="418"/>
      <c r="AF202" s="418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755"/>
      <c r="B203" s="153">
        <v>14030225</v>
      </c>
      <c r="C203" s="96">
        <v>390</v>
      </c>
      <c r="D203" s="418">
        <v>7</v>
      </c>
      <c r="E203" s="418">
        <v>50</v>
      </c>
      <c r="F203" s="418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8">
        <v>39</v>
      </c>
      <c r="M203" s="418">
        <v>1</v>
      </c>
      <c r="N203" s="749"/>
      <c r="O203" s="418"/>
      <c r="P203" s="418"/>
      <c r="Q203" s="759"/>
      <c r="R203" s="420">
        <v>316</v>
      </c>
      <c r="S203" s="749"/>
      <c r="T203" s="749"/>
      <c r="U203" s="749"/>
      <c r="V203" s="418"/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755"/>
      <c r="B204" s="153">
        <v>14030225</v>
      </c>
      <c r="C204" s="96">
        <v>390</v>
      </c>
      <c r="D204" s="418">
        <v>7</v>
      </c>
      <c r="E204" s="418">
        <v>50</v>
      </c>
      <c r="F204" s="418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8">
        <v>40</v>
      </c>
      <c r="M204" s="418">
        <v>1</v>
      </c>
      <c r="N204" s="749"/>
      <c r="O204" s="418"/>
      <c r="P204" s="418"/>
      <c r="Q204" s="759"/>
      <c r="R204" s="420">
        <v>316</v>
      </c>
      <c r="S204" s="749"/>
      <c r="T204" s="749"/>
      <c r="U204" s="749"/>
      <c r="V204" s="418"/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755"/>
      <c r="B205" s="154">
        <v>14030225</v>
      </c>
      <c r="C205" s="96">
        <v>390</v>
      </c>
      <c r="D205" s="418">
        <v>7</v>
      </c>
      <c r="E205" s="418">
        <v>50</v>
      </c>
      <c r="F205" s="418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8">
        <v>41</v>
      </c>
      <c r="M205" s="418">
        <v>1</v>
      </c>
      <c r="N205" s="749"/>
      <c r="O205" s="418"/>
      <c r="P205" s="418"/>
      <c r="Q205" s="759"/>
      <c r="R205" s="420">
        <v>316</v>
      </c>
      <c r="S205" s="749"/>
      <c r="T205" s="749"/>
      <c r="U205" s="749"/>
      <c r="V205" s="418"/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755"/>
      <c r="B206" s="152">
        <v>14030225</v>
      </c>
      <c r="C206" s="96">
        <v>274</v>
      </c>
      <c r="D206" s="418">
        <v>7</v>
      </c>
      <c r="E206" s="418">
        <v>50</v>
      </c>
      <c r="F206" s="418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8">
        <v>36</v>
      </c>
      <c r="M206" s="418">
        <v>1</v>
      </c>
      <c r="N206" s="749">
        <v>187</v>
      </c>
      <c r="O206" s="418"/>
      <c r="P206" s="418"/>
      <c r="Q206" s="759">
        <v>38.36</v>
      </c>
      <c r="R206" s="420" t="str">
        <f t="shared" ref="R206:R210" si="9">IF(C206=370,"p500","fx")</f>
        <v>fx</v>
      </c>
      <c r="S206" s="749"/>
      <c r="T206" s="749"/>
      <c r="U206" s="749"/>
      <c r="V206" s="418"/>
      <c r="W206" s="418"/>
      <c r="X206" s="418"/>
      <c r="Y206" s="418"/>
      <c r="Z206" s="418"/>
      <c r="AA206" s="418"/>
      <c r="AB206" s="418"/>
      <c r="AC206" s="418"/>
      <c r="AD206" s="418"/>
      <c r="AE206" s="418"/>
      <c r="AF206" s="418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755"/>
      <c r="B207" s="153">
        <v>14030225</v>
      </c>
      <c r="C207" s="96">
        <v>274</v>
      </c>
      <c r="D207" s="418">
        <v>7</v>
      </c>
      <c r="E207" s="418">
        <v>50</v>
      </c>
      <c r="F207" s="418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8">
        <v>37</v>
      </c>
      <c r="M207" s="418">
        <v>1</v>
      </c>
      <c r="N207" s="749"/>
      <c r="O207" s="418"/>
      <c r="P207" s="418"/>
      <c r="Q207" s="759"/>
      <c r="R207" s="420" t="str">
        <f t="shared" si="9"/>
        <v>fx</v>
      </c>
      <c r="S207" s="749"/>
      <c r="T207" s="749"/>
      <c r="U207" s="749"/>
      <c r="V207" s="418"/>
      <c r="W207" s="418"/>
      <c r="X207" s="418"/>
      <c r="Y207" s="418"/>
      <c r="Z207" s="418"/>
      <c r="AA207" s="418"/>
      <c r="AB207" s="418"/>
      <c r="AC207" s="418"/>
      <c r="AD207" s="418"/>
      <c r="AE207" s="418"/>
      <c r="AF207" s="418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755"/>
      <c r="B208" s="153">
        <v>14030225</v>
      </c>
      <c r="C208" s="96">
        <v>274</v>
      </c>
      <c r="D208" s="418">
        <v>7</v>
      </c>
      <c r="E208" s="418">
        <v>50</v>
      </c>
      <c r="F208" s="418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8">
        <v>38</v>
      </c>
      <c r="M208" s="418">
        <v>2</v>
      </c>
      <c r="N208" s="749"/>
      <c r="O208" s="418"/>
      <c r="P208" s="418"/>
      <c r="Q208" s="759"/>
      <c r="R208" s="420" t="str">
        <f t="shared" si="9"/>
        <v>fx</v>
      </c>
      <c r="S208" s="749"/>
      <c r="T208" s="749"/>
      <c r="U208" s="749"/>
      <c r="V208" s="418"/>
      <c r="W208" s="418"/>
      <c r="X208" s="418"/>
      <c r="Y208" s="418"/>
      <c r="Z208" s="418"/>
      <c r="AA208" s="418"/>
      <c r="AB208" s="418"/>
      <c r="AC208" s="418"/>
      <c r="AD208" s="418"/>
      <c r="AE208" s="418"/>
      <c r="AF208" s="418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755"/>
      <c r="B209" s="153">
        <v>14030225</v>
      </c>
      <c r="C209" s="96">
        <v>274</v>
      </c>
      <c r="D209" s="418">
        <v>7</v>
      </c>
      <c r="E209" s="418">
        <v>50</v>
      </c>
      <c r="F209" s="418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8">
        <v>39</v>
      </c>
      <c r="M209" s="418">
        <v>2</v>
      </c>
      <c r="N209" s="749"/>
      <c r="O209" s="418"/>
      <c r="P209" s="418"/>
      <c r="Q209" s="759"/>
      <c r="R209" s="420" t="str">
        <f t="shared" si="9"/>
        <v>fx</v>
      </c>
      <c r="S209" s="749"/>
      <c r="T209" s="749"/>
      <c r="U209" s="749"/>
      <c r="V209" s="418"/>
      <c r="W209" s="418"/>
      <c r="X209" s="418"/>
      <c r="Y209" s="418"/>
      <c r="Z209" s="418"/>
      <c r="AA209" s="418"/>
      <c r="AB209" s="418"/>
      <c r="AC209" s="418"/>
      <c r="AD209" s="418"/>
      <c r="AE209" s="418"/>
      <c r="AF209" s="418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756"/>
      <c r="B210" s="154">
        <v>14030225</v>
      </c>
      <c r="C210" s="164">
        <v>274</v>
      </c>
      <c r="D210" s="425">
        <v>7</v>
      </c>
      <c r="E210" s="425">
        <v>50</v>
      </c>
      <c r="F210" s="425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8">
        <v>40</v>
      </c>
      <c r="M210" s="418">
        <v>2</v>
      </c>
      <c r="N210" s="749"/>
      <c r="O210" s="418"/>
      <c r="P210" s="418"/>
      <c r="Q210" s="759"/>
      <c r="R210" s="420" t="str">
        <f t="shared" si="9"/>
        <v>fx</v>
      </c>
      <c r="S210" s="749"/>
      <c r="T210" s="749"/>
      <c r="U210" s="749"/>
      <c r="V210" s="418"/>
      <c r="W210" s="418"/>
      <c r="X210" s="418"/>
      <c r="Y210" s="418"/>
      <c r="Z210" s="418"/>
      <c r="AA210" s="418"/>
      <c r="AB210" s="418"/>
      <c r="AC210" s="418"/>
      <c r="AD210" s="418"/>
      <c r="AE210" s="418"/>
      <c r="AF210" s="418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754" t="s">
        <v>335</v>
      </c>
      <c r="B211" s="174">
        <v>14030225</v>
      </c>
      <c r="C211" s="163">
        <v>309</v>
      </c>
      <c r="D211" s="426">
        <v>7</v>
      </c>
      <c r="E211" s="426">
        <v>50</v>
      </c>
      <c r="F211" s="426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8">
        <v>36</v>
      </c>
      <c r="M211" s="418">
        <v>2</v>
      </c>
      <c r="N211" s="749">
        <v>632</v>
      </c>
      <c r="O211" s="418"/>
      <c r="P211" s="418"/>
      <c r="Q211" s="419"/>
      <c r="R211" s="420" t="s">
        <v>111</v>
      </c>
      <c r="S211" s="749">
        <v>3</v>
      </c>
      <c r="T211" s="749">
        <v>25</v>
      </c>
      <c r="U211" s="749">
        <v>1000</v>
      </c>
      <c r="V211" s="418"/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755"/>
      <c r="B212" s="175">
        <v>14030225</v>
      </c>
      <c r="C212" s="96">
        <v>309</v>
      </c>
      <c r="D212" s="416">
        <v>7</v>
      </c>
      <c r="E212" s="416">
        <v>50</v>
      </c>
      <c r="F212" s="418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8">
        <v>37</v>
      </c>
      <c r="M212" s="418">
        <v>2</v>
      </c>
      <c r="N212" s="749"/>
      <c r="O212" s="418"/>
      <c r="P212" s="418"/>
      <c r="Q212" s="419"/>
      <c r="R212" s="420" t="s">
        <v>111</v>
      </c>
      <c r="S212" s="749"/>
      <c r="T212" s="749"/>
      <c r="U212" s="749"/>
      <c r="V212" s="418"/>
      <c r="W212" s="418"/>
      <c r="X212" s="418"/>
      <c r="Y212" s="418"/>
      <c r="Z212" s="418"/>
      <c r="AA212" s="418"/>
      <c r="AB212" s="418"/>
      <c r="AC212" s="418"/>
      <c r="AD212" s="418"/>
      <c r="AE212" s="418"/>
      <c r="AF212" s="418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755"/>
      <c r="B213" s="175">
        <v>14030225</v>
      </c>
      <c r="C213" s="96">
        <v>309</v>
      </c>
      <c r="D213" s="416">
        <v>7</v>
      </c>
      <c r="E213" s="416">
        <v>50</v>
      </c>
      <c r="F213" s="418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8">
        <v>38</v>
      </c>
      <c r="M213" s="418">
        <v>2</v>
      </c>
      <c r="N213" s="749"/>
      <c r="O213" s="418"/>
      <c r="P213" s="418"/>
      <c r="Q213" s="419"/>
      <c r="R213" s="420" t="s">
        <v>111</v>
      </c>
      <c r="S213" s="749"/>
      <c r="T213" s="749"/>
      <c r="U213" s="749"/>
      <c r="V213" s="418"/>
      <c r="W213" s="418"/>
      <c r="X213" s="418"/>
      <c r="Y213" s="418"/>
      <c r="Z213" s="418"/>
      <c r="AA213" s="418"/>
      <c r="AB213" s="418"/>
      <c r="AC213" s="418"/>
      <c r="AD213" s="418"/>
      <c r="AE213" s="418"/>
      <c r="AF213" s="418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755"/>
      <c r="B214" s="414">
        <v>14030225</v>
      </c>
      <c r="C214" s="96">
        <v>309</v>
      </c>
      <c r="D214" s="416">
        <v>7</v>
      </c>
      <c r="E214" s="416">
        <v>50</v>
      </c>
      <c r="F214" s="416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8">
        <v>39</v>
      </c>
      <c r="M214" s="418">
        <v>2</v>
      </c>
      <c r="N214" s="749"/>
      <c r="O214" s="418"/>
      <c r="P214" s="418"/>
      <c r="Q214" s="419"/>
      <c r="R214" s="420" t="s">
        <v>111</v>
      </c>
      <c r="S214" s="749"/>
      <c r="T214" s="749"/>
      <c r="U214" s="749"/>
      <c r="V214" s="418"/>
      <c r="W214" s="418"/>
      <c r="X214" s="418"/>
      <c r="Y214" s="418"/>
      <c r="Z214" s="418"/>
      <c r="AA214" s="418"/>
      <c r="AB214" s="418"/>
      <c r="AC214" s="418"/>
      <c r="AD214" s="418"/>
      <c r="AE214" s="418"/>
      <c r="AF214" s="418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755"/>
      <c r="B215" s="174">
        <v>14030225</v>
      </c>
      <c r="C215" s="418">
        <v>350</v>
      </c>
      <c r="D215" s="416">
        <v>7</v>
      </c>
      <c r="E215" s="416">
        <v>50</v>
      </c>
      <c r="F215" s="418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8">
        <v>39</v>
      </c>
      <c r="M215" s="418">
        <v>1</v>
      </c>
      <c r="N215" s="749">
        <v>632</v>
      </c>
      <c r="O215" s="418"/>
      <c r="P215" s="418"/>
      <c r="Q215" s="759">
        <v>157.99</v>
      </c>
      <c r="R215" s="420" t="s">
        <v>111</v>
      </c>
      <c r="S215" s="749"/>
      <c r="T215" s="749"/>
      <c r="U215" s="749"/>
      <c r="V215" s="418"/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755"/>
      <c r="B216" s="175">
        <v>14030225</v>
      </c>
      <c r="C216" s="418">
        <v>350</v>
      </c>
      <c r="D216" s="416">
        <v>7</v>
      </c>
      <c r="E216" s="416">
        <v>50</v>
      </c>
      <c r="F216" s="418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8">
        <v>40</v>
      </c>
      <c r="M216" s="418">
        <v>1</v>
      </c>
      <c r="N216" s="749"/>
      <c r="O216" s="418"/>
      <c r="P216" s="418"/>
      <c r="Q216" s="759"/>
      <c r="R216" s="420" t="s">
        <v>111</v>
      </c>
      <c r="S216" s="749"/>
      <c r="T216" s="749"/>
      <c r="U216" s="749"/>
      <c r="V216" s="418"/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755"/>
      <c r="B217" s="175">
        <v>14030225</v>
      </c>
      <c r="C217" s="418">
        <v>350</v>
      </c>
      <c r="D217" s="416">
        <v>7</v>
      </c>
      <c r="E217" s="416">
        <v>50</v>
      </c>
      <c r="F217" s="416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8">
        <v>41</v>
      </c>
      <c r="M217" s="418">
        <v>1</v>
      </c>
      <c r="N217" s="749"/>
      <c r="O217" s="418"/>
      <c r="P217" s="418"/>
      <c r="Q217" s="759"/>
      <c r="R217" s="420" t="s">
        <v>111</v>
      </c>
      <c r="S217" s="749"/>
      <c r="T217" s="749"/>
      <c r="U217" s="749"/>
      <c r="V217" s="418"/>
      <c r="W217" s="418"/>
      <c r="X217" s="418"/>
      <c r="Y217" s="418"/>
      <c r="Z217" s="418"/>
      <c r="AA217" s="418"/>
      <c r="AB217" s="418"/>
      <c r="AC217" s="418"/>
      <c r="AD217" s="418"/>
      <c r="AE217" s="418"/>
      <c r="AF217" s="418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755"/>
      <c r="B218" s="175">
        <v>14030225</v>
      </c>
      <c r="C218" s="418">
        <v>350</v>
      </c>
      <c r="D218" s="416">
        <v>7</v>
      </c>
      <c r="E218" s="416">
        <v>50</v>
      </c>
      <c r="F218" s="418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8">
        <v>42</v>
      </c>
      <c r="M218" s="418">
        <v>2</v>
      </c>
      <c r="N218" s="749"/>
      <c r="O218" s="418"/>
      <c r="P218" s="418"/>
      <c r="Q218" s="759"/>
      <c r="R218" s="420" t="s">
        <v>111</v>
      </c>
      <c r="S218" s="749"/>
      <c r="T218" s="749"/>
      <c r="U218" s="749"/>
      <c r="V218" s="418"/>
      <c r="W218" s="418"/>
      <c r="X218" s="418"/>
      <c r="Y218" s="418"/>
      <c r="Z218" s="418"/>
      <c r="AA218" s="418"/>
      <c r="AB218" s="418"/>
      <c r="AC218" s="418"/>
      <c r="AD218" s="418"/>
      <c r="AE218" s="418"/>
      <c r="AF218" s="418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755"/>
      <c r="B219" s="175">
        <v>14030225</v>
      </c>
      <c r="C219" s="418">
        <v>350</v>
      </c>
      <c r="D219" s="416">
        <v>7</v>
      </c>
      <c r="E219" s="416">
        <v>50</v>
      </c>
      <c r="F219" s="418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8">
        <v>43</v>
      </c>
      <c r="M219" s="418">
        <v>2</v>
      </c>
      <c r="N219" s="749"/>
      <c r="O219" s="418"/>
      <c r="P219" s="418"/>
      <c r="Q219" s="759"/>
      <c r="R219" s="420" t="s">
        <v>111</v>
      </c>
      <c r="S219" s="749"/>
      <c r="T219" s="749"/>
      <c r="U219" s="749"/>
      <c r="V219" s="418"/>
      <c r="W219" s="418"/>
      <c r="X219" s="418"/>
      <c r="Y219" s="418"/>
      <c r="Z219" s="418"/>
      <c r="AA219" s="418"/>
      <c r="AB219" s="418"/>
      <c r="AC219" s="418"/>
      <c r="AD219" s="418"/>
      <c r="AE219" s="418"/>
      <c r="AF219" s="418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755"/>
      <c r="B220" s="414">
        <v>14030225</v>
      </c>
      <c r="C220" s="418">
        <v>350</v>
      </c>
      <c r="D220" s="416">
        <v>7</v>
      </c>
      <c r="E220" s="416">
        <v>50</v>
      </c>
      <c r="F220" s="416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8">
        <v>44</v>
      </c>
      <c r="M220" s="418">
        <v>1</v>
      </c>
      <c r="N220" s="749"/>
      <c r="O220" s="418"/>
      <c r="P220" s="418"/>
      <c r="Q220" s="759"/>
      <c r="R220" s="420" t="s">
        <v>111</v>
      </c>
      <c r="S220" s="749"/>
      <c r="T220" s="749"/>
      <c r="U220" s="749"/>
      <c r="V220" s="418"/>
      <c r="W220" s="418"/>
      <c r="X220" s="418"/>
      <c r="Y220" s="418"/>
      <c r="Z220" s="418"/>
      <c r="AA220" s="418"/>
      <c r="AB220" s="418"/>
      <c r="AC220" s="418"/>
      <c r="AD220" s="418"/>
      <c r="AE220" s="418"/>
      <c r="AF220" s="418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755"/>
      <c r="B221" s="174">
        <v>14030225</v>
      </c>
      <c r="C221" s="418">
        <v>370</v>
      </c>
      <c r="D221" s="416">
        <v>7</v>
      </c>
      <c r="E221" s="416">
        <v>50</v>
      </c>
      <c r="F221" s="418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8">
        <v>39</v>
      </c>
      <c r="M221" s="418">
        <v>1</v>
      </c>
      <c r="N221" s="749">
        <v>632</v>
      </c>
      <c r="O221" s="418"/>
      <c r="P221" s="418"/>
      <c r="Q221" s="759">
        <v>117.545</v>
      </c>
      <c r="R221" s="420" t="s">
        <v>239</v>
      </c>
      <c r="S221" s="749"/>
      <c r="T221" s="749"/>
      <c r="U221" s="749"/>
      <c r="V221" s="418"/>
      <c r="W221" s="418"/>
      <c r="X221" s="418"/>
      <c r="Y221" s="418"/>
      <c r="Z221" s="418"/>
      <c r="AA221" s="418"/>
      <c r="AB221" s="418"/>
      <c r="AC221" s="418"/>
      <c r="AD221" s="418"/>
      <c r="AE221" s="418"/>
      <c r="AF221" s="418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755"/>
      <c r="B222" s="175">
        <v>14030225</v>
      </c>
      <c r="C222" s="418">
        <v>370</v>
      </c>
      <c r="D222" s="416">
        <v>7</v>
      </c>
      <c r="E222" s="416">
        <v>50</v>
      </c>
      <c r="F222" s="418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8">
        <v>40</v>
      </c>
      <c r="M222" s="418">
        <v>1</v>
      </c>
      <c r="N222" s="749"/>
      <c r="O222" s="418"/>
      <c r="P222" s="418"/>
      <c r="Q222" s="759"/>
      <c r="R222" s="420" t="s">
        <v>239</v>
      </c>
      <c r="S222" s="749"/>
      <c r="T222" s="749"/>
      <c r="U222" s="749"/>
      <c r="V222" s="418"/>
      <c r="W222" s="418"/>
      <c r="X222" s="418"/>
      <c r="Y222" s="418"/>
      <c r="Z222" s="418"/>
      <c r="AA222" s="418"/>
      <c r="AB222" s="418"/>
      <c r="AC222" s="418"/>
      <c r="AD222" s="418"/>
      <c r="AE222" s="418"/>
      <c r="AF222" s="418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755"/>
      <c r="B223" s="175">
        <v>14030225</v>
      </c>
      <c r="C223" s="418">
        <v>370</v>
      </c>
      <c r="D223" s="416">
        <v>7</v>
      </c>
      <c r="E223" s="416">
        <v>50</v>
      </c>
      <c r="F223" s="416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8">
        <v>42</v>
      </c>
      <c r="M223" s="418">
        <v>2</v>
      </c>
      <c r="N223" s="749"/>
      <c r="O223" s="418"/>
      <c r="P223" s="418"/>
      <c r="Q223" s="759"/>
      <c r="R223" s="420" t="s">
        <v>239</v>
      </c>
      <c r="S223" s="749"/>
      <c r="T223" s="749"/>
      <c r="U223" s="749"/>
      <c r="V223" s="418"/>
      <c r="W223" s="418"/>
      <c r="X223" s="418"/>
      <c r="Y223" s="418"/>
      <c r="Z223" s="418"/>
      <c r="AA223" s="418"/>
      <c r="AB223" s="418"/>
      <c r="AC223" s="418"/>
      <c r="AD223" s="418"/>
      <c r="AE223" s="418"/>
      <c r="AF223" s="418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755"/>
      <c r="B224" s="175">
        <v>14030225</v>
      </c>
      <c r="C224" s="418">
        <v>370</v>
      </c>
      <c r="D224" s="416">
        <v>7</v>
      </c>
      <c r="E224" s="416">
        <v>50</v>
      </c>
      <c r="F224" s="418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8">
        <v>43</v>
      </c>
      <c r="M224" s="418">
        <v>2</v>
      </c>
      <c r="N224" s="749"/>
      <c r="O224" s="418"/>
      <c r="P224" s="418"/>
      <c r="Q224" s="759"/>
      <c r="R224" s="420" t="s">
        <v>239</v>
      </c>
      <c r="S224" s="749"/>
      <c r="T224" s="749"/>
      <c r="U224" s="749"/>
      <c r="V224" s="418"/>
      <c r="W224" s="418"/>
      <c r="X224" s="418"/>
      <c r="Y224" s="418"/>
      <c r="Z224" s="418"/>
      <c r="AA224" s="418"/>
      <c r="AB224" s="418"/>
      <c r="AC224" s="418"/>
      <c r="AD224" s="418"/>
      <c r="AE224" s="418"/>
      <c r="AF224" s="418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755"/>
      <c r="B225" s="414">
        <v>14030225</v>
      </c>
      <c r="C225" s="418">
        <v>370</v>
      </c>
      <c r="D225" s="416">
        <v>7</v>
      </c>
      <c r="E225" s="416">
        <v>50</v>
      </c>
      <c r="F225" s="418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8">
        <v>44</v>
      </c>
      <c r="M225" s="418">
        <v>2</v>
      </c>
      <c r="N225" s="749"/>
      <c r="O225" s="418"/>
      <c r="P225" s="418"/>
      <c r="Q225" s="759"/>
      <c r="R225" s="420" t="s">
        <v>239</v>
      </c>
      <c r="S225" s="749"/>
      <c r="T225" s="749"/>
      <c r="U225" s="749"/>
      <c r="V225" s="418"/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755"/>
      <c r="B226" s="174">
        <v>14030225</v>
      </c>
      <c r="C226" s="418">
        <v>380</v>
      </c>
      <c r="D226" s="416">
        <v>7</v>
      </c>
      <c r="E226" s="416">
        <v>50</v>
      </c>
      <c r="F226" s="416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8">
        <v>40</v>
      </c>
      <c r="M226" s="418">
        <v>1</v>
      </c>
      <c r="N226" s="749">
        <v>395</v>
      </c>
      <c r="O226" s="418"/>
      <c r="P226" s="418"/>
      <c r="Q226" s="419"/>
      <c r="R226" s="420" t="s">
        <v>111</v>
      </c>
      <c r="S226" s="749"/>
      <c r="T226" s="749"/>
      <c r="U226" s="749"/>
      <c r="V226" s="418"/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755"/>
      <c r="B227" s="175">
        <v>14030225</v>
      </c>
      <c r="C227" s="418">
        <v>380</v>
      </c>
      <c r="D227" s="416">
        <v>7</v>
      </c>
      <c r="E227" s="416">
        <v>50</v>
      </c>
      <c r="F227" s="418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8">
        <v>41</v>
      </c>
      <c r="M227" s="418">
        <v>1</v>
      </c>
      <c r="N227" s="749"/>
      <c r="O227" s="418"/>
      <c r="P227" s="418"/>
      <c r="Q227" s="419"/>
      <c r="R227" s="420" t="s">
        <v>111</v>
      </c>
      <c r="S227" s="749"/>
      <c r="T227" s="749"/>
      <c r="U227" s="749"/>
      <c r="V227" s="418"/>
      <c r="W227" s="418"/>
      <c r="X227" s="418"/>
      <c r="Y227" s="418"/>
      <c r="Z227" s="418"/>
      <c r="AA227" s="418"/>
      <c r="AB227" s="418"/>
      <c r="AC227" s="418"/>
      <c r="AD227" s="418"/>
      <c r="AE227" s="418"/>
      <c r="AF227" s="418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755"/>
      <c r="B228" s="175">
        <v>14030225</v>
      </c>
      <c r="C228" s="418">
        <v>380</v>
      </c>
      <c r="D228" s="416">
        <v>7</v>
      </c>
      <c r="E228" s="416">
        <v>50</v>
      </c>
      <c r="F228" s="418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8">
        <v>42</v>
      </c>
      <c r="M228" s="418">
        <v>1</v>
      </c>
      <c r="N228" s="749"/>
      <c r="O228" s="418"/>
      <c r="P228" s="418"/>
      <c r="Q228" s="419"/>
      <c r="R228" s="420" t="s">
        <v>111</v>
      </c>
      <c r="S228" s="749"/>
      <c r="T228" s="749"/>
      <c r="U228" s="749"/>
      <c r="V228" s="418"/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755"/>
      <c r="B229" s="175">
        <v>14030225</v>
      </c>
      <c r="C229" s="418">
        <v>380</v>
      </c>
      <c r="D229" s="416">
        <v>7</v>
      </c>
      <c r="E229" s="416">
        <v>50</v>
      </c>
      <c r="F229" s="416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8">
        <v>43</v>
      </c>
      <c r="M229" s="418">
        <v>1</v>
      </c>
      <c r="N229" s="749"/>
      <c r="O229" s="418"/>
      <c r="P229" s="418"/>
      <c r="Q229" s="419"/>
      <c r="R229" s="420" t="s">
        <v>111</v>
      </c>
      <c r="S229" s="749"/>
      <c r="T229" s="749"/>
      <c r="U229" s="749"/>
      <c r="V229" s="418"/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755"/>
      <c r="B230" s="414">
        <v>14030225</v>
      </c>
      <c r="C230" s="418">
        <v>380</v>
      </c>
      <c r="D230" s="416">
        <v>7</v>
      </c>
      <c r="E230" s="416">
        <v>50</v>
      </c>
      <c r="F230" s="418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8">
        <v>44</v>
      </c>
      <c r="M230" s="418">
        <v>1</v>
      </c>
      <c r="N230" s="749"/>
      <c r="O230" s="418"/>
      <c r="P230" s="418"/>
      <c r="Q230" s="419"/>
      <c r="R230" s="420" t="s">
        <v>111</v>
      </c>
      <c r="S230" s="749"/>
      <c r="T230" s="749"/>
      <c r="U230" s="749"/>
      <c r="V230" s="418"/>
      <c r="W230" s="418"/>
      <c r="X230" s="418"/>
      <c r="Y230" s="418"/>
      <c r="Z230" s="418"/>
      <c r="AA230" s="418"/>
      <c r="AB230" s="418"/>
      <c r="AC230" s="418"/>
      <c r="AD230" s="418"/>
      <c r="AE230" s="418"/>
      <c r="AF230" s="418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755"/>
      <c r="B231" s="174">
        <v>14030225</v>
      </c>
      <c r="C231" s="418">
        <v>346</v>
      </c>
      <c r="D231" s="416">
        <v>7</v>
      </c>
      <c r="E231" s="416">
        <v>50</v>
      </c>
      <c r="F231" s="418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8">
        <v>31</v>
      </c>
      <c r="M231" s="418">
        <v>1</v>
      </c>
      <c r="N231" s="749">
        <v>258</v>
      </c>
      <c r="O231" s="418"/>
      <c r="P231" s="418"/>
      <c r="Q231" s="419"/>
      <c r="R231" s="420" t="s">
        <v>111</v>
      </c>
      <c r="S231" s="749"/>
      <c r="T231" s="749"/>
      <c r="U231" s="749"/>
      <c r="V231" s="418"/>
      <c r="W231" s="418"/>
      <c r="X231" s="418"/>
      <c r="Y231" s="418"/>
      <c r="Z231" s="418"/>
      <c r="AA231" s="418"/>
      <c r="AB231" s="418"/>
      <c r="AC231" s="418"/>
      <c r="AD231" s="418"/>
      <c r="AE231" s="418"/>
      <c r="AF231" s="418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755"/>
      <c r="B232" s="175">
        <v>14030225</v>
      </c>
      <c r="C232" s="418">
        <v>346</v>
      </c>
      <c r="D232" s="416">
        <v>7</v>
      </c>
      <c r="E232" s="416">
        <v>50</v>
      </c>
      <c r="F232" s="416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8">
        <v>32</v>
      </c>
      <c r="M232" s="418">
        <v>1</v>
      </c>
      <c r="N232" s="749"/>
      <c r="O232" s="418"/>
      <c r="P232" s="418"/>
      <c r="Q232" s="419"/>
      <c r="R232" s="420" t="s">
        <v>111</v>
      </c>
      <c r="S232" s="749"/>
      <c r="T232" s="749"/>
      <c r="U232" s="749"/>
      <c r="V232" s="418"/>
      <c r="W232" s="418"/>
      <c r="X232" s="418"/>
      <c r="Y232" s="418"/>
      <c r="Z232" s="418"/>
      <c r="AA232" s="418"/>
      <c r="AB232" s="418"/>
      <c r="AC232" s="418"/>
      <c r="AD232" s="418"/>
      <c r="AE232" s="418"/>
      <c r="AF232" s="418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755"/>
      <c r="B233" s="175">
        <v>14030225</v>
      </c>
      <c r="C233" s="418">
        <v>346</v>
      </c>
      <c r="D233" s="416">
        <v>7</v>
      </c>
      <c r="E233" s="416">
        <v>50</v>
      </c>
      <c r="F233" s="418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8">
        <v>33</v>
      </c>
      <c r="M233" s="418">
        <v>1</v>
      </c>
      <c r="N233" s="749"/>
      <c r="O233" s="418"/>
      <c r="P233" s="418"/>
      <c r="Q233" s="419"/>
      <c r="R233" s="420" t="s">
        <v>111</v>
      </c>
      <c r="S233" s="749"/>
      <c r="T233" s="749"/>
      <c r="U233" s="749"/>
      <c r="V233" s="418"/>
      <c r="W233" s="418"/>
      <c r="X233" s="418"/>
      <c r="Y233" s="418"/>
      <c r="Z233" s="418"/>
      <c r="AA233" s="418"/>
      <c r="AB233" s="418"/>
      <c r="AC233" s="418"/>
      <c r="AD233" s="418"/>
      <c r="AE233" s="418"/>
      <c r="AF233" s="418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755"/>
      <c r="B234" s="175">
        <v>14030225</v>
      </c>
      <c r="C234" s="418">
        <v>346</v>
      </c>
      <c r="D234" s="416">
        <v>7</v>
      </c>
      <c r="E234" s="416">
        <v>50</v>
      </c>
      <c r="F234" s="418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8">
        <v>34</v>
      </c>
      <c r="M234" s="418">
        <v>1</v>
      </c>
      <c r="N234" s="749"/>
      <c r="O234" s="418"/>
      <c r="P234" s="418"/>
      <c r="Q234" s="419"/>
      <c r="R234" s="420" t="s">
        <v>111</v>
      </c>
      <c r="S234" s="749"/>
      <c r="T234" s="749"/>
      <c r="U234" s="749"/>
      <c r="V234" s="418"/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755"/>
      <c r="B235" s="175">
        <v>14030225</v>
      </c>
      <c r="C235" s="418">
        <v>346</v>
      </c>
      <c r="D235" s="416">
        <v>7</v>
      </c>
      <c r="E235" s="416">
        <v>50</v>
      </c>
      <c r="F235" s="416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8">
        <v>35</v>
      </c>
      <c r="M235" s="418">
        <v>1</v>
      </c>
      <c r="N235" s="749"/>
      <c r="O235" s="418"/>
      <c r="P235" s="418"/>
      <c r="Q235" s="419"/>
      <c r="R235" s="420" t="s">
        <v>111</v>
      </c>
      <c r="S235" s="749"/>
      <c r="T235" s="749"/>
      <c r="U235" s="749"/>
      <c r="V235" s="418"/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756"/>
      <c r="B236" s="414">
        <v>14030225</v>
      </c>
      <c r="C236" s="425">
        <v>346</v>
      </c>
      <c r="D236" s="411">
        <v>7</v>
      </c>
      <c r="E236" s="411">
        <v>50</v>
      </c>
      <c r="F236" s="425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8">
        <v>36</v>
      </c>
      <c r="M236" s="418">
        <v>1</v>
      </c>
      <c r="N236" s="749"/>
      <c r="O236" s="418"/>
      <c r="P236" s="418"/>
      <c r="Q236" s="419"/>
      <c r="R236" s="420" t="s">
        <v>111</v>
      </c>
      <c r="S236" s="749"/>
      <c r="T236" s="749"/>
      <c r="U236" s="749"/>
      <c r="V236" s="418"/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754" t="s">
        <v>335</v>
      </c>
      <c r="B237" s="174">
        <v>14030224</v>
      </c>
      <c r="C237" s="163">
        <v>309</v>
      </c>
      <c r="D237" s="426">
        <v>7</v>
      </c>
      <c r="E237" s="426">
        <v>50</v>
      </c>
      <c r="F237" s="426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8">
        <v>36</v>
      </c>
      <c r="M237" s="418">
        <v>2</v>
      </c>
      <c r="N237" s="749">
        <v>640</v>
      </c>
      <c r="O237" s="418"/>
      <c r="P237" s="418"/>
      <c r="Q237" s="759">
        <v>211.19800000000001</v>
      </c>
      <c r="R237" s="420" t="s">
        <v>111</v>
      </c>
      <c r="S237" s="749">
        <v>3</v>
      </c>
      <c r="T237" s="749">
        <v>25</v>
      </c>
      <c r="U237" s="749">
        <v>1000</v>
      </c>
      <c r="V237" s="418"/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755"/>
      <c r="B238" s="175">
        <v>14030224</v>
      </c>
      <c r="C238" s="96">
        <v>309</v>
      </c>
      <c r="D238" s="418">
        <v>7</v>
      </c>
      <c r="E238" s="418">
        <v>50</v>
      </c>
      <c r="F238" s="418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8">
        <v>37</v>
      </c>
      <c r="M238" s="418">
        <v>2</v>
      </c>
      <c r="N238" s="749"/>
      <c r="O238" s="418"/>
      <c r="P238" s="418"/>
      <c r="Q238" s="759"/>
      <c r="R238" s="420" t="s">
        <v>111</v>
      </c>
      <c r="S238" s="749"/>
      <c r="T238" s="749"/>
      <c r="U238" s="749"/>
      <c r="V238" s="418"/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755"/>
      <c r="B239" s="175">
        <v>14030224</v>
      </c>
      <c r="C239" s="96">
        <v>309</v>
      </c>
      <c r="D239" s="418">
        <v>7</v>
      </c>
      <c r="E239" s="416">
        <v>50</v>
      </c>
      <c r="F239" s="418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8">
        <v>38</v>
      </c>
      <c r="M239" s="418">
        <v>2</v>
      </c>
      <c r="N239" s="749"/>
      <c r="O239" s="418"/>
      <c r="P239" s="418"/>
      <c r="Q239" s="759"/>
      <c r="R239" s="420" t="s">
        <v>111</v>
      </c>
      <c r="S239" s="749"/>
      <c r="T239" s="749"/>
      <c r="U239" s="749"/>
      <c r="V239" s="418"/>
      <c r="W239" s="418"/>
      <c r="X239" s="418"/>
      <c r="Y239" s="418"/>
      <c r="Z239" s="418"/>
      <c r="AA239" s="418"/>
      <c r="AB239" s="418"/>
      <c r="AC239" s="418"/>
      <c r="AD239" s="418"/>
      <c r="AE239" s="418"/>
      <c r="AF239" s="418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755"/>
      <c r="B240" s="414">
        <v>14030224</v>
      </c>
      <c r="C240" s="96">
        <v>309</v>
      </c>
      <c r="D240" s="418">
        <v>7</v>
      </c>
      <c r="E240" s="418">
        <v>50</v>
      </c>
      <c r="F240" s="418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8">
        <v>39</v>
      </c>
      <c r="M240" s="418">
        <v>2</v>
      </c>
      <c r="N240" s="749"/>
      <c r="O240" s="418"/>
      <c r="P240" s="418"/>
      <c r="Q240" s="759"/>
      <c r="R240" s="420" t="s">
        <v>111</v>
      </c>
      <c r="S240" s="749"/>
      <c r="T240" s="749"/>
      <c r="U240" s="749"/>
      <c r="V240" s="418"/>
      <c r="W240" s="418"/>
      <c r="X240" s="418"/>
      <c r="Y240" s="418"/>
      <c r="Z240" s="418"/>
      <c r="AA240" s="418"/>
      <c r="AB240" s="418"/>
      <c r="AC240" s="418"/>
      <c r="AD240" s="418"/>
      <c r="AE240" s="418"/>
      <c r="AF240" s="418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755"/>
      <c r="B241" s="174">
        <v>14030224</v>
      </c>
      <c r="C241" s="96">
        <v>350</v>
      </c>
      <c r="D241" s="418">
        <v>7</v>
      </c>
      <c r="E241" s="416">
        <v>50</v>
      </c>
      <c r="F241" s="416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8">
        <v>39</v>
      </c>
      <c r="M241" s="418">
        <v>1</v>
      </c>
      <c r="N241" s="749">
        <v>640</v>
      </c>
      <c r="O241" s="418"/>
      <c r="P241" s="418"/>
      <c r="Q241" s="759">
        <v>160</v>
      </c>
      <c r="R241" s="420" t="s">
        <v>111</v>
      </c>
      <c r="S241" s="749"/>
      <c r="T241" s="749"/>
      <c r="U241" s="749"/>
      <c r="V241" s="418"/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755"/>
      <c r="B242" s="175">
        <v>14030224</v>
      </c>
      <c r="C242" s="96">
        <v>350</v>
      </c>
      <c r="D242" s="418">
        <v>7</v>
      </c>
      <c r="E242" s="418">
        <v>50</v>
      </c>
      <c r="F242" s="418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8">
        <v>40</v>
      </c>
      <c r="M242" s="418"/>
      <c r="N242" s="749"/>
      <c r="O242" s="418"/>
      <c r="P242" s="418"/>
      <c r="Q242" s="759"/>
      <c r="R242" s="420" t="s">
        <v>111</v>
      </c>
      <c r="S242" s="749"/>
      <c r="T242" s="749"/>
      <c r="U242" s="749"/>
      <c r="V242" s="418"/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755"/>
      <c r="B243" s="175">
        <v>14030224</v>
      </c>
      <c r="C243" s="96">
        <v>350</v>
      </c>
      <c r="D243" s="418">
        <v>7</v>
      </c>
      <c r="E243" s="416">
        <v>50</v>
      </c>
      <c r="F243" s="418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8">
        <v>41</v>
      </c>
      <c r="M243" s="418">
        <v>1</v>
      </c>
      <c r="N243" s="749"/>
      <c r="O243" s="418"/>
      <c r="P243" s="418"/>
      <c r="Q243" s="759"/>
      <c r="R243" s="420" t="s">
        <v>111</v>
      </c>
      <c r="S243" s="749"/>
      <c r="T243" s="749"/>
      <c r="U243" s="749"/>
      <c r="V243" s="418"/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755"/>
      <c r="B244" s="175">
        <v>14030224</v>
      </c>
      <c r="C244" s="96">
        <v>350</v>
      </c>
      <c r="D244" s="418">
        <v>7</v>
      </c>
      <c r="E244" s="418">
        <v>50</v>
      </c>
      <c r="F244" s="418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8">
        <v>42</v>
      </c>
      <c r="M244" s="418">
        <v>1</v>
      </c>
      <c r="N244" s="749"/>
      <c r="O244" s="418"/>
      <c r="P244" s="418"/>
      <c r="Q244" s="759"/>
      <c r="R244" s="420" t="s">
        <v>111</v>
      </c>
      <c r="S244" s="749"/>
      <c r="T244" s="749"/>
      <c r="U244" s="749"/>
      <c r="V244" s="418"/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755"/>
      <c r="B245" s="175">
        <v>14030224</v>
      </c>
      <c r="C245" s="96">
        <v>350</v>
      </c>
      <c r="D245" s="418">
        <v>7</v>
      </c>
      <c r="E245" s="416">
        <v>50</v>
      </c>
      <c r="F245" s="416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8">
        <v>43</v>
      </c>
      <c r="M245" s="418">
        <v>2</v>
      </c>
      <c r="N245" s="749"/>
      <c r="O245" s="418"/>
      <c r="P245" s="418"/>
      <c r="Q245" s="759"/>
      <c r="R245" s="420" t="s">
        <v>111</v>
      </c>
      <c r="S245" s="749"/>
      <c r="T245" s="749"/>
      <c r="U245" s="749"/>
      <c r="V245" s="418"/>
      <c r="W245" s="418"/>
      <c r="X245" s="418"/>
      <c r="Y245" s="418"/>
      <c r="Z245" s="418"/>
      <c r="AA245" s="418"/>
      <c r="AB245" s="418"/>
      <c r="AC245" s="418"/>
      <c r="AD245" s="418"/>
      <c r="AE245" s="418"/>
      <c r="AF245" s="418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755"/>
      <c r="B246" s="414">
        <v>14030224</v>
      </c>
      <c r="C246" s="96">
        <v>350</v>
      </c>
      <c r="D246" s="418">
        <v>7</v>
      </c>
      <c r="E246" s="418">
        <v>50</v>
      </c>
      <c r="F246" s="418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8">
        <v>44</v>
      </c>
      <c r="M246" s="418">
        <v>2</v>
      </c>
      <c r="N246" s="749"/>
      <c r="O246" s="418"/>
      <c r="P246" s="418"/>
      <c r="Q246" s="759"/>
      <c r="R246" s="420" t="s">
        <v>111</v>
      </c>
      <c r="S246" s="749"/>
      <c r="T246" s="749"/>
      <c r="U246" s="749"/>
      <c r="V246" s="418"/>
      <c r="W246" s="418"/>
      <c r="X246" s="418"/>
      <c r="Y246" s="418"/>
      <c r="Z246" s="418"/>
      <c r="AA246" s="418"/>
      <c r="AB246" s="418"/>
      <c r="AC246" s="418"/>
      <c r="AD246" s="418"/>
      <c r="AE246" s="418"/>
      <c r="AF246" s="418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755"/>
      <c r="B247" s="174">
        <v>14030224</v>
      </c>
      <c r="C247" s="96">
        <v>370</v>
      </c>
      <c r="D247" s="418">
        <v>7</v>
      </c>
      <c r="E247" s="416">
        <v>50</v>
      </c>
      <c r="F247" s="418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8">
        <v>39</v>
      </c>
      <c r="M247" s="418">
        <v>1</v>
      </c>
      <c r="N247" s="749">
        <v>640</v>
      </c>
      <c r="O247" s="418"/>
      <c r="P247" s="418"/>
      <c r="Q247" s="759">
        <v>119.68</v>
      </c>
      <c r="R247" s="420" t="s">
        <v>89</v>
      </c>
      <c r="S247" s="749"/>
      <c r="T247" s="749"/>
      <c r="U247" s="749"/>
      <c r="V247" s="418"/>
      <c r="W247" s="418"/>
      <c r="X247" s="418"/>
      <c r="Y247" s="418"/>
      <c r="Z247" s="418"/>
      <c r="AA247" s="418"/>
      <c r="AB247" s="418"/>
      <c r="AC247" s="418"/>
      <c r="AD247" s="418"/>
      <c r="AE247" s="418"/>
      <c r="AF247" s="418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755"/>
      <c r="B248" s="175">
        <v>14030224</v>
      </c>
      <c r="C248" s="96">
        <v>370</v>
      </c>
      <c r="D248" s="418">
        <v>7</v>
      </c>
      <c r="E248" s="418">
        <v>50</v>
      </c>
      <c r="F248" s="418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8">
        <v>40</v>
      </c>
      <c r="M248" s="418">
        <v>1</v>
      </c>
      <c r="N248" s="749"/>
      <c r="O248" s="418"/>
      <c r="P248" s="418"/>
      <c r="Q248" s="759"/>
      <c r="R248" s="420" t="s">
        <v>89</v>
      </c>
      <c r="S248" s="749"/>
      <c r="T248" s="749"/>
      <c r="U248" s="749"/>
      <c r="V248" s="418"/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755"/>
      <c r="B249" s="175">
        <v>14030224</v>
      </c>
      <c r="C249" s="96">
        <v>370</v>
      </c>
      <c r="D249" s="418">
        <v>7</v>
      </c>
      <c r="E249" s="416">
        <v>50</v>
      </c>
      <c r="F249" s="416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8">
        <v>42</v>
      </c>
      <c r="M249" s="418">
        <v>1</v>
      </c>
      <c r="N249" s="749"/>
      <c r="O249" s="418"/>
      <c r="P249" s="418"/>
      <c r="Q249" s="759"/>
      <c r="R249" s="420" t="s">
        <v>89</v>
      </c>
      <c r="S249" s="749"/>
      <c r="T249" s="749"/>
      <c r="U249" s="749"/>
      <c r="V249" s="418"/>
      <c r="W249" s="418"/>
      <c r="X249" s="418"/>
      <c r="Y249" s="418"/>
      <c r="Z249" s="418"/>
      <c r="AA249" s="418"/>
      <c r="AB249" s="418"/>
      <c r="AC249" s="418"/>
      <c r="AD249" s="418"/>
      <c r="AE249" s="418"/>
      <c r="AF249" s="418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755"/>
      <c r="B250" s="175">
        <v>14030224</v>
      </c>
      <c r="C250" s="96">
        <v>370</v>
      </c>
      <c r="D250" s="418">
        <v>7</v>
      </c>
      <c r="E250" s="418">
        <v>50</v>
      </c>
      <c r="F250" s="418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8">
        <v>43</v>
      </c>
      <c r="M250" s="418">
        <v>2</v>
      </c>
      <c r="N250" s="749"/>
      <c r="O250" s="418"/>
      <c r="P250" s="418"/>
      <c r="Q250" s="759"/>
      <c r="R250" s="420" t="s">
        <v>89</v>
      </c>
      <c r="S250" s="749"/>
      <c r="T250" s="749"/>
      <c r="U250" s="749"/>
      <c r="V250" s="418"/>
      <c r="W250" s="418"/>
      <c r="X250" s="418"/>
      <c r="Y250" s="418"/>
      <c r="Z250" s="418"/>
      <c r="AA250" s="418"/>
      <c r="AB250" s="418"/>
      <c r="AC250" s="418"/>
      <c r="AD250" s="418"/>
      <c r="AE250" s="418"/>
      <c r="AF250" s="418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755"/>
      <c r="B251" s="414">
        <v>14030224</v>
      </c>
      <c r="C251" s="96">
        <v>370</v>
      </c>
      <c r="D251" s="418">
        <v>7</v>
      </c>
      <c r="E251" s="416">
        <v>50</v>
      </c>
      <c r="F251" s="418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8">
        <v>44</v>
      </c>
      <c r="M251" s="418">
        <v>2</v>
      </c>
      <c r="N251" s="749"/>
      <c r="O251" s="418"/>
      <c r="P251" s="418"/>
      <c r="Q251" s="759"/>
      <c r="R251" s="420" t="s">
        <v>89</v>
      </c>
      <c r="S251" s="749"/>
      <c r="T251" s="749"/>
      <c r="U251" s="749"/>
      <c r="V251" s="418"/>
      <c r="W251" s="418"/>
      <c r="X251" s="418"/>
      <c r="Y251" s="418"/>
      <c r="Z251" s="418"/>
      <c r="AA251" s="418"/>
      <c r="AB251" s="418"/>
      <c r="AC251" s="418"/>
      <c r="AD251" s="418"/>
      <c r="AE251" s="418"/>
      <c r="AF251" s="418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755"/>
      <c r="B252" s="174">
        <v>14030224</v>
      </c>
      <c r="C252" s="96">
        <v>380</v>
      </c>
      <c r="D252" s="418">
        <v>7</v>
      </c>
      <c r="E252" s="418">
        <v>50</v>
      </c>
      <c r="F252" s="418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8">
        <v>40</v>
      </c>
      <c r="M252" s="418">
        <v>2</v>
      </c>
      <c r="N252" s="749">
        <v>400</v>
      </c>
      <c r="O252" s="418"/>
      <c r="P252" s="418"/>
      <c r="Q252" s="759">
        <v>176</v>
      </c>
      <c r="R252" s="420" t="s">
        <v>111</v>
      </c>
      <c r="S252" s="749"/>
      <c r="T252" s="749"/>
      <c r="U252" s="749"/>
      <c r="V252" s="418"/>
      <c r="W252" s="418"/>
      <c r="X252" s="418"/>
      <c r="Y252" s="418"/>
      <c r="Z252" s="418"/>
      <c r="AA252" s="418"/>
      <c r="AB252" s="418"/>
      <c r="AC252" s="418"/>
      <c r="AD252" s="418"/>
      <c r="AE252" s="418"/>
      <c r="AF252" s="418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755"/>
      <c r="B253" s="175">
        <v>14030224</v>
      </c>
      <c r="C253" s="96">
        <v>380</v>
      </c>
      <c r="D253" s="418">
        <v>7</v>
      </c>
      <c r="E253" s="416">
        <v>50</v>
      </c>
      <c r="F253" s="416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8">
        <v>41</v>
      </c>
      <c r="M253" s="418">
        <v>1</v>
      </c>
      <c r="N253" s="749"/>
      <c r="O253" s="418"/>
      <c r="P253" s="418"/>
      <c r="Q253" s="759"/>
      <c r="R253" s="420" t="s">
        <v>111</v>
      </c>
      <c r="S253" s="749"/>
      <c r="T253" s="749"/>
      <c r="U253" s="749"/>
      <c r="V253" s="418"/>
      <c r="W253" s="418"/>
      <c r="X253" s="418"/>
      <c r="Y253" s="418"/>
      <c r="Z253" s="418"/>
      <c r="AA253" s="418"/>
      <c r="AB253" s="418"/>
      <c r="AC253" s="418"/>
      <c r="AD253" s="418"/>
      <c r="AE253" s="418"/>
      <c r="AF253" s="418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755"/>
      <c r="B254" s="175">
        <v>14030224</v>
      </c>
      <c r="C254" s="96">
        <v>380</v>
      </c>
      <c r="D254" s="418">
        <v>7</v>
      </c>
      <c r="E254" s="418">
        <v>50</v>
      </c>
      <c r="F254" s="418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8">
        <v>42</v>
      </c>
      <c r="M254" s="418">
        <v>1</v>
      </c>
      <c r="N254" s="749"/>
      <c r="O254" s="418"/>
      <c r="P254" s="418"/>
      <c r="Q254" s="759"/>
      <c r="R254" s="420" t="s">
        <v>111</v>
      </c>
      <c r="S254" s="749"/>
      <c r="T254" s="749"/>
      <c r="U254" s="749"/>
      <c r="V254" s="418"/>
      <c r="W254" s="418"/>
      <c r="X254" s="418"/>
      <c r="Y254" s="418"/>
      <c r="Z254" s="418"/>
      <c r="AA254" s="418"/>
      <c r="AB254" s="418"/>
      <c r="AC254" s="418"/>
      <c r="AD254" s="418"/>
      <c r="AE254" s="418"/>
      <c r="AF254" s="418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755"/>
      <c r="B255" s="175">
        <v>14030224</v>
      </c>
      <c r="C255" s="96">
        <v>380</v>
      </c>
      <c r="D255" s="418">
        <v>7</v>
      </c>
      <c r="E255" s="416">
        <v>50</v>
      </c>
      <c r="F255" s="418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8">
        <v>43</v>
      </c>
      <c r="M255" s="418">
        <v>1</v>
      </c>
      <c r="N255" s="749"/>
      <c r="O255" s="418"/>
      <c r="P255" s="418"/>
      <c r="Q255" s="759"/>
      <c r="R255" s="420" t="s">
        <v>111</v>
      </c>
      <c r="S255" s="749"/>
      <c r="T255" s="749"/>
      <c r="U255" s="749"/>
      <c r="V255" s="418"/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755"/>
      <c r="B256" s="414">
        <v>14030224</v>
      </c>
      <c r="C256" s="96">
        <v>380</v>
      </c>
      <c r="D256" s="418">
        <v>7</v>
      </c>
      <c r="E256" s="418">
        <v>50</v>
      </c>
      <c r="F256" s="418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8">
        <v>44</v>
      </c>
      <c r="M256" s="418">
        <v>1</v>
      </c>
      <c r="N256" s="749"/>
      <c r="O256" s="418"/>
      <c r="P256" s="418"/>
      <c r="Q256" s="759"/>
      <c r="R256" s="420" t="s">
        <v>111</v>
      </c>
      <c r="S256" s="749"/>
      <c r="T256" s="749"/>
      <c r="U256" s="749"/>
      <c r="V256" s="418"/>
      <c r="W256" s="418"/>
      <c r="X256" s="418"/>
      <c r="Y256" s="418"/>
      <c r="Z256" s="418"/>
      <c r="AA256" s="418"/>
      <c r="AB256" s="418"/>
      <c r="AC256" s="418"/>
      <c r="AD256" s="418"/>
      <c r="AE256" s="418"/>
      <c r="AF256" s="418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755"/>
      <c r="B257" s="174">
        <v>14030224</v>
      </c>
      <c r="C257" s="96">
        <v>280</v>
      </c>
      <c r="D257" s="418">
        <v>7</v>
      </c>
      <c r="E257" s="416">
        <v>50</v>
      </c>
      <c r="F257" s="416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8">
        <v>36</v>
      </c>
      <c r="M257" s="418">
        <v>1</v>
      </c>
      <c r="N257" s="749">
        <v>20</v>
      </c>
      <c r="O257" s="418"/>
      <c r="P257" s="418"/>
      <c r="Q257" s="759">
        <v>5.7</v>
      </c>
      <c r="R257" s="420" t="s">
        <v>111</v>
      </c>
      <c r="S257" s="749"/>
      <c r="T257" s="749"/>
      <c r="U257" s="749"/>
      <c r="V257" s="418"/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755"/>
      <c r="B258" s="175">
        <v>14030224</v>
      </c>
      <c r="C258" s="96">
        <v>280</v>
      </c>
      <c r="D258" s="418">
        <v>7</v>
      </c>
      <c r="E258" s="418">
        <v>50</v>
      </c>
      <c r="F258" s="418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8">
        <v>37</v>
      </c>
      <c r="M258" s="418">
        <v>1</v>
      </c>
      <c r="N258" s="749"/>
      <c r="O258" s="418"/>
      <c r="P258" s="418"/>
      <c r="Q258" s="759"/>
      <c r="R258" s="420" t="s">
        <v>111</v>
      </c>
      <c r="S258" s="749"/>
      <c r="T258" s="749"/>
      <c r="U258" s="749"/>
      <c r="V258" s="418"/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755"/>
      <c r="B259" s="175">
        <v>14030224</v>
      </c>
      <c r="C259" s="96">
        <v>280</v>
      </c>
      <c r="D259" s="418">
        <v>7</v>
      </c>
      <c r="E259" s="416">
        <v>50</v>
      </c>
      <c r="F259" s="418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8">
        <v>38</v>
      </c>
      <c r="M259" s="418">
        <v>1</v>
      </c>
      <c r="N259" s="749"/>
      <c r="O259" s="418"/>
      <c r="P259" s="418"/>
      <c r="Q259" s="759"/>
      <c r="R259" s="420" t="s">
        <v>111</v>
      </c>
      <c r="S259" s="749"/>
      <c r="T259" s="749"/>
      <c r="U259" s="749"/>
      <c r="V259" s="418"/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756"/>
      <c r="B260" s="414">
        <v>14030224</v>
      </c>
      <c r="C260" s="164">
        <v>280</v>
      </c>
      <c r="D260" s="425">
        <v>7</v>
      </c>
      <c r="E260" s="425">
        <v>50</v>
      </c>
      <c r="F260" s="425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8">
        <v>39</v>
      </c>
      <c r="M260" s="418">
        <v>1</v>
      </c>
      <c r="N260" s="749"/>
      <c r="O260" s="418"/>
      <c r="P260" s="418"/>
      <c r="Q260" s="759"/>
      <c r="R260" s="420" t="s">
        <v>111</v>
      </c>
      <c r="S260" s="749"/>
      <c r="T260" s="749"/>
      <c r="U260" s="749"/>
      <c r="V260" s="418"/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754" t="s">
        <v>336</v>
      </c>
      <c r="B261" s="174">
        <v>14030227</v>
      </c>
      <c r="C261" s="163">
        <v>350</v>
      </c>
      <c r="D261" s="426">
        <v>7</v>
      </c>
      <c r="E261" s="426">
        <v>50</v>
      </c>
      <c r="F261" s="426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8">
        <v>39</v>
      </c>
      <c r="M261" s="418">
        <v>1</v>
      </c>
      <c r="N261" s="749">
        <v>504</v>
      </c>
      <c r="O261" s="418"/>
      <c r="P261" s="418"/>
      <c r="Q261" s="759">
        <v>122.9</v>
      </c>
      <c r="R261" s="420" t="s">
        <v>111</v>
      </c>
      <c r="S261" s="749">
        <v>1</v>
      </c>
      <c r="T261" s="749">
        <v>12.3</v>
      </c>
      <c r="U261" s="749">
        <v>0</v>
      </c>
      <c r="V261" s="418"/>
      <c r="W261" s="418"/>
      <c r="X261" s="418"/>
      <c r="Y261" s="418"/>
      <c r="Z261" s="418"/>
      <c r="AA261" s="418"/>
      <c r="AB261" s="418"/>
      <c r="AC261" s="418"/>
      <c r="AD261" s="418"/>
      <c r="AE261" s="418"/>
      <c r="AF261" s="418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755"/>
      <c r="B262" s="175">
        <v>14030227</v>
      </c>
      <c r="C262" s="96">
        <v>350</v>
      </c>
      <c r="D262" s="418">
        <v>7</v>
      </c>
      <c r="E262" s="418">
        <v>50</v>
      </c>
      <c r="F262" s="418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8">
        <v>40</v>
      </c>
      <c r="M262" s="418">
        <v>1</v>
      </c>
      <c r="N262" s="749"/>
      <c r="O262" s="418"/>
      <c r="P262" s="418"/>
      <c r="Q262" s="759"/>
      <c r="R262" s="420" t="s">
        <v>111</v>
      </c>
      <c r="S262" s="749"/>
      <c r="T262" s="749"/>
      <c r="U262" s="749"/>
      <c r="V262" s="418"/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755"/>
      <c r="B263" s="175">
        <v>14030227</v>
      </c>
      <c r="C263" s="96">
        <v>350</v>
      </c>
      <c r="D263" s="418">
        <v>7</v>
      </c>
      <c r="E263" s="418">
        <v>50</v>
      </c>
      <c r="F263" s="418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8">
        <v>41</v>
      </c>
      <c r="M263" s="418">
        <v>1</v>
      </c>
      <c r="N263" s="749"/>
      <c r="O263" s="418"/>
      <c r="P263" s="418"/>
      <c r="Q263" s="759"/>
      <c r="R263" s="420" t="s">
        <v>111</v>
      </c>
      <c r="S263" s="749"/>
      <c r="T263" s="749"/>
      <c r="U263" s="749"/>
      <c r="V263" s="418"/>
      <c r="W263" s="418"/>
      <c r="X263" s="418"/>
      <c r="Y263" s="418"/>
      <c r="Z263" s="418"/>
      <c r="AA263" s="418"/>
      <c r="AB263" s="418"/>
      <c r="AC263" s="418"/>
      <c r="AD263" s="418"/>
      <c r="AE263" s="418"/>
      <c r="AF263" s="418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755"/>
      <c r="B264" s="175">
        <v>14030227</v>
      </c>
      <c r="C264" s="96">
        <v>350</v>
      </c>
      <c r="D264" s="418">
        <v>7</v>
      </c>
      <c r="E264" s="418">
        <v>50</v>
      </c>
      <c r="F264" s="418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8">
        <v>42</v>
      </c>
      <c r="M264" s="418">
        <v>2</v>
      </c>
      <c r="N264" s="749"/>
      <c r="O264" s="418"/>
      <c r="P264" s="418"/>
      <c r="Q264" s="759"/>
      <c r="R264" s="420" t="s">
        <v>111</v>
      </c>
      <c r="S264" s="749"/>
      <c r="T264" s="749"/>
      <c r="U264" s="749"/>
      <c r="V264" s="418"/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755"/>
      <c r="B265" s="175">
        <v>14030227</v>
      </c>
      <c r="C265" s="96">
        <v>350</v>
      </c>
      <c r="D265" s="418">
        <v>7</v>
      </c>
      <c r="E265" s="418">
        <v>50</v>
      </c>
      <c r="F265" s="418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8">
        <v>43</v>
      </c>
      <c r="M265" s="418">
        <v>2</v>
      </c>
      <c r="N265" s="749"/>
      <c r="O265" s="418"/>
      <c r="P265" s="418"/>
      <c r="Q265" s="759"/>
      <c r="R265" s="420" t="s">
        <v>111</v>
      </c>
      <c r="S265" s="749"/>
      <c r="T265" s="749"/>
      <c r="U265" s="749"/>
      <c r="V265" s="418"/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755"/>
      <c r="B266" s="414">
        <v>14030227</v>
      </c>
      <c r="C266" s="96">
        <v>350</v>
      </c>
      <c r="D266" s="418">
        <v>7</v>
      </c>
      <c r="E266" s="418">
        <v>50</v>
      </c>
      <c r="F266" s="418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8">
        <v>44</v>
      </c>
      <c r="M266" s="418">
        <v>1</v>
      </c>
      <c r="N266" s="749"/>
      <c r="O266" s="418"/>
      <c r="P266" s="418"/>
      <c r="Q266" s="759"/>
      <c r="R266" s="420" t="s">
        <v>111</v>
      </c>
      <c r="S266" s="749"/>
      <c r="T266" s="749"/>
      <c r="U266" s="749"/>
      <c r="V266" s="418"/>
      <c r="W266" s="418"/>
      <c r="X266" s="418"/>
      <c r="Y266" s="418"/>
      <c r="Z266" s="418"/>
      <c r="AA266" s="418"/>
      <c r="AB266" s="418"/>
      <c r="AC266" s="418"/>
      <c r="AD266" s="418"/>
      <c r="AE266" s="418"/>
      <c r="AF266" s="418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755"/>
      <c r="B267" s="174">
        <v>14030227</v>
      </c>
      <c r="C267" s="96">
        <v>370</v>
      </c>
      <c r="D267" s="418">
        <v>7</v>
      </c>
      <c r="E267" s="418">
        <v>50</v>
      </c>
      <c r="F267" s="418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8">
        <v>39</v>
      </c>
      <c r="M267" s="418">
        <v>1</v>
      </c>
      <c r="N267" s="749">
        <v>504</v>
      </c>
      <c r="O267" s="418"/>
      <c r="P267" s="418"/>
      <c r="Q267" s="759">
        <v>91.122</v>
      </c>
      <c r="R267" s="420" t="s">
        <v>239</v>
      </c>
      <c r="S267" s="749"/>
      <c r="T267" s="749"/>
      <c r="U267" s="749"/>
      <c r="V267" s="418"/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755"/>
      <c r="B268" s="175">
        <v>14030227</v>
      </c>
      <c r="C268" s="96">
        <v>370</v>
      </c>
      <c r="D268" s="418">
        <v>7</v>
      </c>
      <c r="E268" s="418">
        <v>50</v>
      </c>
      <c r="F268" s="418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8">
        <v>40</v>
      </c>
      <c r="M268" s="418">
        <v>1</v>
      </c>
      <c r="N268" s="749"/>
      <c r="O268" s="418"/>
      <c r="P268" s="418"/>
      <c r="Q268" s="759"/>
      <c r="R268" s="420" t="s">
        <v>239</v>
      </c>
      <c r="S268" s="749"/>
      <c r="T268" s="749"/>
      <c r="U268" s="749"/>
      <c r="V268" s="418"/>
      <c r="W268" s="418"/>
      <c r="X268" s="418"/>
      <c r="Y268" s="418"/>
      <c r="Z268" s="418"/>
      <c r="AA268" s="418"/>
      <c r="AB268" s="418"/>
      <c r="AC268" s="418"/>
      <c r="AD268" s="418"/>
      <c r="AE268" s="418"/>
      <c r="AF268" s="418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755"/>
      <c r="B269" s="175">
        <v>14030227</v>
      </c>
      <c r="C269" s="96">
        <v>370</v>
      </c>
      <c r="D269" s="418">
        <v>7</v>
      </c>
      <c r="E269" s="418">
        <v>50</v>
      </c>
      <c r="F269" s="418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8">
        <v>42</v>
      </c>
      <c r="M269" s="418">
        <v>2</v>
      </c>
      <c r="N269" s="749"/>
      <c r="O269" s="418"/>
      <c r="P269" s="418"/>
      <c r="Q269" s="759"/>
      <c r="R269" s="420" t="s">
        <v>239</v>
      </c>
      <c r="S269" s="749"/>
      <c r="T269" s="749"/>
      <c r="U269" s="749"/>
      <c r="V269" s="418"/>
      <c r="W269" s="418"/>
      <c r="X269" s="418"/>
      <c r="Y269" s="418"/>
      <c r="Z269" s="418"/>
      <c r="AA269" s="418"/>
      <c r="AB269" s="418"/>
      <c r="AC269" s="418"/>
      <c r="AD269" s="418"/>
      <c r="AE269" s="418"/>
      <c r="AF269" s="418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755"/>
      <c r="B270" s="175">
        <v>14030227</v>
      </c>
      <c r="C270" s="96">
        <v>370</v>
      </c>
      <c r="D270" s="418">
        <v>7</v>
      </c>
      <c r="E270" s="418">
        <v>50</v>
      </c>
      <c r="F270" s="418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8">
        <v>43</v>
      </c>
      <c r="M270" s="418">
        <v>2</v>
      </c>
      <c r="N270" s="749"/>
      <c r="O270" s="418"/>
      <c r="P270" s="418"/>
      <c r="Q270" s="759"/>
      <c r="R270" s="420" t="s">
        <v>239</v>
      </c>
      <c r="S270" s="749"/>
      <c r="T270" s="749"/>
      <c r="U270" s="749"/>
      <c r="V270" s="418"/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756"/>
      <c r="B271" s="414">
        <v>14030227</v>
      </c>
      <c r="C271" s="157">
        <v>370</v>
      </c>
      <c r="D271" s="425">
        <v>7</v>
      </c>
      <c r="E271" s="425">
        <v>50</v>
      </c>
      <c r="F271" s="425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8">
        <v>44</v>
      </c>
      <c r="M271" s="418">
        <v>2</v>
      </c>
      <c r="N271" s="749"/>
      <c r="O271" s="418"/>
      <c r="P271" s="418"/>
      <c r="Q271" s="759"/>
      <c r="R271" s="420" t="s">
        <v>239</v>
      </c>
      <c r="S271" s="749"/>
      <c r="T271" s="749"/>
      <c r="U271" s="749"/>
      <c r="V271" s="418"/>
      <c r="W271" s="418"/>
      <c r="X271" s="418"/>
      <c r="Y271" s="418"/>
      <c r="Z271" s="418"/>
      <c r="AA271" s="418"/>
      <c r="AB271" s="418"/>
      <c r="AC271" s="418"/>
      <c r="AD271" s="418"/>
      <c r="AE271" s="418"/>
      <c r="AF271" s="418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754" t="s">
        <v>335</v>
      </c>
      <c r="B272" s="183">
        <v>14030226</v>
      </c>
      <c r="C272" s="418">
        <v>309</v>
      </c>
      <c r="D272" s="426">
        <v>7</v>
      </c>
      <c r="E272" s="426">
        <v>50</v>
      </c>
      <c r="F272" s="426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8">
        <v>36</v>
      </c>
      <c r="M272" s="418">
        <v>2</v>
      </c>
      <c r="N272" s="749">
        <v>520</v>
      </c>
      <c r="O272" s="418"/>
      <c r="P272" s="418"/>
      <c r="Q272" s="759">
        <v>172.4</v>
      </c>
      <c r="R272" s="420" t="s">
        <v>111</v>
      </c>
      <c r="S272" s="749">
        <v>2.5</v>
      </c>
      <c r="T272" s="749">
        <v>25</v>
      </c>
      <c r="U272" s="749">
        <v>1</v>
      </c>
      <c r="V272" s="418"/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755"/>
      <c r="B273" s="187">
        <v>14030226</v>
      </c>
      <c r="C273" s="418">
        <v>309</v>
      </c>
      <c r="D273" s="418">
        <v>7</v>
      </c>
      <c r="E273" s="418">
        <v>50</v>
      </c>
      <c r="F273" s="418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8">
        <v>37</v>
      </c>
      <c r="M273" s="418">
        <v>2</v>
      </c>
      <c r="N273" s="749"/>
      <c r="O273" s="418"/>
      <c r="P273" s="418"/>
      <c r="Q273" s="759"/>
      <c r="R273" s="420" t="s">
        <v>111</v>
      </c>
      <c r="S273" s="749"/>
      <c r="T273" s="749"/>
      <c r="U273" s="749"/>
      <c r="V273" s="418"/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755"/>
      <c r="B274" s="187">
        <v>14030226</v>
      </c>
      <c r="C274" s="418">
        <v>309</v>
      </c>
      <c r="D274" s="418">
        <v>7</v>
      </c>
      <c r="E274" s="416">
        <v>50</v>
      </c>
      <c r="F274" s="418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8">
        <v>38</v>
      </c>
      <c r="M274" s="418">
        <v>2</v>
      </c>
      <c r="N274" s="749"/>
      <c r="O274" s="418"/>
      <c r="P274" s="418"/>
      <c r="Q274" s="759"/>
      <c r="R274" s="420" t="s">
        <v>111</v>
      </c>
      <c r="S274" s="749"/>
      <c r="T274" s="749"/>
      <c r="U274" s="749"/>
      <c r="V274" s="418"/>
      <c r="W274" s="418"/>
      <c r="X274" s="418"/>
      <c r="Y274" s="418"/>
      <c r="Z274" s="418"/>
      <c r="AA274" s="418"/>
      <c r="AB274" s="418"/>
      <c r="AC274" s="418"/>
      <c r="AD274" s="418"/>
      <c r="AE274" s="418"/>
      <c r="AF274" s="418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755"/>
      <c r="B275" s="424">
        <v>14030226</v>
      </c>
      <c r="C275" s="418">
        <v>309</v>
      </c>
      <c r="D275" s="416">
        <v>7</v>
      </c>
      <c r="E275" s="418">
        <v>50</v>
      </c>
      <c r="F275" s="418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8">
        <v>39</v>
      </c>
      <c r="M275" s="418">
        <v>2</v>
      </c>
      <c r="N275" s="749"/>
      <c r="O275" s="418"/>
      <c r="P275" s="418"/>
      <c r="Q275" s="759"/>
      <c r="R275" s="420" t="s">
        <v>111</v>
      </c>
      <c r="S275" s="749"/>
      <c r="T275" s="749"/>
      <c r="U275" s="749"/>
      <c r="V275" s="418"/>
      <c r="W275" s="418"/>
      <c r="X275" s="418"/>
      <c r="Y275" s="418"/>
      <c r="Z275" s="418"/>
      <c r="AA275" s="418"/>
      <c r="AB275" s="418"/>
      <c r="AC275" s="418"/>
      <c r="AD275" s="418"/>
      <c r="AE275" s="418"/>
      <c r="AF275" s="418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755"/>
      <c r="B276" s="183">
        <v>14030226</v>
      </c>
      <c r="C276" s="418">
        <v>350</v>
      </c>
      <c r="D276" s="418">
        <v>7</v>
      </c>
      <c r="E276" s="416">
        <v>50</v>
      </c>
      <c r="F276" s="418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8">
        <v>39</v>
      </c>
      <c r="M276" s="418">
        <v>1</v>
      </c>
      <c r="N276" s="749">
        <v>520</v>
      </c>
      <c r="O276" s="418"/>
      <c r="P276" s="418"/>
      <c r="Q276" s="759">
        <v>132.88999999999999</v>
      </c>
      <c r="R276" s="420" t="s">
        <v>111</v>
      </c>
      <c r="S276" s="749"/>
      <c r="T276" s="749"/>
      <c r="U276" s="749"/>
      <c r="V276" s="418"/>
      <c r="W276" s="418"/>
      <c r="X276" s="418"/>
      <c r="Y276" s="418"/>
      <c r="Z276" s="418"/>
      <c r="AA276" s="418"/>
      <c r="AB276" s="418"/>
      <c r="AC276" s="418"/>
      <c r="AD276" s="418"/>
      <c r="AE276" s="418"/>
      <c r="AF276" s="418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755"/>
      <c r="B277" s="187">
        <v>14030226</v>
      </c>
      <c r="C277" s="418">
        <v>350</v>
      </c>
      <c r="D277" s="418">
        <v>7</v>
      </c>
      <c r="E277" s="418">
        <v>50</v>
      </c>
      <c r="F277" s="416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8">
        <v>40</v>
      </c>
      <c r="M277" s="418">
        <v>1</v>
      </c>
      <c r="N277" s="749"/>
      <c r="O277" s="418"/>
      <c r="P277" s="418"/>
      <c r="Q277" s="759"/>
      <c r="R277" s="420" t="s">
        <v>111</v>
      </c>
      <c r="S277" s="749"/>
      <c r="T277" s="749"/>
      <c r="U277" s="749"/>
      <c r="V277" s="418"/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755"/>
      <c r="B278" s="187">
        <v>14030226</v>
      </c>
      <c r="C278" s="418">
        <v>350</v>
      </c>
      <c r="D278" s="416">
        <v>7</v>
      </c>
      <c r="E278" s="416">
        <v>50</v>
      </c>
      <c r="F278" s="418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8">
        <v>41</v>
      </c>
      <c r="M278" s="418">
        <v>1</v>
      </c>
      <c r="N278" s="749"/>
      <c r="O278" s="418"/>
      <c r="P278" s="418"/>
      <c r="Q278" s="759"/>
      <c r="R278" s="420" t="s">
        <v>111</v>
      </c>
      <c r="S278" s="749"/>
      <c r="T278" s="749"/>
      <c r="U278" s="749"/>
      <c r="V278" s="418"/>
      <c r="W278" s="418"/>
      <c r="X278" s="418"/>
      <c r="Y278" s="418"/>
      <c r="Z278" s="418"/>
      <c r="AA278" s="418"/>
      <c r="AB278" s="418"/>
      <c r="AC278" s="418"/>
      <c r="AD278" s="418"/>
      <c r="AE278" s="418"/>
      <c r="AF278" s="418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755"/>
      <c r="B279" s="187">
        <v>14030226</v>
      </c>
      <c r="C279" s="418">
        <v>350</v>
      </c>
      <c r="D279" s="418">
        <v>7</v>
      </c>
      <c r="E279" s="418">
        <v>50</v>
      </c>
      <c r="F279" s="418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8">
        <v>42</v>
      </c>
      <c r="M279" s="418">
        <v>2</v>
      </c>
      <c r="N279" s="749"/>
      <c r="O279" s="418"/>
      <c r="P279" s="418"/>
      <c r="Q279" s="759"/>
      <c r="R279" s="420" t="s">
        <v>111</v>
      </c>
      <c r="S279" s="749"/>
      <c r="T279" s="749"/>
      <c r="U279" s="749"/>
      <c r="V279" s="418"/>
      <c r="W279" s="418"/>
      <c r="X279" s="418"/>
      <c r="Y279" s="418"/>
      <c r="Z279" s="418"/>
      <c r="AA279" s="418"/>
      <c r="AB279" s="418"/>
      <c r="AC279" s="418"/>
      <c r="AD279" s="418"/>
      <c r="AE279" s="418"/>
      <c r="AF279" s="418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755"/>
      <c r="B280" s="187">
        <v>14030226</v>
      </c>
      <c r="C280" s="418">
        <v>350</v>
      </c>
      <c r="D280" s="418">
        <v>7</v>
      </c>
      <c r="E280" s="416">
        <v>50</v>
      </c>
      <c r="F280" s="418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8">
        <v>43</v>
      </c>
      <c r="M280" s="418">
        <v>2</v>
      </c>
      <c r="N280" s="749"/>
      <c r="O280" s="418"/>
      <c r="P280" s="418"/>
      <c r="Q280" s="759"/>
      <c r="R280" s="420" t="s">
        <v>111</v>
      </c>
      <c r="S280" s="749"/>
      <c r="T280" s="749"/>
      <c r="U280" s="749"/>
      <c r="V280" s="418"/>
      <c r="W280" s="418"/>
      <c r="X280" s="418"/>
      <c r="Y280" s="418"/>
      <c r="Z280" s="418"/>
      <c r="AA280" s="418"/>
      <c r="AB280" s="418"/>
      <c r="AC280" s="418"/>
      <c r="AD280" s="418"/>
      <c r="AE280" s="418"/>
      <c r="AF280" s="418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755"/>
      <c r="B281" s="424">
        <v>14030226</v>
      </c>
      <c r="C281" s="418">
        <v>350</v>
      </c>
      <c r="D281" s="416">
        <v>7</v>
      </c>
      <c r="E281" s="418">
        <v>50</v>
      </c>
      <c r="F281" s="418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8">
        <v>44</v>
      </c>
      <c r="M281" s="418">
        <v>1</v>
      </c>
      <c r="N281" s="749"/>
      <c r="O281" s="418"/>
      <c r="P281" s="418"/>
      <c r="Q281" s="759"/>
      <c r="R281" s="420" t="s">
        <v>111</v>
      </c>
      <c r="S281" s="749"/>
      <c r="T281" s="749"/>
      <c r="U281" s="749"/>
      <c r="V281" s="418"/>
      <c r="W281" s="418"/>
      <c r="X281" s="418"/>
      <c r="Y281" s="418"/>
      <c r="Z281" s="418"/>
      <c r="AA281" s="418"/>
      <c r="AB281" s="418"/>
      <c r="AC281" s="418"/>
      <c r="AD281" s="418"/>
      <c r="AE281" s="418"/>
      <c r="AF281" s="418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755"/>
      <c r="B282" s="183">
        <v>14030226</v>
      </c>
      <c r="C282" s="418">
        <v>370</v>
      </c>
      <c r="D282" s="418">
        <v>7</v>
      </c>
      <c r="E282" s="416">
        <v>50</v>
      </c>
      <c r="F282" s="416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8">
        <v>39</v>
      </c>
      <c r="M282" s="418">
        <v>1</v>
      </c>
      <c r="N282" s="749">
        <v>520</v>
      </c>
      <c r="O282" s="418"/>
      <c r="P282" s="418"/>
      <c r="Q282" s="759">
        <v>96.71</v>
      </c>
      <c r="R282" s="420" t="s">
        <v>239</v>
      </c>
      <c r="S282" s="749"/>
      <c r="T282" s="749"/>
      <c r="U282" s="749"/>
      <c r="V282" s="418"/>
      <c r="W282" s="418"/>
      <c r="X282" s="418"/>
      <c r="Y282" s="418"/>
      <c r="Z282" s="418"/>
      <c r="AA282" s="418"/>
      <c r="AB282" s="418"/>
      <c r="AC282" s="418"/>
      <c r="AD282" s="418"/>
      <c r="AE282" s="418"/>
      <c r="AF282" s="418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755"/>
      <c r="B283" s="187">
        <v>14030226</v>
      </c>
      <c r="C283" s="418">
        <v>370</v>
      </c>
      <c r="D283" s="418">
        <v>7</v>
      </c>
      <c r="E283" s="418">
        <v>50</v>
      </c>
      <c r="F283" s="418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8">
        <v>40</v>
      </c>
      <c r="M283" s="418">
        <v>1</v>
      </c>
      <c r="N283" s="749"/>
      <c r="O283" s="418"/>
      <c r="P283" s="418"/>
      <c r="Q283" s="759"/>
      <c r="R283" s="420" t="s">
        <v>239</v>
      </c>
      <c r="S283" s="749"/>
      <c r="T283" s="749"/>
      <c r="U283" s="749"/>
      <c r="V283" s="418"/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755"/>
      <c r="B284" s="187">
        <v>14030226</v>
      </c>
      <c r="C284" s="418">
        <v>370</v>
      </c>
      <c r="D284" s="416">
        <v>7</v>
      </c>
      <c r="E284" s="416">
        <v>50</v>
      </c>
      <c r="F284" s="418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8">
        <v>42</v>
      </c>
      <c r="M284" s="418">
        <v>2</v>
      </c>
      <c r="N284" s="749"/>
      <c r="O284" s="418"/>
      <c r="P284" s="418"/>
      <c r="Q284" s="759"/>
      <c r="R284" s="420" t="s">
        <v>239</v>
      </c>
      <c r="S284" s="749"/>
      <c r="T284" s="749"/>
      <c r="U284" s="749"/>
      <c r="V284" s="418"/>
      <c r="W284" s="418"/>
      <c r="X284" s="418"/>
      <c r="Y284" s="418"/>
      <c r="Z284" s="418"/>
      <c r="AA284" s="418"/>
      <c r="AB284" s="418"/>
      <c r="AC284" s="418"/>
      <c r="AD284" s="418"/>
      <c r="AE284" s="418"/>
      <c r="AF284" s="418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755"/>
      <c r="B285" s="187">
        <v>14030226</v>
      </c>
      <c r="C285" s="418">
        <v>370</v>
      </c>
      <c r="D285" s="418">
        <v>7</v>
      </c>
      <c r="E285" s="418">
        <v>50</v>
      </c>
      <c r="F285" s="418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8">
        <v>43</v>
      </c>
      <c r="M285" s="418">
        <v>2</v>
      </c>
      <c r="N285" s="749"/>
      <c r="O285" s="418"/>
      <c r="P285" s="418"/>
      <c r="Q285" s="759"/>
      <c r="R285" s="420" t="s">
        <v>239</v>
      </c>
      <c r="S285" s="749"/>
      <c r="T285" s="749"/>
      <c r="U285" s="749"/>
      <c r="V285" s="418"/>
      <c r="W285" s="418"/>
      <c r="X285" s="418"/>
      <c r="Y285" s="418"/>
      <c r="Z285" s="418"/>
      <c r="AA285" s="418"/>
      <c r="AB285" s="418"/>
      <c r="AC285" s="418"/>
      <c r="AD285" s="418"/>
      <c r="AE285" s="418"/>
      <c r="AF285" s="418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755"/>
      <c r="B286" s="424">
        <v>14030226</v>
      </c>
      <c r="C286" s="418">
        <v>370</v>
      </c>
      <c r="D286" s="418">
        <v>7</v>
      </c>
      <c r="E286" s="416">
        <v>50</v>
      </c>
      <c r="F286" s="418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8">
        <v>44</v>
      </c>
      <c r="M286" s="418">
        <v>2</v>
      </c>
      <c r="N286" s="749"/>
      <c r="O286" s="418"/>
      <c r="P286" s="418"/>
      <c r="Q286" s="759"/>
      <c r="R286" s="420" t="s">
        <v>239</v>
      </c>
      <c r="S286" s="749"/>
      <c r="T286" s="749"/>
      <c r="U286" s="749"/>
      <c r="V286" s="418"/>
      <c r="W286" s="418"/>
      <c r="X286" s="418"/>
      <c r="Y286" s="418"/>
      <c r="Z286" s="418"/>
      <c r="AA286" s="418"/>
      <c r="AB286" s="418"/>
      <c r="AC286" s="418"/>
      <c r="AD286" s="418"/>
      <c r="AE286" s="418"/>
      <c r="AF286" s="418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755"/>
      <c r="B287" s="183">
        <v>14030226</v>
      </c>
      <c r="C287" s="418">
        <v>380</v>
      </c>
      <c r="D287" s="416">
        <v>7</v>
      </c>
      <c r="E287" s="418">
        <v>50</v>
      </c>
      <c r="F287" s="416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8">
        <v>40</v>
      </c>
      <c r="M287" s="418">
        <v>1</v>
      </c>
      <c r="N287" s="749">
        <v>325</v>
      </c>
      <c r="O287" s="418"/>
      <c r="P287" s="418"/>
      <c r="Q287" s="759">
        <v>576.4</v>
      </c>
      <c r="R287" s="420" t="s">
        <v>111</v>
      </c>
      <c r="S287" s="749"/>
      <c r="T287" s="749"/>
      <c r="U287" s="749"/>
      <c r="V287" s="418"/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755"/>
      <c r="B288" s="187">
        <v>14030226</v>
      </c>
      <c r="C288" s="418">
        <v>380</v>
      </c>
      <c r="D288" s="418">
        <v>7</v>
      </c>
      <c r="E288" s="416">
        <v>50</v>
      </c>
      <c r="F288" s="418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8">
        <v>41</v>
      </c>
      <c r="M288" s="418">
        <v>1</v>
      </c>
      <c r="N288" s="749"/>
      <c r="O288" s="418"/>
      <c r="P288" s="418"/>
      <c r="Q288" s="759"/>
      <c r="R288" s="420" t="s">
        <v>111</v>
      </c>
      <c r="S288" s="749"/>
      <c r="T288" s="749"/>
      <c r="U288" s="749"/>
      <c r="V288" s="418"/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755"/>
      <c r="B289" s="187">
        <v>14030226</v>
      </c>
      <c r="C289" s="418">
        <v>380</v>
      </c>
      <c r="D289" s="418">
        <v>7</v>
      </c>
      <c r="E289" s="418">
        <v>50</v>
      </c>
      <c r="F289" s="418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8">
        <v>42</v>
      </c>
      <c r="M289" s="418">
        <v>1</v>
      </c>
      <c r="N289" s="749"/>
      <c r="O289" s="418"/>
      <c r="P289" s="418"/>
      <c r="Q289" s="759"/>
      <c r="R289" s="420" t="s">
        <v>111</v>
      </c>
      <c r="S289" s="749"/>
      <c r="T289" s="749"/>
      <c r="U289" s="749"/>
      <c r="V289" s="418"/>
      <c r="W289" s="418"/>
      <c r="X289" s="418"/>
      <c r="Y289" s="418"/>
      <c r="Z289" s="418"/>
      <c r="AA289" s="418"/>
      <c r="AB289" s="418"/>
      <c r="AC289" s="418"/>
      <c r="AD289" s="418"/>
      <c r="AE289" s="418"/>
      <c r="AF289" s="418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755"/>
      <c r="B290" s="187">
        <v>14030226</v>
      </c>
      <c r="C290" s="418">
        <v>380</v>
      </c>
      <c r="D290" s="416">
        <v>7</v>
      </c>
      <c r="E290" s="416">
        <v>50</v>
      </c>
      <c r="F290" s="418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8">
        <v>43</v>
      </c>
      <c r="M290" s="418">
        <v>1</v>
      </c>
      <c r="N290" s="749"/>
      <c r="O290" s="418"/>
      <c r="P290" s="418"/>
      <c r="Q290" s="759"/>
      <c r="R290" s="420" t="s">
        <v>111</v>
      </c>
      <c r="S290" s="749"/>
      <c r="T290" s="749"/>
      <c r="U290" s="749"/>
      <c r="V290" s="418"/>
      <c r="W290" s="418"/>
      <c r="X290" s="418"/>
      <c r="Y290" s="418"/>
      <c r="Z290" s="418"/>
      <c r="AA290" s="418"/>
      <c r="AB290" s="418"/>
      <c r="AC290" s="418"/>
      <c r="AD290" s="418"/>
      <c r="AE290" s="418"/>
      <c r="AF290" s="418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755"/>
      <c r="B291" s="424">
        <v>14030226</v>
      </c>
      <c r="C291" s="418">
        <v>380</v>
      </c>
      <c r="D291" s="418">
        <v>7</v>
      </c>
      <c r="E291" s="418">
        <v>50</v>
      </c>
      <c r="F291" s="418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8">
        <v>44</v>
      </c>
      <c r="M291" s="418">
        <v>1</v>
      </c>
      <c r="N291" s="749"/>
      <c r="O291" s="418"/>
      <c r="P291" s="418"/>
      <c r="Q291" s="759"/>
      <c r="R291" s="420" t="s">
        <v>111</v>
      </c>
      <c r="S291" s="749"/>
      <c r="T291" s="749"/>
      <c r="U291" s="749"/>
      <c r="V291" s="418"/>
      <c r="W291" s="418"/>
      <c r="X291" s="418"/>
      <c r="Y291" s="418"/>
      <c r="Z291" s="418"/>
      <c r="AA291" s="418"/>
      <c r="AB291" s="418"/>
      <c r="AC291" s="418"/>
      <c r="AD291" s="418"/>
      <c r="AE291" s="418"/>
      <c r="AF291" s="418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755"/>
      <c r="B292" s="183">
        <v>14030226</v>
      </c>
      <c r="C292" s="418">
        <v>346</v>
      </c>
      <c r="D292" s="418">
        <v>7</v>
      </c>
      <c r="E292" s="416">
        <v>50</v>
      </c>
      <c r="F292" s="416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8">
        <v>31</v>
      </c>
      <c r="M292" s="418">
        <v>1</v>
      </c>
      <c r="N292" s="749">
        <v>73</v>
      </c>
      <c r="O292" s="418"/>
      <c r="P292" s="418"/>
      <c r="Q292" s="759"/>
      <c r="R292" s="420" t="s">
        <v>111</v>
      </c>
      <c r="S292" s="749"/>
      <c r="T292" s="749"/>
      <c r="U292" s="749"/>
      <c r="V292" s="418"/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755"/>
      <c r="B293" s="187">
        <v>14030226</v>
      </c>
      <c r="C293" s="418">
        <v>346</v>
      </c>
      <c r="D293" s="416">
        <v>7</v>
      </c>
      <c r="E293" s="418">
        <v>50</v>
      </c>
      <c r="F293" s="418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8">
        <v>32</v>
      </c>
      <c r="M293" s="418">
        <v>1</v>
      </c>
      <c r="N293" s="749"/>
      <c r="O293" s="418"/>
      <c r="P293" s="418"/>
      <c r="Q293" s="759"/>
      <c r="R293" s="420" t="s">
        <v>111</v>
      </c>
      <c r="S293" s="749"/>
      <c r="T293" s="749"/>
      <c r="U293" s="749"/>
      <c r="V293" s="418"/>
      <c r="W293" s="418"/>
      <c r="X293" s="418"/>
      <c r="Y293" s="418"/>
      <c r="Z293" s="418"/>
      <c r="AA293" s="418"/>
      <c r="AB293" s="418"/>
      <c r="AC293" s="418"/>
      <c r="AD293" s="418"/>
      <c r="AE293" s="418"/>
      <c r="AF293" s="418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755"/>
      <c r="B294" s="187">
        <v>14030226</v>
      </c>
      <c r="C294" s="418">
        <v>346</v>
      </c>
      <c r="D294" s="418">
        <v>7</v>
      </c>
      <c r="E294" s="416">
        <v>50</v>
      </c>
      <c r="F294" s="418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8">
        <v>33</v>
      </c>
      <c r="M294" s="418">
        <v>1</v>
      </c>
      <c r="N294" s="749"/>
      <c r="O294" s="418"/>
      <c r="P294" s="418"/>
      <c r="Q294" s="759"/>
      <c r="R294" s="420" t="s">
        <v>111</v>
      </c>
      <c r="S294" s="749"/>
      <c r="T294" s="749"/>
      <c r="U294" s="749"/>
      <c r="V294" s="418"/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755"/>
      <c r="B295" s="187">
        <v>14030226</v>
      </c>
      <c r="C295" s="418">
        <v>346</v>
      </c>
      <c r="D295" s="418">
        <v>7</v>
      </c>
      <c r="E295" s="418">
        <v>50</v>
      </c>
      <c r="F295" s="418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8">
        <v>34</v>
      </c>
      <c r="M295" s="418">
        <v>1</v>
      </c>
      <c r="N295" s="749"/>
      <c r="O295" s="418"/>
      <c r="P295" s="418"/>
      <c r="Q295" s="759"/>
      <c r="R295" s="420" t="s">
        <v>111</v>
      </c>
      <c r="S295" s="749"/>
      <c r="T295" s="749"/>
      <c r="U295" s="749"/>
      <c r="V295" s="418"/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755"/>
      <c r="B296" s="187">
        <v>14030226</v>
      </c>
      <c r="C296" s="418">
        <v>346</v>
      </c>
      <c r="D296" s="416">
        <v>7</v>
      </c>
      <c r="E296" s="416">
        <v>50</v>
      </c>
      <c r="F296" s="418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8">
        <v>35</v>
      </c>
      <c r="M296" s="418">
        <v>1</v>
      </c>
      <c r="N296" s="749"/>
      <c r="O296" s="418"/>
      <c r="P296" s="418"/>
      <c r="Q296" s="759"/>
      <c r="R296" s="420" t="s">
        <v>111</v>
      </c>
      <c r="S296" s="749"/>
      <c r="T296" s="749"/>
      <c r="U296" s="749"/>
      <c r="V296" s="418"/>
      <c r="W296" s="418"/>
      <c r="X296" s="418"/>
      <c r="Y296" s="418"/>
      <c r="Z296" s="418"/>
      <c r="AA296" s="418"/>
      <c r="AB296" s="418"/>
      <c r="AC296" s="418"/>
      <c r="AD296" s="418"/>
      <c r="AE296" s="418"/>
      <c r="AF296" s="418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755"/>
      <c r="B297" s="423">
        <v>14030226</v>
      </c>
      <c r="C297" s="415">
        <v>346</v>
      </c>
      <c r="D297" s="415">
        <v>7</v>
      </c>
      <c r="E297" s="415">
        <v>50</v>
      </c>
      <c r="F297" s="410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8">
        <v>36</v>
      </c>
      <c r="M297" s="418">
        <v>1</v>
      </c>
      <c r="N297" s="749"/>
      <c r="O297" s="418"/>
      <c r="P297" s="418"/>
      <c r="Q297" s="759"/>
      <c r="R297" s="420" t="s">
        <v>111</v>
      </c>
      <c r="S297" s="749"/>
      <c r="T297" s="749"/>
      <c r="U297" s="749"/>
      <c r="V297" s="418"/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751" t="s">
        <v>335</v>
      </c>
      <c r="B298" s="426">
        <v>14030226</v>
      </c>
      <c r="C298" s="426">
        <v>390</v>
      </c>
      <c r="D298" s="426">
        <v>7</v>
      </c>
      <c r="E298" s="426">
        <v>50</v>
      </c>
      <c r="F298" s="426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8">
        <v>37</v>
      </c>
      <c r="M298" s="418">
        <v>1</v>
      </c>
      <c r="N298" s="749">
        <v>239</v>
      </c>
      <c r="O298" s="418"/>
      <c r="P298" s="418"/>
      <c r="Q298" s="759">
        <v>170.64</v>
      </c>
      <c r="R298" s="420">
        <v>316</v>
      </c>
      <c r="S298" s="749">
        <v>1.3</v>
      </c>
      <c r="T298" s="749">
        <v>15.8</v>
      </c>
      <c r="U298" s="749" t="s">
        <v>402</v>
      </c>
      <c r="V298" s="418"/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752"/>
      <c r="B299" s="416">
        <v>14030226</v>
      </c>
      <c r="C299" s="418">
        <v>390</v>
      </c>
      <c r="D299" s="418">
        <v>7</v>
      </c>
      <c r="E299" s="418">
        <v>50</v>
      </c>
      <c r="F299" s="418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8">
        <v>38</v>
      </c>
      <c r="M299" s="418">
        <v>1</v>
      </c>
      <c r="N299" s="749"/>
      <c r="O299" s="418"/>
      <c r="P299" s="418"/>
      <c r="Q299" s="759"/>
      <c r="R299" s="420">
        <v>316</v>
      </c>
      <c r="S299" s="749"/>
      <c r="T299" s="749"/>
      <c r="U299" s="749"/>
      <c r="V299" s="418"/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752"/>
      <c r="B300" s="416">
        <v>14030226</v>
      </c>
      <c r="C300" s="418">
        <v>390</v>
      </c>
      <c r="D300" s="418">
        <v>7</v>
      </c>
      <c r="E300" s="418">
        <v>50</v>
      </c>
      <c r="F300" s="418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8">
        <v>39</v>
      </c>
      <c r="M300" s="418">
        <v>1</v>
      </c>
      <c r="N300" s="749"/>
      <c r="O300" s="418"/>
      <c r="P300" s="418"/>
      <c r="Q300" s="759"/>
      <c r="R300" s="420">
        <v>316</v>
      </c>
      <c r="S300" s="749"/>
      <c r="T300" s="749"/>
      <c r="U300" s="749"/>
      <c r="V300" s="418"/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752"/>
      <c r="B301" s="416">
        <v>14030226</v>
      </c>
      <c r="C301" s="418">
        <v>390</v>
      </c>
      <c r="D301" s="418">
        <v>7</v>
      </c>
      <c r="E301" s="418">
        <v>50</v>
      </c>
      <c r="F301" s="418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8">
        <v>40</v>
      </c>
      <c r="M301" s="418">
        <v>1</v>
      </c>
      <c r="N301" s="749"/>
      <c r="O301" s="418"/>
      <c r="P301" s="418"/>
      <c r="Q301" s="759"/>
      <c r="R301" s="420">
        <v>316</v>
      </c>
      <c r="S301" s="749"/>
      <c r="T301" s="749"/>
      <c r="U301" s="749"/>
      <c r="V301" s="418"/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753"/>
      <c r="B302" s="411">
        <v>14030226</v>
      </c>
      <c r="C302" s="425">
        <v>390</v>
      </c>
      <c r="D302" s="425">
        <v>7</v>
      </c>
      <c r="E302" s="425">
        <v>50</v>
      </c>
      <c r="F302" s="425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8">
        <v>41</v>
      </c>
      <c r="M302" s="418">
        <v>1</v>
      </c>
      <c r="N302" s="749"/>
      <c r="O302" s="418"/>
      <c r="P302" s="418"/>
      <c r="Q302" s="759"/>
      <c r="R302" s="420">
        <v>316</v>
      </c>
      <c r="S302" s="749"/>
      <c r="T302" s="749"/>
      <c r="U302" s="749"/>
      <c r="V302" s="418"/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754" t="s">
        <v>336</v>
      </c>
      <c r="B303" s="174">
        <v>14030226</v>
      </c>
      <c r="C303" s="163">
        <v>350</v>
      </c>
      <c r="D303" s="426">
        <v>7</v>
      </c>
      <c r="E303" s="426">
        <v>50</v>
      </c>
      <c r="F303" s="426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8">
        <v>39</v>
      </c>
      <c r="M303" s="418">
        <v>1</v>
      </c>
      <c r="N303" s="749">
        <v>256</v>
      </c>
      <c r="O303" s="418"/>
      <c r="P303" s="418"/>
      <c r="Q303" s="759">
        <v>1.5</v>
      </c>
      <c r="R303" s="420" t="s">
        <v>111</v>
      </c>
      <c r="S303" s="749">
        <v>1.5</v>
      </c>
      <c r="T303" s="749">
        <v>20</v>
      </c>
      <c r="U303" s="749">
        <v>1200</v>
      </c>
      <c r="V303" s="418"/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755"/>
      <c r="B304" s="175">
        <v>14030226</v>
      </c>
      <c r="C304" s="96">
        <v>350</v>
      </c>
      <c r="D304" s="418">
        <v>7</v>
      </c>
      <c r="E304" s="418">
        <v>50</v>
      </c>
      <c r="F304" s="418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8">
        <v>40</v>
      </c>
      <c r="M304" s="418">
        <v>1</v>
      </c>
      <c r="N304" s="749"/>
      <c r="O304" s="418"/>
      <c r="P304" s="418"/>
      <c r="Q304" s="759"/>
      <c r="R304" s="420" t="s">
        <v>111</v>
      </c>
      <c r="S304" s="749"/>
      <c r="T304" s="749"/>
      <c r="U304" s="749"/>
      <c r="V304" s="418"/>
      <c r="W304" s="418"/>
      <c r="X304" s="418"/>
      <c r="Y304" s="418"/>
      <c r="Z304" s="418"/>
      <c r="AA304" s="418"/>
      <c r="AB304" s="418"/>
      <c r="AC304" s="418"/>
      <c r="AD304" s="418"/>
      <c r="AE304" s="418"/>
      <c r="AF304" s="418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755"/>
      <c r="B305" s="175">
        <v>14030226</v>
      </c>
      <c r="C305" s="96">
        <v>350</v>
      </c>
      <c r="D305" s="418">
        <v>7</v>
      </c>
      <c r="E305" s="418">
        <v>50</v>
      </c>
      <c r="F305" s="418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8">
        <v>41</v>
      </c>
      <c r="M305" s="418">
        <v>1</v>
      </c>
      <c r="N305" s="749"/>
      <c r="O305" s="418"/>
      <c r="P305" s="418"/>
      <c r="Q305" s="759"/>
      <c r="R305" s="420" t="s">
        <v>111</v>
      </c>
      <c r="S305" s="749"/>
      <c r="T305" s="749"/>
      <c r="U305" s="749"/>
      <c r="V305" s="418"/>
      <c r="W305" s="418"/>
      <c r="X305" s="418"/>
      <c r="Y305" s="418"/>
      <c r="Z305" s="418"/>
      <c r="AA305" s="418"/>
      <c r="AB305" s="418"/>
      <c r="AC305" s="418"/>
      <c r="AD305" s="418"/>
      <c r="AE305" s="418"/>
      <c r="AF305" s="418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755"/>
      <c r="B306" s="175">
        <v>14030226</v>
      </c>
      <c r="C306" s="96">
        <v>350</v>
      </c>
      <c r="D306" s="418">
        <v>7</v>
      </c>
      <c r="E306" s="418">
        <v>50</v>
      </c>
      <c r="F306" s="418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8">
        <v>42</v>
      </c>
      <c r="M306" s="418">
        <v>2</v>
      </c>
      <c r="N306" s="749"/>
      <c r="O306" s="418"/>
      <c r="P306" s="418"/>
      <c r="Q306" s="759"/>
      <c r="R306" s="420" t="s">
        <v>111</v>
      </c>
      <c r="S306" s="749"/>
      <c r="T306" s="749"/>
      <c r="U306" s="749"/>
      <c r="V306" s="418"/>
      <c r="W306" s="418"/>
      <c r="X306" s="418"/>
      <c r="Y306" s="418"/>
      <c r="Z306" s="418"/>
      <c r="AA306" s="418"/>
      <c r="AB306" s="418"/>
      <c r="AC306" s="418"/>
      <c r="AD306" s="418"/>
      <c r="AE306" s="418"/>
      <c r="AF306" s="418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755"/>
      <c r="B307" s="175">
        <v>14030226</v>
      </c>
      <c r="C307" s="96">
        <v>350</v>
      </c>
      <c r="D307" s="418">
        <v>7</v>
      </c>
      <c r="E307" s="418">
        <v>50</v>
      </c>
      <c r="F307" s="418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8">
        <v>43</v>
      </c>
      <c r="M307" s="418">
        <v>2</v>
      </c>
      <c r="N307" s="749"/>
      <c r="O307" s="418"/>
      <c r="P307" s="418"/>
      <c r="Q307" s="759"/>
      <c r="R307" s="420" t="s">
        <v>111</v>
      </c>
      <c r="S307" s="749"/>
      <c r="T307" s="749"/>
      <c r="U307" s="749"/>
      <c r="V307" s="418"/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755"/>
      <c r="B308" s="414">
        <v>14030226</v>
      </c>
      <c r="C308" s="96">
        <v>350</v>
      </c>
      <c r="D308" s="418">
        <v>7</v>
      </c>
      <c r="E308" s="418">
        <v>50</v>
      </c>
      <c r="F308" s="418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8">
        <v>44</v>
      </c>
      <c r="M308" s="418">
        <v>1</v>
      </c>
      <c r="N308" s="749"/>
      <c r="O308" s="418"/>
      <c r="P308" s="418"/>
      <c r="Q308" s="759"/>
      <c r="R308" s="420" t="s">
        <v>111</v>
      </c>
      <c r="S308" s="749"/>
      <c r="T308" s="749"/>
      <c r="U308" s="749"/>
      <c r="V308" s="418"/>
      <c r="W308" s="418"/>
      <c r="X308" s="418"/>
      <c r="Y308" s="418"/>
      <c r="Z308" s="418"/>
      <c r="AA308" s="418"/>
      <c r="AB308" s="418"/>
      <c r="AC308" s="418"/>
      <c r="AD308" s="418"/>
      <c r="AE308" s="418"/>
      <c r="AF308" s="418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755"/>
      <c r="B309" s="174">
        <v>14030226</v>
      </c>
      <c r="C309" s="418">
        <v>370</v>
      </c>
      <c r="D309" s="418">
        <v>7</v>
      </c>
      <c r="E309" s="418">
        <v>50</v>
      </c>
      <c r="F309" s="418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8">
        <v>39</v>
      </c>
      <c r="M309" s="418">
        <v>1</v>
      </c>
      <c r="N309" s="749">
        <v>800</v>
      </c>
      <c r="O309" s="418"/>
      <c r="P309" s="418"/>
      <c r="Q309" s="759">
        <v>148.79</v>
      </c>
      <c r="R309" s="420" t="str">
        <f>IF(C309=370,"p500","fx")</f>
        <v>p500</v>
      </c>
      <c r="S309" s="749"/>
      <c r="T309" s="749"/>
      <c r="U309" s="749"/>
      <c r="V309" s="418"/>
      <c r="W309" s="418"/>
      <c r="X309" s="418"/>
      <c r="Y309" s="418"/>
      <c r="Z309" s="418"/>
      <c r="AA309" s="418"/>
      <c r="AB309" s="418"/>
      <c r="AC309" s="418"/>
      <c r="AD309" s="418"/>
      <c r="AE309" s="418"/>
      <c r="AF309" s="418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755"/>
      <c r="B310" s="175">
        <v>14030226</v>
      </c>
      <c r="C310" s="418">
        <v>370</v>
      </c>
      <c r="D310" s="418">
        <v>7</v>
      </c>
      <c r="E310" s="418">
        <v>50</v>
      </c>
      <c r="F310" s="418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8">
        <v>40</v>
      </c>
      <c r="M310" s="418">
        <v>1</v>
      </c>
      <c r="N310" s="749"/>
      <c r="O310" s="418"/>
      <c r="P310" s="418"/>
      <c r="Q310" s="759"/>
      <c r="R310" s="420" t="str">
        <f t="shared" ref="R310:R317" si="11">IF(C310=370,"p500","fx")</f>
        <v>p500</v>
      </c>
      <c r="S310" s="749"/>
      <c r="T310" s="749"/>
      <c r="U310" s="749"/>
      <c r="V310" s="418"/>
      <c r="W310" s="418"/>
      <c r="X310" s="418"/>
      <c r="Y310" s="418"/>
      <c r="Z310" s="418"/>
      <c r="AA310" s="418"/>
      <c r="AB310" s="418"/>
      <c r="AC310" s="418"/>
      <c r="AD310" s="418"/>
      <c r="AE310" s="418"/>
      <c r="AF310" s="418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755"/>
      <c r="B311" s="175">
        <v>14030226</v>
      </c>
      <c r="C311" s="418">
        <v>370</v>
      </c>
      <c r="D311" s="418">
        <v>7</v>
      </c>
      <c r="E311" s="418">
        <v>50</v>
      </c>
      <c r="F311" s="418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8">
        <v>42</v>
      </c>
      <c r="M311" s="418">
        <v>2</v>
      </c>
      <c r="N311" s="749"/>
      <c r="O311" s="418"/>
      <c r="P311" s="418"/>
      <c r="Q311" s="759"/>
      <c r="R311" s="420" t="str">
        <f t="shared" si="11"/>
        <v>p500</v>
      </c>
      <c r="S311" s="749"/>
      <c r="T311" s="749"/>
      <c r="U311" s="749"/>
      <c r="V311" s="418"/>
      <c r="W311" s="418"/>
      <c r="X311" s="418"/>
      <c r="Y311" s="418"/>
      <c r="Z311" s="418"/>
      <c r="AA311" s="418"/>
      <c r="AB311" s="418"/>
      <c r="AC311" s="418"/>
      <c r="AD311" s="418"/>
      <c r="AE311" s="418"/>
      <c r="AF311" s="418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755"/>
      <c r="B312" s="175">
        <v>14030226</v>
      </c>
      <c r="C312" s="418">
        <v>370</v>
      </c>
      <c r="D312" s="418">
        <v>7</v>
      </c>
      <c r="E312" s="418">
        <v>50</v>
      </c>
      <c r="F312" s="418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8">
        <v>43</v>
      </c>
      <c r="M312" s="418">
        <v>2</v>
      </c>
      <c r="N312" s="749"/>
      <c r="O312" s="418"/>
      <c r="P312" s="418"/>
      <c r="Q312" s="759"/>
      <c r="R312" s="420" t="str">
        <f t="shared" si="11"/>
        <v>p500</v>
      </c>
      <c r="S312" s="749"/>
      <c r="T312" s="749"/>
      <c r="U312" s="749"/>
      <c r="V312" s="418"/>
      <c r="W312" s="418"/>
      <c r="X312" s="418"/>
      <c r="Y312" s="418"/>
      <c r="Z312" s="418"/>
      <c r="AA312" s="418"/>
      <c r="AB312" s="418"/>
      <c r="AC312" s="418"/>
      <c r="AD312" s="418"/>
      <c r="AE312" s="418"/>
      <c r="AF312" s="418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755"/>
      <c r="B313" s="414">
        <v>14030226</v>
      </c>
      <c r="C313" s="418">
        <v>370</v>
      </c>
      <c r="D313" s="418">
        <v>7</v>
      </c>
      <c r="E313" s="418">
        <v>50</v>
      </c>
      <c r="F313" s="418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8">
        <v>44</v>
      </c>
      <c r="M313" s="418">
        <v>2</v>
      </c>
      <c r="N313" s="749"/>
      <c r="O313" s="418"/>
      <c r="P313" s="418"/>
      <c r="Q313" s="759"/>
      <c r="R313" s="420" t="str">
        <f t="shared" si="11"/>
        <v>p500</v>
      </c>
      <c r="S313" s="749"/>
      <c r="T313" s="749"/>
      <c r="U313" s="749"/>
      <c r="V313" s="418"/>
      <c r="W313" s="418"/>
      <c r="X313" s="418"/>
      <c r="Y313" s="418"/>
      <c r="Z313" s="418"/>
      <c r="AA313" s="418"/>
      <c r="AB313" s="418"/>
      <c r="AC313" s="418"/>
      <c r="AD313" s="418"/>
      <c r="AE313" s="418"/>
      <c r="AF313" s="418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755"/>
      <c r="B314" s="174">
        <v>14030226</v>
      </c>
      <c r="C314" s="418">
        <v>309</v>
      </c>
      <c r="D314" s="418">
        <v>7</v>
      </c>
      <c r="E314" s="418">
        <v>50</v>
      </c>
      <c r="F314" s="418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8">
        <v>36</v>
      </c>
      <c r="M314" s="418">
        <v>2</v>
      </c>
      <c r="N314" s="749">
        <v>800</v>
      </c>
      <c r="O314" s="418"/>
      <c r="P314" s="418"/>
      <c r="Q314" s="759">
        <v>84.47</v>
      </c>
      <c r="R314" s="420" t="str">
        <f t="shared" si="11"/>
        <v>fx</v>
      </c>
      <c r="S314" s="749"/>
      <c r="T314" s="749"/>
      <c r="U314" s="749"/>
      <c r="V314" s="418"/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755"/>
      <c r="B315" s="175">
        <v>14030226</v>
      </c>
      <c r="C315" s="418">
        <v>309</v>
      </c>
      <c r="D315" s="418">
        <v>7</v>
      </c>
      <c r="E315" s="418">
        <v>50</v>
      </c>
      <c r="F315" s="418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8">
        <v>37</v>
      </c>
      <c r="M315" s="418">
        <v>2</v>
      </c>
      <c r="N315" s="749"/>
      <c r="O315" s="418"/>
      <c r="P315" s="418"/>
      <c r="Q315" s="759"/>
      <c r="R315" s="420" t="str">
        <f t="shared" si="11"/>
        <v>fx</v>
      </c>
      <c r="S315" s="749"/>
      <c r="T315" s="749"/>
      <c r="U315" s="749"/>
      <c r="V315" s="418"/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755"/>
      <c r="B316" s="175">
        <v>14030226</v>
      </c>
      <c r="C316" s="418">
        <v>309</v>
      </c>
      <c r="D316" s="418">
        <v>7</v>
      </c>
      <c r="E316" s="418">
        <v>50</v>
      </c>
      <c r="F316" s="418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8">
        <v>38</v>
      </c>
      <c r="M316" s="418">
        <v>2</v>
      </c>
      <c r="N316" s="749"/>
      <c r="O316" s="418"/>
      <c r="P316" s="418"/>
      <c r="Q316" s="759"/>
      <c r="R316" s="420" t="str">
        <f t="shared" si="11"/>
        <v>fx</v>
      </c>
      <c r="S316" s="749"/>
      <c r="T316" s="749"/>
      <c r="U316" s="749"/>
      <c r="V316" s="418"/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756"/>
      <c r="B317" s="414">
        <v>14030226</v>
      </c>
      <c r="C317" s="425">
        <v>309</v>
      </c>
      <c r="D317" s="425">
        <v>7</v>
      </c>
      <c r="E317" s="425">
        <v>50</v>
      </c>
      <c r="F317" s="425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8">
        <v>39</v>
      </c>
      <c r="M317" s="418">
        <v>2</v>
      </c>
      <c r="N317" s="749"/>
      <c r="O317" s="418"/>
      <c r="P317" s="418"/>
      <c r="Q317" s="759"/>
      <c r="R317" s="420" t="str">
        <f t="shared" si="11"/>
        <v>fx</v>
      </c>
      <c r="S317" s="749"/>
      <c r="T317" s="749"/>
      <c r="U317" s="749"/>
      <c r="V317" s="418"/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754" t="s">
        <v>336</v>
      </c>
      <c r="B318" s="174">
        <v>14030225</v>
      </c>
      <c r="C318" s="163">
        <v>350</v>
      </c>
      <c r="D318" s="426">
        <v>7</v>
      </c>
      <c r="E318" s="426">
        <v>50</v>
      </c>
      <c r="F318" s="426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8">
        <v>39</v>
      </c>
      <c r="M318" s="418">
        <v>1</v>
      </c>
      <c r="N318" s="749">
        <v>600</v>
      </c>
      <c r="O318" s="418"/>
      <c r="P318" s="418"/>
      <c r="Q318" s="759">
        <v>150</v>
      </c>
      <c r="R318" s="420" t="s">
        <v>111</v>
      </c>
      <c r="S318" s="749">
        <v>1</v>
      </c>
      <c r="T318" s="749">
        <v>13.6</v>
      </c>
      <c r="U318" s="749">
        <v>400</v>
      </c>
      <c r="V318" s="418"/>
      <c r="W318" s="418"/>
      <c r="X318" s="418"/>
      <c r="Y318" s="418"/>
      <c r="Z318" s="418"/>
      <c r="AA318" s="418"/>
      <c r="AB318" s="418"/>
      <c r="AC318" s="418"/>
      <c r="AD318" s="418"/>
      <c r="AE318" s="418"/>
      <c r="AF318" s="418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755"/>
      <c r="B319" s="175">
        <v>14030225</v>
      </c>
      <c r="C319" s="96">
        <v>350</v>
      </c>
      <c r="D319" s="418">
        <v>7</v>
      </c>
      <c r="E319" s="418">
        <v>50</v>
      </c>
      <c r="F319" s="418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8">
        <v>40</v>
      </c>
      <c r="M319" s="418">
        <v>1</v>
      </c>
      <c r="N319" s="749"/>
      <c r="O319" s="418"/>
      <c r="P319" s="418"/>
      <c r="Q319" s="759"/>
      <c r="R319" s="420" t="s">
        <v>111</v>
      </c>
      <c r="S319" s="749"/>
      <c r="T319" s="749"/>
      <c r="U319" s="749"/>
      <c r="V319" s="418"/>
      <c r="W319" s="418"/>
      <c r="X319" s="418"/>
      <c r="Y319" s="418"/>
      <c r="Z319" s="418"/>
      <c r="AA319" s="418"/>
      <c r="AB319" s="418"/>
      <c r="AC319" s="418"/>
      <c r="AD319" s="418"/>
      <c r="AE319" s="418"/>
      <c r="AF319" s="418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755"/>
      <c r="B320" s="175">
        <v>14030225</v>
      </c>
      <c r="C320" s="96">
        <v>350</v>
      </c>
      <c r="D320" s="418">
        <v>7</v>
      </c>
      <c r="E320" s="418">
        <v>50</v>
      </c>
      <c r="F320" s="418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8">
        <v>41</v>
      </c>
      <c r="M320" s="418">
        <v>1</v>
      </c>
      <c r="N320" s="749"/>
      <c r="O320" s="418"/>
      <c r="P320" s="418"/>
      <c r="Q320" s="759"/>
      <c r="R320" s="420" t="s">
        <v>111</v>
      </c>
      <c r="S320" s="749"/>
      <c r="T320" s="749"/>
      <c r="U320" s="749"/>
      <c r="V320" s="418"/>
      <c r="W320" s="418"/>
      <c r="X320" s="418"/>
      <c r="Y320" s="418"/>
      <c r="Z320" s="418"/>
      <c r="AA320" s="418"/>
      <c r="AB320" s="418"/>
      <c r="AC320" s="418"/>
      <c r="AD320" s="418"/>
      <c r="AE320" s="418"/>
      <c r="AF320" s="418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755"/>
      <c r="B321" s="175">
        <v>14030225</v>
      </c>
      <c r="C321" s="96">
        <v>350</v>
      </c>
      <c r="D321" s="418">
        <v>7</v>
      </c>
      <c r="E321" s="418">
        <v>50</v>
      </c>
      <c r="F321" s="418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8">
        <v>42</v>
      </c>
      <c r="M321" s="418">
        <v>2</v>
      </c>
      <c r="N321" s="749"/>
      <c r="O321" s="418"/>
      <c r="P321" s="418"/>
      <c r="Q321" s="759"/>
      <c r="R321" s="420" t="s">
        <v>111</v>
      </c>
      <c r="S321" s="749"/>
      <c r="T321" s="749"/>
      <c r="U321" s="749"/>
      <c r="V321" s="418"/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755"/>
      <c r="B322" s="175">
        <v>14030225</v>
      </c>
      <c r="C322" s="96">
        <v>350</v>
      </c>
      <c r="D322" s="418">
        <v>7</v>
      </c>
      <c r="E322" s="418">
        <v>50</v>
      </c>
      <c r="F322" s="418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8">
        <v>43</v>
      </c>
      <c r="M322" s="418">
        <v>2</v>
      </c>
      <c r="N322" s="749"/>
      <c r="O322" s="418"/>
      <c r="P322" s="418"/>
      <c r="Q322" s="759"/>
      <c r="R322" s="420" t="s">
        <v>111</v>
      </c>
      <c r="S322" s="749"/>
      <c r="T322" s="749"/>
      <c r="U322" s="749"/>
      <c r="V322" s="418"/>
      <c r="W322" s="418"/>
      <c r="X322" s="418"/>
      <c r="Y322" s="418"/>
      <c r="Z322" s="418"/>
      <c r="AA322" s="418"/>
      <c r="AB322" s="418"/>
      <c r="AC322" s="418"/>
      <c r="AD322" s="418"/>
      <c r="AE322" s="418"/>
      <c r="AF322" s="418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755"/>
      <c r="B323" s="414">
        <v>14030225</v>
      </c>
      <c r="C323" s="96">
        <v>350</v>
      </c>
      <c r="D323" s="418">
        <v>7</v>
      </c>
      <c r="E323" s="418">
        <v>50</v>
      </c>
      <c r="F323" s="418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8">
        <v>44</v>
      </c>
      <c r="M323" s="418">
        <v>1</v>
      </c>
      <c r="N323" s="749"/>
      <c r="O323" s="418"/>
      <c r="P323" s="418"/>
      <c r="Q323" s="759"/>
      <c r="R323" s="420" t="s">
        <v>111</v>
      </c>
      <c r="S323" s="749"/>
      <c r="T323" s="749"/>
      <c r="U323" s="749"/>
      <c r="V323" s="418"/>
      <c r="W323" s="418"/>
      <c r="X323" s="418"/>
      <c r="Y323" s="418"/>
      <c r="Z323" s="418"/>
      <c r="AA323" s="418"/>
      <c r="AB323" s="418"/>
      <c r="AC323" s="418"/>
      <c r="AD323" s="418"/>
      <c r="AE323" s="418"/>
      <c r="AF323" s="418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755"/>
      <c r="B324" s="174">
        <v>14030225</v>
      </c>
      <c r="C324" s="418">
        <v>370</v>
      </c>
      <c r="D324" s="418">
        <v>7</v>
      </c>
      <c r="E324" s="418">
        <v>50</v>
      </c>
      <c r="F324" s="418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8">
        <v>39</v>
      </c>
      <c r="M324" s="418">
        <v>1</v>
      </c>
      <c r="N324" s="749">
        <v>600</v>
      </c>
      <c r="O324" s="418"/>
      <c r="P324" s="418"/>
      <c r="Q324" s="759">
        <v>111.52</v>
      </c>
      <c r="R324" s="420" t="s">
        <v>239</v>
      </c>
      <c r="S324" s="749"/>
      <c r="T324" s="749"/>
      <c r="U324" s="749"/>
      <c r="V324" s="418"/>
      <c r="W324" s="418"/>
      <c r="X324" s="418"/>
      <c r="Y324" s="418"/>
      <c r="Z324" s="418"/>
      <c r="AA324" s="418"/>
      <c r="AB324" s="418"/>
      <c r="AC324" s="418"/>
      <c r="AD324" s="418"/>
      <c r="AE324" s="418"/>
      <c r="AF324" s="418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755"/>
      <c r="B325" s="175">
        <v>14030225</v>
      </c>
      <c r="C325" s="418">
        <v>370</v>
      </c>
      <c r="D325" s="418">
        <v>7</v>
      </c>
      <c r="E325" s="418">
        <v>50</v>
      </c>
      <c r="F325" s="418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8">
        <v>40</v>
      </c>
      <c r="M325" s="418">
        <v>1</v>
      </c>
      <c r="N325" s="749"/>
      <c r="O325" s="418"/>
      <c r="P325" s="418"/>
      <c r="Q325" s="759"/>
      <c r="R325" s="420" t="s">
        <v>239</v>
      </c>
      <c r="S325" s="749"/>
      <c r="T325" s="749"/>
      <c r="U325" s="749"/>
      <c r="V325" s="418"/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755"/>
      <c r="B326" s="175">
        <v>14030225</v>
      </c>
      <c r="C326" s="418">
        <v>370</v>
      </c>
      <c r="D326" s="418">
        <v>7</v>
      </c>
      <c r="E326" s="418">
        <v>50</v>
      </c>
      <c r="F326" s="418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8">
        <v>42</v>
      </c>
      <c r="M326" s="418">
        <v>2</v>
      </c>
      <c r="N326" s="749"/>
      <c r="O326" s="418"/>
      <c r="P326" s="418"/>
      <c r="Q326" s="759"/>
      <c r="R326" s="420" t="s">
        <v>239</v>
      </c>
      <c r="S326" s="749"/>
      <c r="T326" s="749"/>
      <c r="U326" s="749"/>
      <c r="V326" s="418"/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755"/>
      <c r="B327" s="175">
        <v>14030225</v>
      </c>
      <c r="C327" s="418">
        <v>370</v>
      </c>
      <c r="D327" s="418">
        <v>7</v>
      </c>
      <c r="E327" s="418">
        <v>50</v>
      </c>
      <c r="F327" s="418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8">
        <v>43</v>
      </c>
      <c r="M327" s="418">
        <v>2</v>
      </c>
      <c r="N327" s="749"/>
      <c r="O327" s="418"/>
      <c r="P327" s="418"/>
      <c r="Q327" s="759"/>
      <c r="R327" s="420" t="s">
        <v>239</v>
      </c>
      <c r="S327" s="749"/>
      <c r="T327" s="749"/>
      <c r="U327" s="749"/>
      <c r="V327" s="418"/>
      <c r="W327" s="418"/>
      <c r="X327" s="418"/>
      <c r="Y327" s="418"/>
      <c r="Z327" s="418"/>
      <c r="AA327" s="418"/>
      <c r="AB327" s="418"/>
      <c r="AC327" s="418"/>
      <c r="AD327" s="418"/>
      <c r="AE327" s="418"/>
      <c r="AF327" s="418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756"/>
      <c r="B328" s="414">
        <v>14030225</v>
      </c>
      <c r="C328" s="425">
        <v>370</v>
      </c>
      <c r="D328" s="425">
        <v>7</v>
      </c>
      <c r="E328" s="425">
        <v>50</v>
      </c>
      <c r="F328" s="425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8">
        <v>44</v>
      </c>
      <c r="M328" s="418">
        <v>2</v>
      </c>
      <c r="N328" s="749"/>
      <c r="O328" s="418"/>
      <c r="P328" s="418"/>
      <c r="Q328" s="759"/>
      <c r="R328" s="420" t="s">
        <v>239</v>
      </c>
      <c r="S328" s="749"/>
      <c r="T328" s="749"/>
      <c r="U328" s="749"/>
      <c r="V328" s="418"/>
      <c r="W328" s="418"/>
      <c r="X328" s="418"/>
      <c r="Y328" s="418"/>
      <c r="Z328" s="418"/>
      <c r="AA328" s="418"/>
      <c r="AB328" s="418"/>
      <c r="AC328" s="418"/>
      <c r="AD328" s="418"/>
      <c r="AE328" s="418"/>
      <c r="AF328" s="418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754" t="str">
        <f>IF(H329&gt;I329,"شب","روز")</f>
        <v>روز</v>
      </c>
      <c r="B329" s="174">
        <v>14030227</v>
      </c>
      <c r="C329" s="163">
        <v>390</v>
      </c>
      <c r="D329" s="426">
        <v>7</v>
      </c>
      <c r="E329" s="426">
        <v>50</v>
      </c>
      <c r="F329" s="426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8">
        <v>37</v>
      </c>
      <c r="M329" s="418">
        <v>1</v>
      </c>
      <c r="N329" s="749">
        <v>86</v>
      </c>
      <c r="O329" s="418"/>
      <c r="P329" s="418"/>
      <c r="Q329" s="759">
        <v>96</v>
      </c>
      <c r="R329" s="420">
        <v>316</v>
      </c>
      <c r="S329" s="749">
        <v>1.2</v>
      </c>
      <c r="T329" s="749">
        <v>8.1</v>
      </c>
      <c r="U329" s="749">
        <v>0</v>
      </c>
      <c r="V329" s="418"/>
      <c r="W329" s="418"/>
      <c r="X329" s="418"/>
      <c r="Y329" s="418"/>
      <c r="Z329" s="418"/>
      <c r="AA329" s="418"/>
      <c r="AB329" s="418"/>
      <c r="AC329" s="418"/>
      <c r="AD329" s="418"/>
      <c r="AE329" s="418"/>
      <c r="AF329" s="418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755"/>
      <c r="B330" s="175">
        <v>14030227</v>
      </c>
      <c r="C330" s="96">
        <v>390</v>
      </c>
      <c r="D330" s="418">
        <v>7</v>
      </c>
      <c r="E330" s="418">
        <v>50</v>
      </c>
      <c r="F330" s="418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8">
        <v>38</v>
      </c>
      <c r="M330" s="418">
        <v>1</v>
      </c>
      <c r="N330" s="749"/>
      <c r="O330" s="418"/>
      <c r="P330" s="418"/>
      <c r="Q330" s="759"/>
      <c r="R330" s="420">
        <v>316</v>
      </c>
      <c r="S330" s="749"/>
      <c r="T330" s="749"/>
      <c r="U330" s="749"/>
      <c r="V330" s="418"/>
      <c r="W330" s="418"/>
      <c r="X330" s="418"/>
      <c r="Y330" s="418"/>
      <c r="Z330" s="418"/>
      <c r="AA330" s="418"/>
      <c r="AB330" s="418"/>
      <c r="AC330" s="418"/>
      <c r="AD330" s="418"/>
      <c r="AE330" s="418"/>
      <c r="AF330" s="418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755"/>
      <c r="B331" s="175">
        <v>14030227</v>
      </c>
      <c r="C331" s="96">
        <v>390</v>
      </c>
      <c r="D331" s="418">
        <v>7</v>
      </c>
      <c r="E331" s="418">
        <v>50</v>
      </c>
      <c r="F331" s="418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8">
        <v>39</v>
      </c>
      <c r="M331" s="418">
        <v>1</v>
      </c>
      <c r="N331" s="749"/>
      <c r="O331" s="418"/>
      <c r="P331" s="418"/>
      <c r="Q331" s="759"/>
      <c r="R331" s="420">
        <v>316</v>
      </c>
      <c r="S331" s="749"/>
      <c r="T331" s="749"/>
      <c r="U331" s="749"/>
      <c r="V331" s="418"/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755"/>
      <c r="B332" s="175">
        <v>14030227</v>
      </c>
      <c r="C332" s="96">
        <v>390</v>
      </c>
      <c r="D332" s="418">
        <v>7</v>
      </c>
      <c r="E332" s="418">
        <v>50</v>
      </c>
      <c r="F332" s="418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8">
        <v>40</v>
      </c>
      <c r="M332" s="418">
        <v>1</v>
      </c>
      <c r="N332" s="749"/>
      <c r="O332" s="418"/>
      <c r="P332" s="418"/>
      <c r="Q332" s="759"/>
      <c r="R332" s="420">
        <v>316</v>
      </c>
      <c r="S332" s="749"/>
      <c r="T332" s="749"/>
      <c r="U332" s="749"/>
      <c r="V332" s="418"/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755"/>
      <c r="B333" s="414">
        <v>14030227</v>
      </c>
      <c r="C333" s="96">
        <v>390</v>
      </c>
      <c r="D333" s="418">
        <v>7</v>
      </c>
      <c r="E333" s="418">
        <v>50</v>
      </c>
      <c r="F333" s="418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8">
        <v>41</v>
      </c>
      <c r="M333" s="418">
        <v>1</v>
      </c>
      <c r="N333" s="749"/>
      <c r="O333" s="418"/>
      <c r="P333" s="418"/>
      <c r="Q333" s="759"/>
      <c r="R333" s="420">
        <v>316</v>
      </c>
      <c r="S333" s="749"/>
      <c r="T333" s="749"/>
      <c r="U333" s="749"/>
      <c r="V333" s="418"/>
      <c r="W333" s="418"/>
      <c r="X333" s="418"/>
      <c r="Y333" s="418"/>
      <c r="Z333" s="418"/>
      <c r="AA333" s="418"/>
      <c r="AB333" s="418"/>
      <c r="AC333" s="418"/>
      <c r="AD333" s="418"/>
      <c r="AE333" s="418"/>
      <c r="AF333" s="418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755"/>
      <c r="B334" s="174">
        <v>14030227</v>
      </c>
      <c r="C334" s="418">
        <v>390</v>
      </c>
      <c r="D334" s="418">
        <v>7</v>
      </c>
      <c r="E334" s="418">
        <v>50</v>
      </c>
      <c r="F334" s="418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8">
        <v>37</v>
      </c>
      <c r="M334" s="418">
        <v>1</v>
      </c>
      <c r="N334" s="749">
        <v>45</v>
      </c>
      <c r="O334" s="418"/>
      <c r="P334" s="418"/>
      <c r="Q334" s="759"/>
      <c r="R334" s="420">
        <v>316</v>
      </c>
      <c r="S334" s="749"/>
      <c r="T334" s="749"/>
      <c r="U334" s="749"/>
      <c r="V334" s="418"/>
      <c r="W334" s="418"/>
      <c r="X334" s="418"/>
      <c r="Y334" s="418"/>
      <c r="Z334" s="418"/>
      <c r="AA334" s="418"/>
      <c r="AB334" s="418"/>
      <c r="AC334" s="418"/>
      <c r="AD334" s="418"/>
      <c r="AE334" s="418"/>
      <c r="AF334" s="418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755"/>
      <c r="B335" s="175">
        <v>14030227</v>
      </c>
      <c r="C335" s="418">
        <v>390</v>
      </c>
      <c r="D335" s="418">
        <v>7</v>
      </c>
      <c r="E335" s="418">
        <v>50</v>
      </c>
      <c r="F335" s="418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8">
        <v>38</v>
      </c>
      <c r="M335" s="418">
        <v>1</v>
      </c>
      <c r="N335" s="749"/>
      <c r="O335" s="418"/>
      <c r="P335" s="418"/>
      <c r="Q335" s="759"/>
      <c r="R335" s="420">
        <v>316</v>
      </c>
      <c r="S335" s="749"/>
      <c r="T335" s="749"/>
      <c r="U335" s="749"/>
      <c r="V335" s="418"/>
      <c r="W335" s="418"/>
      <c r="X335" s="418"/>
      <c r="Y335" s="418"/>
      <c r="Z335" s="418"/>
      <c r="AA335" s="418"/>
      <c r="AB335" s="418"/>
      <c r="AC335" s="418"/>
      <c r="AD335" s="418"/>
      <c r="AE335" s="418"/>
      <c r="AF335" s="418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755"/>
      <c r="B336" s="175">
        <v>14030227</v>
      </c>
      <c r="C336" s="418">
        <v>390</v>
      </c>
      <c r="D336" s="418">
        <v>7</v>
      </c>
      <c r="E336" s="418">
        <v>50</v>
      </c>
      <c r="F336" s="418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8">
        <v>39</v>
      </c>
      <c r="M336" s="418">
        <v>1</v>
      </c>
      <c r="N336" s="749"/>
      <c r="O336" s="418"/>
      <c r="P336" s="418"/>
      <c r="Q336" s="759"/>
      <c r="R336" s="420">
        <v>316</v>
      </c>
      <c r="S336" s="749"/>
      <c r="T336" s="749"/>
      <c r="U336" s="749"/>
      <c r="V336" s="418"/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755"/>
      <c r="B337" s="175">
        <v>14030227</v>
      </c>
      <c r="C337" s="418">
        <v>390</v>
      </c>
      <c r="D337" s="418">
        <v>7</v>
      </c>
      <c r="E337" s="418">
        <v>50</v>
      </c>
      <c r="F337" s="418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8">
        <v>40</v>
      </c>
      <c r="M337" s="418">
        <v>1</v>
      </c>
      <c r="N337" s="749"/>
      <c r="O337" s="418"/>
      <c r="P337" s="418"/>
      <c r="Q337" s="759"/>
      <c r="R337" s="420">
        <v>316</v>
      </c>
      <c r="S337" s="749"/>
      <c r="T337" s="749"/>
      <c r="U337" s="749"/>
      <c r="V337" s="418"/>
      <c r="W337" s="418"/>
      <c r="X337" s="418"/>
      <c r="Y337" s="418"/>
      <c r="Z337" s="418"/>
      <c r="AA337" s="418"/>
      <c r="AB337" s="418"/>
      <c r="AC337" s="418"/>
      <c r="AD337" s="418"/>
      <c r="AE337" s="418"/>
      <c r="AF337" s="418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756"/>
      <c r="B338" s="414">
        <v>14030227</v>
      </c>
      <c r="C338" s="425">
        <v>390</v>
      </c>
      <c r="D338" s="425">
        <v>7</v>
      </c>
      <c r="E338" s="425">
        <v>50</v>
      </c>
      <c r="F338" s="425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8">
        <v>41</v>
      </c>
      <c r="M338" s="418">
        <v>1</v>
      </c>
      <c r="N338" s="749"/>
      <c r="O338" s="418"/>
      <c r="P338" s="418"/>
      <c r="Q338" s="759"/>
      <c r="R338" s="420">
        <v>316</v>
      </c>
      <c r="S338" s="749"/>
      <c r="T338" s="749"/>
      <c r="U338" s="749"/>
      <c r="V338" s="418"/>
      <c r="W338" s="418"/>
      <c r="X338" s="418"/>
      <c r="Y338" s="418"/>
      <c r="Z338" s="418"/>
      <c r="AA338" s="418"/>
      <c r="AB338" s="418"/>
      <c r="AC338" s="418"/>
      <c r="AD338" s="418"/>
      <c r="AE338" s="418"/>
      <c r="AF338" s="418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754" t="str">
        <f t="shared" ref="A339:A396" si="13">IF(H339&gt;I339,"شب","روز")</f>
        <v>روز</v>
      </c>
      <c r="B339" s="174">
        <v>14020227</v>
      </c>
      <c r="C339" s="163">
        <v>309</v>
      </c>
      <c r="D339" s="426">
        <v>7</v>
      </c>
      <c r="E339" s="426">
        <v>50</v>
      </c>
      <c r="F339" s="426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8">
        <v>36</v>
      </c>
      <c r="M339" s="418">
        <v>2</v>
      </c>
      <c r="N339" s="749">
        <v>448</v>
      </c>
      <c r="O339" s="418"/>
      <c r="P339" s="418"/>
      <c r="Q339" s="419"/>
      <c r="R339" s="420" t="str">
        <f>IF(C339=370,"p500","fx")</f>
        <v>fx</v>
      </c>
      <c r="S339" s="749">
        <v>2.5</v>
      </c>
      <c r="T339" s="749">
        <v>18.2</v>
      </c>
      <c r="U339" s="749">
        <v>500</v>
      </c>
      <c r="V339" s="418"/>
      <c r="W339" s="418"/>
      <c r="X339" s="418"/>
      <c r="Y339" s="418"/>
      <c r="Z339" s="418"/>
      <c r="AA339" s="418"/>
      <c r="AB339" s="418"/>
      <c r="AC339" s="418"/>
      <c r="AD339" s="418"/>
      <c r="AE339" s="418"/>
      <c r="AF339" s="418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755"/>
      <c r="B340" s="175">
        <v>14020227</v>
      </c>
      <c r="C340" s="96">
        <v>309</v>
      </c>
      <c r="D340" s="418">
        <v>7</v>
      </c>
      <c r="E340" s="418">
        <v>50</v>
      </c>
      <c r="F340" s="418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8">
        <v>37</v>
      </c>
      <c r="M340" s="418">
        <v>2</v>
      </c>
      <c r="N340" s="749"/>
      <c r="O340" s="418"/>
      <c r="P340" s="418"/>
      <c r="Q340" s="419"/>
      <c r="R340" s="420" t="str">
        <f>IF(C340=370,"p500","fx")</f>
        <v>fx</v>
      </c>
      <c r="S340" s="749"/>
      <c r="T340" s="749"/>
      <c r="U340" s="749"/>
      <c r="V340" s="418"/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755"/>
      <c r="B341" s="175">
        <v>14020227</v>
      </c>
      <c r="C341" s="96">
        <v>309</v>
      </c>
      <c r="D341" s="418">
        <v>7</v>
      </c>
      <c r="E341" s="418">
        <v>50</v>
      </c>
      <c r="F341" s="418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8">
        <v>38</v>
      </c>
      <c r="M341" s="418">
        <v>2</v>
      </c>
      <c r="N341" s="749"/>
      <c r="O341" s="418"/>
      <c r="P341" s="418"/>
      <c r="Q341" s="419"/>
      <c r="R341" s="420" t="str">
        <f t="shared" ref="R341:R403" si="14">IF(C341=370,"p500","fx")</f>
        <v>fx</v>
      </c>
      <c r="S341" s="749"/>
      <c r="T341" s="749"/>
      <c r="U341" s="749"/>
      <c r="V341" s="418"/>
      <c r="W341" s="418"/>
      <c r="X341" s="418"/>
      <c r="Y341" s="418"/>
      <c r="Z341" s="418"/>
      <c r="AA341" s="418"/>
      <c r="AB341" s="418"/>
      <c r="AC341" s="418"/>
      <c r="AD341" s="418"/>
      <c r="AE341" s="418"/>
      <c r="AF341" s="418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755"/>
      <c r="B342" s="414">
        <v>14020227</v>
      </c>
      <c r="C342" s="96">
        <v>309</v>
      </c>
      <c r="D342" s="418">
        <v>7</v>
      </c>
      <c r="E342" s="418">
        <v>50</v>
      </c>
      <c r="F342" s="418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8">
        <v>39</v>
      </c>
      <c r="M342" s="418">
        <v>2</v>
      </c>
      <c r="N342" s="749"/>
      <c r="O342" s="418"/>
      <c r="P342" s="418"/>
      <c r="Q342" s="419"/>
      <c r="R342" s="420" t="str">
        <f t="shared" si="14"/>
        <v>fx</v>
      </c>
      <c r="S342" s="749"/>
      <c r="T342" s="749"/>
      <c r="U342" s="749"/>
      <c r="V342" s="418"/>
      <c r="W342" s="418"/>
      <c r="X342" s="418"/>
      <c r="Y342" s="418"/>
      <c r="Z342" s="418"/>
      <c r="AA342" s="418"/>
      <c r="AB342" s="418"/>
      <c r="AC342" s="418"/>
      <c r="AD342" s="418"/>
      <c r="AE342" s="418"/>
      <c r="AF342" s="418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755"/>
      <c r="B343" s="174">
        <v>14020227</v>
      </c>
      <c r="C343" s="96">
        <v>350</v>
      </c>
      <c r="D343" s="418">
        <v>7</v>
      </c>
      <c r="E343" s="418">
        <v>50</v>
      </c>
      <c r="F343" s="418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8">
        <v>39</v>
      </c>
      <c r="M343" s="418">
        <v>1</v>
      </c>
      <c r="N343" s="749">
        <v>448</v>
      </c>
      <c r="O343" s="418"/>
      <c r="P343" s="418"/>
      <c r="Q343" s="760">
        <v>109.29</v>
      </c>
      <c r="R343" s="420" t="str">
        <f t="shared" si="14"/>
        <v>fx</v>
      </c>
      <c r="S343" s="749"/>
      <c r="T343" s="749"/>
      <c r="U343" s="749"/>
      <c r="V343" s="418"/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755"/>
      <c r="B344" s="175">
        <v>14020227</v>
      </c>
      <c r="C344" s="96">
        <v>350</v>
      </c>
      <c r="D344" s="418">
        <v>7</v>
      </c>
      <c r="E344" s="418">
        <v>50</v>
      </c>
      <c r="F344" s="418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8">
        <v>40</v>
      </c>
      <c r="M344" s="418">
        <v>1</v>
      </c>
      <c r="N344" s="749"/>
      <c r="O344" s="418"/>
      <c r="P344" s="418"/>
      <c r="Q344" s="760"/>
      <c r="R344" s="420" t="str">
        <f t="shared" si="14"/>
        <v>fx</v>
      </c>
      <c r="S344" s="749"/>
      <c r="T344" s="749"/>
      <c r="U344" s="749"/>
      <c r="V344" s="418"/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755"/>
      <c r="B345" s="175">
        <v>14020227</v>
      </c>
      <c r="C345" s="96">
        <v>350</v>
      </c>
      <c r="D345" s="418">
        <v>7</v>
      </c>
      <c r="E345" s="418">
        <v>50</v>
      </c>
      <c r="F345" s="418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8">
        <v>41</v>
      </c>
      <c r="M345" s="418">
        <v>1</v>
      </c>
      <c r="N345" s="749"/>
      <c r="O345" s="418"/>
      <c r="P345" s="418"/>
      <c r="Q345" s="760"/>
      <c r="R345" s="420" t="str">
        <f t="shared" si="14"/>
        <v>fx</v>
      </c>
      <c r="S345" s="749"/>
      <c r="T345" s="749"/>
      <c r="U345" s="749"/>
      <c r="V345" s="418"/>
      <c r="W345" s="418"/>
      <c r="X345" s="418"/>
      <c r="Y345" s="418"/>
      <c r="Z345" s="418"/>
      <c r="AA345" s="418"/>
      <c r="AB345" s="418"/>
      <c r="AC345" s="418"/>
      <c r="AD345" s="418"/>
      <c r="AE345" s="418"/>
      <c r="AF345" s="418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755"/>
      <c r="B346" s="175">
        <v>14020227</v>
      </c>
      <c r="C346" s="96">
        <v>350</v>
      </c>
      <c r="D346" s="418">
        <v>7</v>
      </c>
      <c r="E346" s="418">
        <v>50</v>
      </c>
      <c r="F346" s="418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8">
        <v>42</v>
      </c>
      <c r="M346" s="418">
        <v>2</v>
      </c>
      <c r="N346" s="749"/>
      <c r="O346" s="418"/>
      <c r="P346" s="418"/>
      <c r="Q346" s="760"/>
      <c r="R346" s="420" t="str">
        <f t="shared" si="14"/>
        <v>fx</v>
      </c>
      <c r="S346" s="749"/>
      <c r="T346" s="749"/>
      <c r="U346" s="749"/>
      <c r="V346" s="418"/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755"/>
      <c r="B347" s="175">
        <v>14020227</v>
      </c>
      <c r="C347" s="96">
        <v>350</v>
      </c>
      <c r="D347" s="418">
        <v>7</v>
      </c>
      <c r="E347" s="418">
        <v>50</v>
      </c>
      <c r="F347" s="418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8">
        <v>43</v>
      </c>
      <c r="M347" s="418">
        <v>2</v>
      </c>
      <c r="N347" s="749"/>
      <c r="O347" s="418"/>
      <c r="P347" s="418"/>
      <c r="Q347" s="760"/>
      <c r="R347" s="420" t="str">
        <f t="shared" si="14"/>
        <v>fx</v>
      </c>
      <c r="S347" s="749"/>
      <c r="T347" s="749"/>
      <c r="U347" s="749"/>
      <c r="V347" s="418"/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755"/>
      <c r="B348" s="414">
        <v>14020227</v>
      </c>
      <c r="C348" s="96">
        <v>350</v>
      </c>
      <c r="D348" s="418">
        <v>7</v>
      </c>
      <c r="E348" s="418">
        <v>50</v>
      </c>
      <c r="F348" s="418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8">
        <v>44</v>
      </c>
      <c r="M348" s="418">
        <v>1</v>
      </c>
      <c r="N348" s="749"/>
      <c r="O348" s="418"/>
      <c r="P348" s="418"/>
      <c r="Q348" s="760"/>
      <c r="R348" s="420" t="str">
        <f t="shared" si="14"/>
        <v>fx</v>
      </c>
      <c r="S348" s="749"/>
      <c r="T348" s="749"/>
      <c r="U348" s="749"/>
      <c r="V348" s="418"/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755"/>
      <c r="B349" s="174">
        <v>14020227</v>
      </c>
      <c r="C349" s="96">
        <v>370</v>
      </c>
      <c r="D349" s="418">
        <v>7</v>
      </c>
      <c r="E349" s="418">
        <v>50</v>
      </c>
      <c r="F349" s="418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8">
        <v>39</v>
      </c>
      <c r="M349" s="418">
        <v>1</v>
      </c>
      <c r="N349" s="749">
        <v>448</v>
      </c>
      <c r="O349" s="418"/>
      <c r="P349" s="418"/>
      <c r="Q349" s="760">
        <v>80.5</v>
      </c>
      <c r="R349" s="420" t="str">
        <f t="shared" si="14"/>
        <v>p500</v>
      </c>
      <c r="S349" s="749"/>
      <c r="T349" s="749"/>
      <c r="U349" s="749"/>
      <c r="V349" s="418"/>
      <c r="W349" s="418"/>
      <c r="X349" s="418"/>
      <c r="Y349" s="418"/>
      <c r="Z349" s="418"/>
      <c r="AA349" s="418"/>
      <c r="AB349" s="418"/>
      <c r="AC349" s="418"/>
      <c r="AD349" s="418"/>
      <c r="AE349" s="418"/>
      <c r="AF349" s="418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755"/>
      <c r="B350" s="175">
        <v>14020227</v>
      </c>
      <c r="C350" s="96">
        <v>370</v>
      </c>
      <c r="D350" s="418">
        <v>7</v>
      </c>
      <c r="E350" s="418">
        <v>50</v>
      </c>
      <c r="F350" s="418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8">
        <v>40</v>
      </c>
      <c r="M350" s="418">
        <v>1</v>
      </c>
      <c r="N350" s="749"/>
      <c r="O350" s="418"/>
      <c r="P350" s="418"/>
      <c r="Q350" s="760"/>
      <c r="R350" s="420" t="str">
        <f t="shared" si="14"/>
        <v>p500</v>
      </c>
      <c r="S350" s="749"/>
      <c r="T350" s="749"/>
      <c r="U350" s="749"/>
      <c r="V350" s="418"/>
      <c r="W350" s="418"/>
      <c r="X350" s="418"/>
      <c r="Y350" s="418"/>
      <c r="Z350" s="418"/>
      <c r="AA350" s="418"/>
      <c r="AB350" s="418"/>
      <c r="AC350" s="418"/>
      <c r="AD350" s="418"/>
      <c r="AE350" s="418"/>
      <c r="AF350" s="418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755"/>
      <c r="B351" s="175">
        <v>14020227</v>
      </c>
      <c r="C351" s="96">
        <v>370</v>
      </c>
      <c r="D351" s="418">
        <v>7</v>
      </c>
      <c r="E351" s="418">
        <v>50</v>
      </c>
      <c r="F351" s="418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8">
        <v>42</v>
      </c>
      <c r="M351" s="418">
        <v>2</v>
      </c>
      <c r="N351" s="749"/>
      <c r="O351" s="418"/>
      <c r="P351" s="418"/>
      <c r="Q351" s="760"/>
      <c r="R351" s="420" t="str">
        <f t="shared" si="14"/>
        <v>p500</v>
      </c>
      <c r="S351" s="749"/>
      <c r="T351" s="749"/>
      <c r="U351" s="749"/>
      <c r="V351" s="418"/>
      <c r="W351" s="418"/>
      <c r="X351" s="418"/>
      <c r="Y351" s="418"/>
      <c r="Z351" s="418"/>
      <c r="AA351" s="418"/>
      <c r="AB351" s="418"/>
      <c r="AC351" s="418"/>
      <c r="AD351" s="418"/>
      <c r="AE351" s="418"/>
      <c r="AF351" s="418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755"/>
      <c r="B352" s="175">
        <v>14020227</v>
      </c>
      <c r="C352" s="96">
        <v>370</v>
      </c>
      <c r="D352" s="418">
        <v>7</v>
      </c>
      <c r="E352" s="418">
        <v>50</v>
      </c>
      <c r="F352" s="418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8">
        <v>43</v>
      </c>
      <c r="M352" s="418">
        <v>2</v>
      </c>
      <c r="N352" s="749"/>
      <c r="O352" s="418"/>
      <c r="P352" s="418"/>
      <c r="Q352" s="760"/>
      <c r="R352" s="420" t="str">
        <f>IF(C352=370,"p500","fx")</f>
        <v>p500</v>
      </c>
      <c r="S352" s="749"/>
      <c r="T352" s="749"/>
      <c r="U352" s="749"/>
      <c r="V352" s="418"/>
      <c r="W352" s="418"/>
      <c r="X352" s="418"/>
      <c r="Y352" s="418"/>
      <c r="Z352" s="418"/>
      <c r="AA352" s="418"/>
      <c r="AB352" s="418"/>
      <c r="AC352" s="418"/>
      <c r="AD352" s="418"/>
      <c r="AE352" s="418"/>
      <c r="AF352" s="418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755"/>
      <c r="B353" s="414">
        <v>14020227</v>
      </c>
      <c r="C353" s="96">
        <v>370</v>
      </c>
      <c r="D353" s="418">
        <v>7</v>
      </c>
      <c r="E353" s="418">
        <v>50</v>
      </c>
      <c r="F353" s="418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8">
        <v>44</v>
      </c>
      <c r="M353" s="418">
        <v>2</v>
      </c>
      <c r="N353" s="749"/>
      <c r="O353" s="418"/>
      <c r="P353" s="418"/>
      <c r="Q353" s="760"/>
      <c r="R353" s="420" t="str">
        <f t="shared" si="14"/>
        <v>p500</v>
      </c>
      <c r="S353" s="749"/>
      <c r="T353" s="749"/>
      <c r="U353" s="749"/>
      <c r="V353" s="418"/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755"/>
      <c r="B354" s="174">
        <v>14020227</v>
      </c>
      <c r="C354" s="96">
        <v>380</v>
      </c>
      <c r="D354" s="418">
        <v>7</v>
      </c>
      <c r="E354" s="418">
        <v>50</v>
      </c>
      <c r="F354" s="418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8">
        <v>40</v>
      </c>
      <c r="M354" s="418">
        <v>1</v>
      </c>
      <c r="N354" s="749">
        <v>280</v>
      </c>
      <c r="O354" s="418"/>
      <c r="P354" s="418"/>
      <c r="Q354" s="760">
        <v>510.49</v>
      </c>
      <c r="R354" s="420" t="str">
        <f t="shared" si="14"/>
        <v>fx</v>
      </c>
      <c r="S354" s="749"/>
      <c r="T354" s="749"/>
      <c r="U354" s="749"/>
      <c r="V354" s="418"/>
      <c r="W354" s="418"/>
      <c r="X354" s="418"/>
      <c r="Y354" s="418"/>
      <c r="Z354" s="418"/>
      <c r="AA354" s="418"/>
      <c r="AB354" s="418"/>
      <c r="AC354" s="418"/>
      <c r="AD354" s="418"/>
      <c r="AE354" s="418"/>
      <c r="AF354" s="418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755"/>
      <c r="B355" s="175">
        <v>14020227</v>
      </c>
      <c r="C355" s="96">
        <v>380</v>
      </c>
      <c r="D355" s="418">
        <v>7</v>
      </c>
      <c r="E355" s="418">
        <v>50</v>
      </c>
      <c r="F355" s="418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8">
        <v>41</v>
      </c>
      <c r="M355" s="418">
        <v>1</v>
      </c>
      <c r="N355" s="749"/>
      <c r="O355" s="418"/>
      <c r="P355" s="418"/>
      <c r="Q355" s="760"/>
      <c r="R355" s="420" t="str">
        <f t="shared" si="14"/>
        <v>fx</v>
      </c>
      <c r="S355" s="749"/>
      <c r="T355" s="749"/>
      <c r="U355" s="749"/>
      <c r="V355" s="418"/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755"/>
      <c r="B356" s="175">
        <v>14020227</v>
      </c>
      <c r="C356" s="96">
        <v>380</v>
      </c>
      <c r="D356" s="418">
        <v>7</v>
      </c>
      <c r="E356" s="418">
        <v>50</v>
      </c>
      <c r="F356" s="418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8">
        <v>42</v>
      </c>
      <c r="M356" s="418">
        <v>1</v>
      </c>
      <c r="N356" s="749"/>
      <c r="O356" s="418"/>
      <c r="P356" s="418"/>
      <c r="Q356" s="760"/>
      <c r="R356" s="420" t="str">
        <f t="shared" si="14"/>
        <v>fx</v>
      </c>
      <c r="S356" s="749"/>
      <c r="T356" s="749"/>
      <c r="U356" s="749"/>
      <c r="V356" s="418"/>
      <c r="W356" s="418"/>
      <c r="X356" s="418"/>
      <c r="Y356" s="418"/>
      <c r="Z356" s="418"/>
      <c r="AA356" s="418"/>
      <c r="AB356" s="418"/>
      <c r="AC356" s="418"/>
      <c r="AD356" s="418"/>
      <c r="AE356" s="418"/>
      <c r="AF356" s="418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755"/>
      <c r="B357" s="175">
        <v>14020227</v>
      </c>
      <c r="C357" s="96">
        <v>380</v>
      </c>
      <c r="D357" s="418">
        <v>7</v>
      </c>
      <c r="E357" s="418">
        <v>50</v>
      </c>
      <c r="F357" s="418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8">
        <v>43</v>
      </c>
      <c r="M357" s="418">
        <v>1</v>
      </c>
      <c r="N357" s="749"/>
      <c r="O357" s="418"/>
      <c r="P357" s="418"/>
      <c r="Q357" s="760"/>
      <c r="R357" s="420" t="str">
        <f t="shared" si="14"/>
        <v>fx</v>
      </c>
      <c r="S357" s="749"/>
      <c r="T357" s="749"/>
      <c r="U357" s="749"/>
      <c r="V357" s="418"/>
      <c r="W357" s="418"/>
      <c r="X357" s="418"/>
      <c r="Y357" s="418"/>
      <c r="Z357" s="418"/>
      <c r="AA357" s="418"/>
      <c r="AB357" s="418"/>
      <c r="AC357" s="418"/>
      <c r="AD357" s="418"/>
      <c r="AE357" s="418"/>
      <c r="AF357" s="418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755"/>
      <c r="B358" s="414">
        <v>14020227</v>
      </c>
      <c r="C358" s="96">
        <v>380</v>
      </c>
      <c r="D358" s="418">
        <v>7</v>
      </c>
      <c r="E358" s="418">
        <v>50</v>
      </c>
      <c r="F358" s="418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8">
        <v>44</v>
      </c>
      <c r="M358" s="418">
        <v>1</v>
      </c>
      <c r="N358" s="749"/>
      <c r="O358" s="418"/>
      <c r="P358" s="418"/>
      <c r="Q358" s="760"/>
      <c r="R358" s="420" t="str">
        <f t="shared" si="14"/>
        <v>fx</v>
      </c>
      <c r="S358" s="749"/>
      <c r="T358" s="749"/>
      <c r="U358" s="749"/>
      <c r="V358" s="418"/>
      <c r="W358" s="418"/>
      <c r="X358" s="418"/>
      <c r="Y358" s="418"/>
      <c r="Z358" s="418"/>
      <c r="AA358" s="418"/>
      <c r="AB358" s="418"/>
      <c r="AC358" s="418"/>
      <c r="AD358" s="418"/>
      <c r="AE358" s="418"/>
      <c r="AF358" s="418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755"/>
      <c r="B359" s="174">
        <v>14020227</v>
      </c>
      <c r="C359" s="96">
        <v>339</v>
      </c>
      <c r="D359" s="418">
        <v>7</v>
      </c>
      <c r="E359" s="418">
        <v>50</v>
      </c>
      <c r="F359" s="418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8">
        <v>25</v>
      </c>
      <c r="M359" s="418">
        <v>1</v>
      </c>
      <c r="N359" s="749">
        <v>390</v>
      </c>
      <c r="O359" s="418"/>
      <c r="P359" s="418"/>
      <c r="Q359" s="760"/>
      <c r="R359" s="420" t="str">
        <f t="shared" si="14"/>
        <v>fx</v>
      </c>
      <c r="S359" s="749"/>
      <c r="T359" s="749"/>
      <c r="U359" s="749"/>
      <c r="V359" s="418"/>
      <c r="W359" s="418"/>
      <c r="X359" s="418"/>
      <c r="Y359" s="418"/>
      <c r="Z359" s="418"/>
      <c r="AA359" s="418"/>
      <c r="AB359" s="418"/>
      <c r="AC359" s="418"/>
      <c r="AD359" s="418"/>
      <c r="AE359" s="418"/>
      <c r="AF359" s="418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755"/>
      <c r="B360" s="175">
        <v>14020227</v>
      </c>
      <c r="C360" s="96">
        <v>339</v>
      </c>
      <c r="D360" s="418">
        <v>7</v>
      </c>
      <c r="E360" s="418">
        <v>50</v>
      </c>
      <c r="F360" s="418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8">
        <v>26</v>
      </c>
      <c r="M360" s="418">
        <v>1</v>
      </c>
      <c r="N360" s="749"/>
      <c r="O360" s="418"/>
      <c r="P360" s="418"/>
      <c r="Q360" s="760"/>
      <c r="R360" s="420" t="str">
        <f t="shared" si="14"/>
        <v>fx</v>
      </c>
      <c r="S360" s="749"/>
      <c r="T360" s="749"/>
      <c r="U360" s="749"/>
      <c r="V360" s="418"/>
      <c r="W360" s="418"/>
      <c r="X360" s="418"/>
      <c r="Y360" s="418"/>
      <c r="Z360" s="418"/>
      <c r="AA360" s="418"/>
      <c r="AB360" s="418"/>
      <c r="AC360" s="418"/>
      <c r="AD360" s="418"/>
      <c r="AE360" s="418"/>
      <c r="AF360" s="418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755"/>
      <c r="B361" s="175">
        <v>14020227</v>
      </c>
      <c r="C361" s="96">
        <v>339</v>
      </c>
      <c r="D361" s="418">
        <v>7</v>
      </c>
      <c r="E361" s="418">
        <v>50</v>
      </c>
      <c r="F361" s="418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8">
        <v>27</v>
      </c>
      <c r="M361" s="418">
        <v>1</v>
      </c>
      <c r="N361" s="749"/>
      <c r="O361" s="418"/>
      <c r="P361" s="418"/>
      <c r="Q361" s="760"/>
      <c r="R361" s="420" t="str">
        <f t="shared" si="14"/>
        <v>fx</v>
      </c>
      <c r="S361" s="749"/>
      <c r="T361" s="749"/>
      <c r="U361" s="749"/>
      <c r="V361" s="418"/>
      <c r="W361" s="418"/>
      <c r="X361" s="418"/>
      <c r="Y361" s="418"/>
      <c r="Z361" s="418"/>
      <c r="AA361" s="418"/>
      <c r="AB361" s="418"/>
      <c r="AC361" s="418"/>
      <c r="AD361" s="418"/>
      <c r="AE361" s="418"/>
      <c r="AF361" s="418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755"/>
      <c r="B362" s="175">
        <v>14020227</v>
      </c>
      <c r="C362" s="96">
        <v>339</v>
      </c>
      <c r="D362" s="418">
        <v>7</v>
      </c>
      <c r="E362" s="418">
        <v>50</v>
      </c>
      <c r="F362" s="418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8">
        <v>28</v>
      </c>
      <c r="M362" s="418">
        <v>2</v>
      </c>
      <c r="N362" s="749"/>
      <c r="O362" s="418"/>
      <c r="P362" s="418"/>
      <c r="Q362" s="760"/>
      <c r="R362" s="420" t="str">
        <f t="shared" si="14"/>
        <v>fx</v>
      </c>
      <c r="S362" s="749"/>
      <c r="T362" s="749"/>
      <c r="U362" s="749"/>
      <c r="V362" s="418"/>
      <c r="W362" s="418"/>
      <c r="X362" s="418"/>
      <c r="Y362" s="418"/>
      <c r="Z362" s="418"/>
      <c r="AA362" s="418"/>
      <c r="AB362" s="418"/>
      <c r="AC362" s="418"/>
      <c r="AD362" s="418"/>
      <c r="AE362" s="418"/>
      <c r="AF362" s="418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755"/>
      <c r="B363" s="175">
        <v>14020227</v>
      </c>
      <c r="C363" s="96">
        <v>339</v>
      </c>
      <c r="D363" s="418">
        <v>7</v>
      </c>
      <c r="E363" s="418">
        <v>50</v>
      </c>
      <c r="F363" s="418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8">
        <v>29</v>
      </c>
      <c r="M363" s="418">
        <v>2</v>
      </c>
      <c r="N363" s="749"/>
      <c r="O363" s="418"/>
      <c r="P363" s="418"/>
      <c r="Q363" s="760"/>
      <c r="R363" s="420" t="str">
        <f t="shared" si="14"/>
        <v>fx</v>
      </c>
      <c r="S363" s="749"/>
      <c r="T363" s="749"/>
      <c r="U363" s="749"/>
      <c r="V363" s="418"/>
      <c r="W363" s="418"/>
      <c r="X363" s="418"/>
      <c r="Y363" s="418"/>
      <c r="Z363" s="418"/>
      <c r="AA363" s="418"/>
      <c r="AB363" s="418"/>
      <c r="AC363" s="418"/>
      <c r="AD363" s="418"/>
      <c r="AE363" s="418"/>
      <c r="AF363" s="418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755"/>
      <c r="B364" s="413">
        <v>14020227</v>
      </c>
      <c r="C364" s="157">
        <v>339</v>
      </c>
      <c r="D364" s="415">
        <v>7</v>
      </c>
      <c r="E364" s="415">
        <v>50</v>
      </c>
      <c r="F364" s="415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8">
        <v>30</v>
      </c>
      <c r="M364" s="418">
        <v>2</v>
      </c>
      <c r="N364" s="749"/>
      <c r="O364" s="418"/>
      <c r="P364" s="418"/>
      <c r="Q364" s="760"/>
      <c r="R364" s="420" t="str">
        <f t="shared" si="14"/>
        <v>fx</v>
      </c>
      <c r="S364" s="749"/>
      <c r="T364" s="749"/>
      <c r="U364" s="749"/>
      <c r="V364" s="418"/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754" t="str">
        <f t="shared" si="13"/>
        <v>شب</v>
      </c>
      <c r="B365" s="174">
        <v>14030228</v>
      </c>
      <c r="C365" s="163">
        <v>350</v>
      </c>
      <c r="D365" s="426">
        <v>7</v>
      </c>
      <c r="E365" s="426">
        <v>50</v>
      </c>
      <c r="F365" s="426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8">
        <v>39</v>
      </c>
      <c r="M365" s="418">
        <v>1</v>
      </c>
      <c r="N365" s="749">
        <v>560</v>
      </c>
      <c r="O365" s="418"/>
      <c r="P365" s="418"/>
      <c r="Q365" s="759">
        <v>136.63999999999999</v>
      </c>
      <c r="R365" s="420" t="str">
        <f t="shared" si="14"/>
        <v>fx</v>
      </c>
      <c r="S365" s="749">
        <v>1</v>
      </c>
      <c r="T365" s="749">
        <v>13.5</v>
      </c>
      <c r="U365" s="749">
        <v>700</v>
      </c>
      <c r="V365" s="418"/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755"/>
      <c r="B366" s="176">
        <v>14030228</v>
      </c>
      <c r="C366" s="96">
        <v>350</v>
      </c>
      <c r="D366" s="418">
        <v>7</v>
      </c>
      <c r="E366" s="418">
        <v>50</v>
      </c>
      <c r="F366" s="418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8">
        <v>40</v>
      </c>
      <c r="M366" s="418">
        <v>1</v>
      </c>
      <c r="N366" s="749"/>
      <c r="O366" s="418"/>
      <c r="P366" s="418"/>
      <c r="Q366" s="759"/>
      <c r="R366" s="420" t="str">
        <f t="shared" si="14"/>
        <v>fx</v>
      </c>
      <c r="S366" s="749"/>
      <c r="T366" s="749"/>
      <c r="U366" s="749"/>
      <c r="V366" s="418"/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755"/>
      <c r="B367" s="176">
        <v>14030228</v>
      </c>
      <c r="C367" s="96">
        <v>350</v>
      </c>
      <c r="D367" s="418">
        <v>7</v>
      </c>
      <c r="E367" s="418">
        <v>50</v>
      </c>
      <c r="F367" s="418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8">
        <v>41</v>
      </c>
      <c r="M367" s="418">
        <v>1</v>
      </c>
      <c r="N367" s="749"/>
      <c r="O367" s="418"/>
      <c r="P367" s="418"/>
      <c r="Q367" s="759"/>
      <c r="R367" s="420" t="str">
        <f t="shared" si="14"/>
        <v>fx</v>
      </c>
      <c r="S367" s="749"/>
      <c r="T367" s="749"/>
      <c r="U367" s="749"/>
      <c r="V367" s="418"/>
      <c r="W367" s="418"/>
      <c r="X367" s="418"/>
      <c r="Y367" s="418"/>
      <c r="Z367" s="418"/>
      <c r="AA367" s="418"/>
      <c r="AB367" s="418"/>
      <c r="AC367" s="418"/>
      <c r="AD367" s="418"/>
      <c r="AE367" s="418"/>
      <c r="AF367" s="418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755"/>
      <c r="B368" s="176">
        <v>14030228</v>
      </c>
      <c r="C368" s="96">
        <v>350</v>
      </c>
      <c r="D368" s="418">
        <v>7</v>
      </c>
      <c r="E368" s="418">
        <v>50</v>
      </c>
      <c r="F368" s="418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8">
        <v>42</v>
      </c>
      <c r="M368" s="418">
        <v>2</v>
      </c>
      <c r="N368" s="749"/>
      <c r="O368" s="418"/>
      <c r="P368" s="418"/>
      <c r="Q368" s="759"/>
      <c r="R368" s="420" t="str">
        <f t="shared" si="14"/>
        <v>fx</v>
      </c>
      <c r="S368" s="749"/>
      <c r="T368" s="749"/>
      <c r="U368" s="749"/>
      <c r="V368" s="418"/>
      <c r="W368" s="418"/>
      <c r="X368" s="418"/>
      <c r="Y368" s="418"/>
      <c r="Z368" s="418"/>
      <c r="AA368" s="418"/>
      <c r="AB368" s="418"/>
      <c r="AC368" s="418"/>
      <c r="AD368" s="418"/>
      <c r="AE368" s="418"/>
      <c r="AF368" s="418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755"/>
      <c r="B369" s="176">
        <v>14030228</v>
      </c>
      <c r="C369" s="96">
        <v>350</v>
      </c>
      <c r="D369" s="418">
        <v>7</v>
      </c>
      <c r="E369" s="418">
        <v>50</v>
      </c>
      <c r="F369" s="418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8">
        <v>43</v>
      </c>
      <c r="M369" s="418">
        <v>2</v>
      </c>
      <c r="N369" s="749"/>
      <c r="O369" s="418"/>
      <c r="P369" s="418"/>
      <c r="Q369" s="759"/>
      <c r="R369" s="420" t="str">
        <f t="shared" si="14"/>
        <v>fx</v>
      </c>
      <c r="S369" s="749"/>
      <c r="T369" s="749"/>
      <c r="U369" s="749"/>
      <c r="V369" s="418"/>
      <c r="W369" s="418"/>
      <c r="X369" s="418"/>
      <c r="Y369" s="418"/>
      <c r="Z369" s="418"/>
      <c r="AA369" s="418"/>
      <c r="AB369" s="418"/>
      <c r="AC369" s="418"/>
      <c r="AD369" s="418"/>
      <c r="AE369" s="418"/>
      <c r="AF369" s="418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755"/>
      <c r="B370" s="177">
        <v>14030228</v>
      </c>
      <c r="C370" s="96">
        <v>350</v>
      </c>
      <c r="D370" s="418">
        <v>7</v>
      </c>
      <c r="E370" s="418">
        <v>50</v>
      </c>
      <c r="F370" s="418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8">
        <v>44</v>
      </c>
      <c r="M370" s="418">
        <v>1</v>
      </c>
      <c r="N370" s="749"/>
      <c r="O370" s="418"/>
      <c r="P370" s="418"/>
      <c r="Q370" s="759"/>
      <c r="R370" s="420" t="str">
        <f t="shared" si="14"/>
        <v>fx</v>
      </c>
      <c r="S370" s="749"/>
      <c r="T370" s="749"/>
      <c r="U370" s="749"/>
      <c r="V370" s="418"/>
      <c r="W370" s="418"/>
      <c r="X370" s="418"/>
      <c r="Y370" s="418"/>
      <c r="Z370" s="418"/>
      <c r="AA370" s="418"/>
      <c r="AB370" s="418"/>
      <c r="AC370" s="418"/>
      <c r="AD370" s="418"/>
      <c r="AE370" s="418"/>
      <c r="AF370" s="418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755"/>
      <c r="B371" s="174">
        <v>14030228</v>
      </c>
      <c r="C371" s="96">
        <v>370</v>
      </c>
      <c r="D371" s="418">
        <v>7</v>
      </c>
      <c r="E371" s="418">
        <v>50</v>
      </c>
      <c r="F371" s="418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8">
        <v>39</v>
      </c>
      <c r="M371" s="418">
        <v>1</v>
      </c>
      <c r="N371" s="749">
        <v>560</v>
      </c>
      <c r="O371" s="418"/>
      <c r="P371" s="418"/>
      <c r="Q371" s="759">
        <v>100.73</v>
      </c>
      <c r="R371" s="420" t="str">
        <f t="shared" si="14"/>
        <v>p500</v>
      </c>
      <c r="S371" s="749"/>
      <c r="T371" s="749"/>
      <c r="U371" s="749"/>
      <c r="V371" s="418"/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755"/>
      <c r="B372" s="176">
        <v>14030228</v>
      </c>
      <c r="C372" s="96">
        <v>370</v>
      </c>
      <c r="D372" s="418">
        <v>7</v>
      </c>
      <c r="E372" s="418">
        <v>50</v>
      </c>
      <c r="F372" s="418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8">
        <v>40</v>
      </c>
      <c r="M372" s="418">
        <v>1</v>
      </c>
      <c r="N372" s="749"/>
      <c r="O372" s="418"/>
      <c r="P372" s="418"/>
      <c r="Q372" s="759"/>
      <c r="R372" s="420" t="str">
        <f t="shared" si="14"/>
        <v>p500</v>
      </c>
      <c r="S372" s="749"/>
      <c r="T372" s="749"/>
      <c r="U372" s="749"/>
      <c r="V372" s="418"/>
      <c r="W372" s="418"/>
      <c r="X372" s="418"/>
      <c r="Y372" s="418"/>
      <c r="Z372" s="418"/>
      <c r="AA372" s="418"/>
      <c r="AB372" s="418"/>
      <c r="AC372" s="418"/>
      <c r="AD372" s="418"/>
      <c r="AE372" s="418"/>
      <c r="AF372" s="418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755"/>
      <c r="B373" s="176">
        <v>14030228</v>
      </c>
      <c r="C373" s="96">
        <v>370</v>
      </c>
      <c r="D373" s="418">
        <v>7</v>
      </c>
      <c r="E373" s="418">
        <v>50</v>
      </c>
      <c r="F373" s="418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8">
        <v>42</v>
      </c>
      <c r="M373" s="418">
        <v>2</v>
      </c>
      <c r="N373" s="749"/>
      <c r="O373" s="418"/>
      <c r="P373" s="418"/>
      <c r="Q373" s="759"/>
      <c r="R373" s="420" t="str">
        <f t="shared" si="14"/>
        <v>p500</v>
      </c>
      <c r="S373" s="749"/>
      <c r="T373" s="749"/>
      <c r="U373" s="749"/>
      <c r="V373" s="418"/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755"/>
      <c r="B374" s="176">
        <v>14030228</v>
      </c>
      <c r="C374" s="96">
        <v>370</v>
      </c>
      <c r="D374" s="418">
        <v>7</v>
      </c>
      <c r="E374" s="418">
        <v>50</v>
      </c>
      <c r="F374" s="418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8">
        <v>43</v>
      </c>
      <c r="M374" s="418">
        <v>2</v>
      </c>
      <c r="N374" s="749"/>
      <c r="O374" s="418"/>
      <c r="P374" s="418"/>
      <c r="Q374" s="759"/>
      <c r="R374" s="420" t="str">
        <f t="shared" si="14"/>
        <v>p500</v>
      </c>
      <c r="S374" s="749"/>
      <c r="T374" s="749"/>
      <c r="U374" s="749"/>
      <c r="V374" s="418"/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756"/>
      <c r="B375" s="177">
        <v>14030228</v>
      </c>
      <c r="C375" s="164">
        <v>370</v>
      </c>
      <c r="D375" s="425">
        <v>7</v>
      </c>
      <c r="E375" s="425">
        <v>50</v>
      </c>
      <c r="F375" s="425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8">
        <v>44</v>
      </c>
      <c r="M375" s="418">
        <v>2</v>
      </c>
      <c r="N375" s="749"/>
      <c r="O375" s="418"/>
      <c r="P375" s="418"/>
      <c r="Q375" s="759"/>
      <c r="R375" s="420" t="str">
        <f t="shared" si="14"/>
        <v>p500</v>
      </c>
      <c r="S375" s="749"/>
      <c r="T375" s="749"/>
      <c r="U375" s="749"/>
      <c r="V375" s="418"/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754" t="str">
        <f t="shared" si="13"/>
        <v>روز</v>
      </c>
      <c r="B376" s="174">
        <v>14030228</v>
      </c>
      <c r="C376" s="163">
        <v>309</v>
      </c>
      <c r="D376" s="426">
        <v>7</v>
      </c>
      <c r="E376" s="426">
        <v>50</v>
      </c>
      <c r="F376" s="426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8">
        <v>36</v>
      </c>
      <c r="M376" s="418">
        <v>2</v>
      </c>
      <c r="N376" s="749">
        <v>424</v>
      </c>
      <c r="O376" s="418"/>
      <c r="P376" s="418"/>
      <c r="Q376" s="759">
        <v>564</v>
      </c>
      <c r="R376" s="420" t="str">
        <f t="shared" si="14"/>
        <v>fx</v>
      </c>
      <c r="S376" s="749">
        <v>3</v>
      </c>
      <c r="T376" s="749">
        <v>25</v>
      </c>
      <c r="U376" s="749">
        <v>1000</v>
      </c>
      <c r="V376" s="418"/>
      <c r="W376" s="418"/>
      <c r="X376" s="418"/>
      <c r="Y376" s="418"/>
      <c r="Z376" s="418"/>
      <c r="AA376" s="418"/>
      <c r="AB376" s="418"/>
      <c r="AC376" s="418"/>
      <c r="AD376" s="418"/>
      <c r="AE376" s="418"/>
      <c r="AF376" s="418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755"/>
      <c r="B377" s="175">
        <v>14030228</v>
      </c>
      <c r="C377" s="96">
        <v>309</v>
      </c>
      <c r="D377" s="418">
        <v>7</v>
      </c>
      <c r="E377" s="418">
        <v>50</v>
      </c>
      <c r="F377" s="418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8">
        <v>37</v>
      </c>
      <c r="M377" s="418">
        <v>2</v>
      </c>
      <c r="N377" s="749"/>
      <c r="O377" s="418"/>
      <c r="P377" s="418"/>
      <c r="Q377" s="759"/>
      <c r="R377" s="420" t="str">
        <f t="shared" si="14"/>
        <v>fx</v>
      </c>
      <c r="S377" s="749"/>
      <c r="T377" s="749"/>
      <c r="U377" s="749"/>
      <c r="V377" s="418"/>
      <c r="W377" s="418"/>
      <c r="X377" s="418"/>
      <c r="Y377" s="418"/>
      <c r="Z377" s="418"/>
      <c r="AA377" s="418"/>
      <c r="AB377" s="418"/>
      <c r="AC377" s="418"/>
      <c r="AD377" s="418"/>
      <c r="AE377" s="418"/>
      <c r="AF377" s="418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755"/>
      <c r="B378" s="175">
        <v>14030228</v>
      </c>
      <c r="C378" s="96">
        <v>309</v>
      </c>
      <c r="D378" s="418">
        <v>7</v>
      </c>
      <c r="E378" s="416">
        <v>50</v>
      </c>
      <c r="F378" s="418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8">
        <v>38</v>
      </c>
      <c r="M378" s="418">
        <v>2</v>
      </c>
      <c r="N378" s="749"/>
      <c r="O378" s="418"/>
      <c r="P378" s="418"/>
      <c r="Q378" s="759"/>
      <c r="R378" s="420" t="str">
        <f t="shared" si="14"/>
        <v>fx</v>
      </c>
      <c r="S378" s="749"/>
      <c r="T378" s="749"/>
      <c r="U378" s="749"/>
      <c r="V378" s="418"/>
      <c r="W378" s="418"/>
      <c r="X378" s="418"/>
      <c r="Y378" s="418"/>
      <c r="Z378" s="418"/>
      <c r="AA378" s="418"/>
      <c r="AB378" s="418"/>
      <c r="AC378" s="418"/>
      <c r="AD378" s="418"/>
      <c r="AE378" s="418"/>
      <c r="AF378" s="418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755"/>
      <c r="B379" s="414">
        <v>14030228</v>
      </c>
      <c r="C379" s="96">
        <v>309</v>
      </c>
      <c r="D379" s="418">
        <v>7</v>
      </c>
      <c r="E379" s="418">
        <v>50</v>
      </c>
      <c r="F379" s="418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8">
        <v>39</v>
      </c>
      <c r="M379" s="418">
        <v>2</v>
      </c>
      <c r="N379" s="749"/>
      <c r="O379" s="418"/>
      <c r="P379" s="418"/>
      <c r="Q379" s="759"/>
      <c r="R379" s="420" t="str">
        <f t="shared" si="14"/>
        <v>fx</v>
      </c>
      <c r="S379" s="749"/>
      <c r="T379" s="749"/>
      <c r="U379" s="749"/>
      <c r="V379" s="418"/>
      <c r="W379" s="418"/>
      <c r="X379" s="418"/>
      <c r="Y379" s="418"/>
      <c r="Z379" s="418"/>
      <c r="AA379" s="418"/>
      <c r="AB379" s="418"/>
      <c r="AC379" s="418"/>
      <c r="AD379" s="418"/>
      <c r="AE379" s="418"/>
      <c r="AF379" s="418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755"/>
      <c r="B380" s="174">
        <v>14030228</v>
      </c>
      <c r="C380" s="96">
        <v>350</v>
      </c>
      <c r="D380" s="418">
        <v>7</v>
      </c>
      <c r="E380" s="416">
        <v>50</v>
      </c>
      <c r="F380" s="418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8">
        <v>39</v>
      </c>
      <c r="M380" s="418">
        <v>1</v>
      </c>
      <c r="N380" s="749">
        <v>704</v>
      </c>
      <c r="O380" s="418"/>
      <c r="P380" s="418"/>
      <c r="Q380" s="759"/>
      <c r="R380" s="420" t="str">
        <f t="shared" si="14"/>
        <v>fx</v>
      </c>
      <c r="S380" s="749"/>
      <c r="T380" s="749"/>
      <c r="U380" s="749"/>
      <c r="V380" s="418"/>
      <c r="W380" s="418"/>
      <c r="X380" s="418"/>
      <c r="Y380" s="418"/>
      <c r="Z380" s="418"/>
      <c r="AA380" s="418"/>
      <c r="AB380" s="418"/>
      <c r="AC380" s="418"/>
      <c r="AD380" s="418"/>
      <c r="AE380" s="418"/>
      <c r="AF380" s="418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755"/>
      <c r="B381" s="175">
        <v>14030228</v>
      </c>
      <c r="C381" s="96">
        <v>350</v>
      </c>
      <c r="D381" s="418">
        <v>7</v>
      </c>
      <c r="E381" s="418">
        <v>50</v>
      </c>
      <c r="F381" s="418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8">
        <v>40</v>
      </c>
      <c r="M381" s="418">
        <v>1</v>
      </c>
      <c r="N381" s="749"/>
      <c r="O381" s="418"/>
      <c r="P381" s="418"/>
      <c r="Q381" s="759"/>
      <c r="R381" s="420" t="str">
        <f t="shared" si="14"/>
        <v>fx</v>
      </c>
      <c r="S381" s="749"/>
      <c r="T381" s="749"/>
      <c r="U381" s="749"/>
      <c r="V381" s="418"/>
      <c r="W381" s="418"/>
      <c r="X381" s="418"/>
      <c r="Y381" s="418"/>
      <c r="Z381" s="418"/>
      <c r="AA381" s="418"/>
      <c r="AB381" s="418"/>
      <c r="AC381" s="418"/>
      <c r="AD381" s="418"/>
      <c r="AE381" s="418"/>
      <c r="AF381" s="418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755"/>
      <c r="B382" s="175">
        <v>14030228</v>
      </c>
      <c r="C382" s="96">
        <v>350</v>
      </c>
      <c r="D382" s="418">
        <v>7</v>
      </c>
      <c r="E382" s="416">
        <v>50</v>
      </c>
      <c r="F382" s="418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8">
        <v>41</v>
      </c>
      <c r="M382" s="418">
        <v>1</v>
      </c>
      <c r="N382" s="749"/>
      <c r="O382" s="418"/>
      <c r="P382" s="418"/>
      <c r="Q382" s="759"/>
      <c r="R382" s="420" t="str">
        <f t="shared" si="14"/>
        <v>fx</v>
      </c>
      <c r="S382" s="749"/>
      <c r="T382" s="749"/>
      <c r="U382" s="749"/>
      <c r="V382" s="418"/>
      <c r="W382" s="418"/>
      <c r="X382" s="418"/>
      <c r="Y382" s="418"/>
      <c r="Z382" s="418"/>
      <c r="AA382" s="418"/>
      <c r="AB382" s="418"/>
      <c r="AC382" s="418"/>
      <c r="AD382" s="418"/>
      <c r="AE382" s="418"/>
      <c r="AF382" s="418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755"/>
      <c r="B383" s="175">
        <v>14030228</v>
      </c>
      <c r="C383" s="96">
        <v>350</v>
      </c>
      <c r="D383" s="418">
        <v>7</v>
      </c>
      <c r="E383" s="418">
        <v>50</v>
      </c>
      <c r="F383" s="418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8">
        <v>42</v>
      </c>
      <c r="M383" s="418">
        <v>2</v>
      </c>
      <c r="N383" s="749"/>
      <c r="O383" s="418"/>
      <c r="P383" s="418"/>
      <c r="Q383" s="759"/>
      <c r="R383" s="420" t="str">
        <f t="shared" si="14"/>
        <v>fx</v>
      </c>
      <c r="S383" s="749"/>
      <c r="T383" s="749"/>
      <c r="U383" s="749"/>
      <c r="V383" s="418"/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755"/>
      <c r="B384" s="175">
        <v>14030228</v>
      </c>
      <c r="C384" s="96">
        <v>350</v>
      </c>
      <c r="D384" s="418">
        <v>7</v>
      </c>
      <c r="E384" s="416">
        <v>50</v>
      </c>
      <c r="F384" s="418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8">
        <v>43</v>
      </c>
      <c r="M384" s="418">
        <v>2</v>
      </c>
      <c r="N384" s="749"/>
      <c r="O384" s="418"/>
      <c r="P384" s="418"/>
      <c r="Q384" s="759"/>
      <c r="R384" s="420" t="str">
        <f t="shared" si="14"/>
        <v>fx</v>
      </c>
      <c r="S384" s="749"/>
      <c r="T384" s="749"/>
      <c r="U384" s="749"/>
      <c r="V384" s="418"/>
      <c r="W384" s="418"/>
      <c r="X384" s="418"/>
      <c r="Y384" s="418"/>
      <c r="Z384" s="418"/>
      <c r="AA384" s="418"/>
      <c r="AB384" s="418"/>
      <c r="AC384" s="418"/>
      <c r="AD384" s="418"/>
      <c r="AE384" s="418"/>
      <c r="AF384" s="418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755"/>
      <c r="B385" s="414">
        <v>14030228</v>
      </c>
      <c r="C385" s="96">
        <v>350</v>
      </c>
      <c r="D385" s="418">
        <v>7</v>
      </c>
      <c r="E385" s="418">
        <v>50</v>
      </c>
      <c r="F385" s="418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8">
        <v>44</v>
      </c>
      <c r="M385" s="418">
        <v>1</v>
      </c>
      <c r="N385" s="749"/>
      <c r="O385" s="418"/>
      <c r="P385" s="418"/>
      <c r="Q385" s="759"/>
      <c r="R385" s="420" t="str">
        <f t="shared" si="14"/>
        <v>fx</v>
      </c>
      <c r="S385" s="749"/>
      <c r="T385" s="749"/>
      <c r="U385" s="749"/>
      <c r="V385" s="418"/>
      <c r="W385" s="418"/>
      <c r="X385" s="418"/>
      <c r="Y385" s="418"/>
      <c r="Z385" s="418"/>
      <c r="AA385" s="418"/>
      <c r="AB385" s="418"/>
      <c r="AC385" s="418"/>
      <c r="AD385" s="418"/>
      <c r="AE385" s="418"/>
      <c r="AF385" s="418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755"/>
      <c r="B386" s="174">
        <v>14030228</v>
      </c>
      <c r="C386" s="96">
        <v>370</v>
      </c>
      <c r="D386" s="418">
        <v>7</v>
      </c>
      <c r="E386" s="416">
        <v>50</v>
      </c>
      <c r="F386" s="418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8">
        <v>39</v>
      </c>
      <c r="M386" s="418">
        <v>1</v>
      </c>
      <c r="N386" s="749">
        <v>704</v>
      </c>
      <c r="O386" s="418"/>
      <c r="P386" s="418"/>
      <c r="Q386" s="759"/>
      <c r="R386" s="420" t="str">
        <f t="shared" si="14"/>
        <v>p500</v>
      </c>
      <c r="S386" s="749"/>
      <c r="T386" s="749"/>
      <c r="U386" s="749"/>
      <c r="V386" s="418"/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755"/>
      <c r="B387" s="175">
        <v>14030228</v>
      </c>
      <c r="C387" s="96">
        <v>370</v>
      </c>
      <c r="D387" s="418">
        <v>7</v>
      </c>
      <c r="E387" s="418">
        <v>50</v>
      </c>
      <c r="F387" s="418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8">
        <v>40</v>
      </c>
      <c r="M387" s="418">
        <v>1</v>
      </c>
      <c r="N387" s="749"/>
      <c r="O387" s="418"/>
      <c r="P387" s="418"/>
      <c r="Q387" s="759"/>
      <c r="R387" s="420" t="str">
        <f t="shared" si="14"/>
        <v>p500</v>
      </c>
      <c r="S387" s="749"/>
      <c r="T387" s="749"/>
      <c r="U387" s="749"/>
      <c r="V387" s="418"/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755"/>
      <c r="B388" s="175">
        <v>14030228</v>
      </c>
      <c r="C388" s="96">
        <v>370</v>
      </c>
      <c r="D388" s="418">
        <v>7</v>
      </c>
      <c r="E388" s="416">
        <v>50</v>
      </c>
      <c r="F388" s="418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8">
        <v>42</v>
      </c>
      <c r="M388" s="418">
        <v>2</v>
      </c>
      <c r="N388" s="749"/>
      <c r="O388" s="418"/>
      <c r="P388" s="418"/>
      <c r="Q388" s="759"/>
      <c r="R388" s="420" t="str">
        <f t="shared" si="14"/>
        <v>p500</v>
      </c>
      <c r="S388" s="749"/>
      <c r="T388" s="749"/>
      <c r="U388" s="749"/>
      <c r="V388" s="418"/>
      <c r="W388" s="418"/>
      <c r="X388" s="418"/>
      <c r="Y388" s="418"/>
      <c r="Z388" s="418"/>
      <c r="AA388" s="418"/>
      <c r="AB388" s="418"/>
      <c r="AC388" s="418"/>
      <c r="AD388" s="418"/>
      <c r="AE388" s="418"/>
      <c r="AF388" s="418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755"/>
      <c r="B389" s="175">
        <v>14030228</v>
      </c>
      <c r="C389" s="96">
        <v>370</v>
      </c>
      <c r="D389" s="418">
        <v>7</v>
      </c>
      <c r="E389" s="418">
        <v>50</v>
      </c>
      <c r="F389" s="418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8">
        <v>43</v>
      </c>
      <c r="M389" s="418">
        <v>2</v>
      </c>
      <c r="N389" s="749"/>
      <c r="O389" s="418"/>
      <c r="P389" s="418"/>
      <c r="Q389" s="759"/>
      <c r="R389" s="420" t="str">
        <f t="shared" si="14"/>
        <v>p500</v>
      </c>
      <c r="S389" s="749"/>
      <c r="T389" s="749"/>
      <c r="U389" s="749"/>
      <c r="V389" s="418"/>
      <c r="W389" s="418"/>
      <c r="X389" s="418"/>
      <c r="Y389" s="418"/>
      <c r="Z389" s="418"/>
      <c r="AA389" s="418"/>
      <c r="AB389" s="418"/>
      <c r="AC389" s="418"/>
      <c r="AD389" s="418"/>
      <c r="AE389" s="418"/>
      <c r="AF389" s="418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755"/>
      <c r="B390" s="414">
        <v>14030228</v>
      </c>
      <c r="C390" s="96">
        <v>370</v>
      </c>
      <c r="D390" s="418">
        <v>7</v>
      </c>
      <c r="E390" s="416">
        <v>50</v>
      </c>
      <c r="F390" s="418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8">
        <v>44</v>
      </c>
      <c r="M390" s="418">
        <v>2</v>
      </c>
      <c r="N390" s="749"/>
      <c r="O390" s="418"/>
      <c r="P390" s="418"/>
      <c r="Q390" s="759"/>
      <c r="R390" s="420" t="str">
        <f t="shared" si="14"/>
        <v>p500</v>
      </c>
      <c r="S390" s="749"/>
      <c r="T390" s="749"/>
      <c r="U390" s="749"/>
      <c r="V390" s="418"/>
      <c r="W390" s="418"/>
      <c r="X390" s="418"/>
      <c r="Y390" s="418"/>
      <c r="Z390" s="418"/>
      <c r="AA390" s="418"/>
      <c r="AB390" s="418"/>
      <c r="AC390" s="418"/>
      <c r="AD390" s="418"/>
      <c r="AE390" s="418"/>
      <c r="AF390" s="418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755"/>
      <c r="B391" s="174">
        <v>14030228</v>
      </c>
      <c r="C391" s="96">
        <v>380</v>
      </c>
      <c r="D391" s="418">
        <v>7</v>
      </c>
      <c r="E391" s="418">
        <v>50</v>
      </c>
      <c r="F391" s="418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8">
        <v>40</v>
      </c>
      <c r="M391" s="418">
        <v>1</v>
      </c>
      <c r="N391" s="749">
        <v>265</v>
      </c>
      <c r="O391" s="418"/>
      <c r="P391" s="418"/>
      <c r="Q391" s="759"/>
      <c r="R391" s="420" t="str">
        <f t="shared" si="14"/>
        <v>fx</v>
      </c>
      <c r="S391" s="749"/>
      <c r="T391" s="749"/>
      <c r="U391" s="749"/>
      <c r="V391" s="418"/>
      <c r="W391" s="418"/>
      <c r="X391" s="418"/>
      <c r="Y391" s="418"/>
      <c r="Z391" s="418"/>
      <c r="AA391" s="418"/>
      <c r="AB391" s="418"/>
      <c r="AC391" s="418"/>
      <c r="AD391" s="418"/>
      <c r="AE391" s="418"/>
      <c r="AF391" s="418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755"/>
      <c r="B392" s="175">
        <v>14030228</v>
      </c>
      <c r="C392" s="96">
        <v>380</v>
      </c>
      <c r="D392" s="418">
        <v>7</v>
      </c>
      <c r="E392" s="416">
        <v>50</v>
      </c>
      <c r="F392" s="418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8">
        <v>41</v>
      </c>
      <c r="M392" s="418">
        <v>1</v>
      </c>
      <c r="N392" s="749"/>
      <c r="O392" s="418"/>
      <c r="P392" s="418"/>
      <c r="Q392" s="759"/>
      <c r="R392" s="420" t="str">
        <f t="shared" si="14"/>
        <v>fx</v>
      </c>
      <c r="S392" s="749"/>
      <c r="T392" s="749"/>
      <c r="U392" s="749"/>
      <c r="V392" s="418"/>
      <c r="W392" s="418"/>
      <c r="X392" s="418"/>
      <c r="Y392" s="418"/>
      <c r="Z392" s="418"/>
      <c r="AA392" s="418"/>
      <c r="AB392" s="418"/>
      <c r="AC392" s="418"/>
      <c r="AD392" s="418"/>
      <c r="AE392" s="418"/>
      <c r="AF392" s="418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755"/>
      <c r="B393" s="175">
        <v>14030228</v>
      </c>
      <c r="C393" s="96">
        <v>380</v>
      </c>
      <c r="D393" s="418">
        <v>7</v>
      </c>
      <c r="E393" s="418">
        <v>50</v>
      </c>
      <c r="F393" s="418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8">
        <v>42</v>
      </c>
      <c r="M393" s="418">
        <v>1</v>
      </c>
      <c r="N393" s="749"/>
      <c r="O393" s="418"/>
      <c r="P393" s="418"/>
      <c r="Q393" s="759"/>
      <c r="R393" s="420" t="str">
        <f t="shared" si="14"/>
        <v>fx</v>
      </c>
      <c r="S393" s="749"/>
      <c r="T393" s="749"/>
      <c r="U393" s="749"/>
      <c r="V393" s="418"/>
      <c r="W393" s="418"/>
      <c r="X393" s="418"/>
      <c r="Y393" s="418"/>
      <c r="Z393" s="418"/>
      <c r="AA393" s="418"/>
      <c r="AB393" s="418"/>
      <c r="AC393" s="418"/>
      <c r="AD393" s="418"/>
      <c r="AE393" s="418"/>
      <c r="AF393" s="418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755"/>
      <c r="B394" s="175">
        <v>14030228</v>
      </c>
      <c r="C394" s="96">
        <v>380</v>
      </c>
      <c r="D394" s="418">
        <v>7</v>
      </c>
      <c r="E394" s="416">
        <v>50</v>
      </c>
      <c r="F394" s="418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8">
        <v>43</v>
      </c>
      <c r="M394" s="418">
        <v>1</v>
      </c>
      <c r="N394" s="749"/>
      <c r="O394" s="418"/>
      <c r="P394" s="418"/>
      <c r="Q394" s="759"/>
      <c r="R394" s="420" t="str">
        <f t="shared" si="14"/>
        <v>fx</v>
      </c>
      <c r="S394" s="749"/>
      <c r="T394" s="749"/>
      <c r="U394" s="749"/>
      <c r="V394" s="418"/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756"/>
      <c r="B395" s="414">
        <v>14030228</v>
      </c>
      <c r="C395" s="164">
        <v>380</v>
      </c>
      <c r="D395" s="425">
        <v>7</v>
      </c>
      <c r="E395" s="425">
        <v>50</v>
      </c>
      <c r="F395" s="425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8">
        <v>44</v>
      </c>
      <c r="M395" s="418">
        <v>1</v>
      </c>
      <c r="N395" s="749"/>
      <c r="O395" s="418"/>
      <c r="P395" s="418"/>
      <c r="Q395" s="759"/>
      <c r="R395" s="420" t="str">
        <f t="shared" si="14"/>
        <v>fx</v>
      </c>
      <c r="S395" s="749"/>
      <c r="T395" s="749"/>
      <c r="U395" s="749"/>
      <c r="V395" s="418"/>
      <c r="W395" s="418"/>
      <c r="X395" s="418"/>
      <c r="Y395" s="418"/>
      <c r="Z395" s="418"/>
      <c r="AA395" s="418"/>
      <c r="AB395" s="418"/>
      <c r="AC395" s="418"/>
      <c r="AD395" s="418"/>
      <c r="AE395" s="418"/>
      <c r="AF395" s="418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754" t="str">
        <f t="shared" si="13"/>
        <v>روز</v>
      </c>
      <c r="B396" s="174">
        <v>14030229</v>
      </c>
      <c r="C396" s="163">
        <v>309</v>
      </c>
      <c r="D396" s="426">
        <v>7</v>
      </c>
      <c r="E396" s="426">
        <v>50</v>
      </c>
      <c r="F396" s="426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8">
        <v>36</v>
      </c>
      <c r="M396" s="418">
        <v>2</v>
      </c>
      <c r="N396" s="749">
        <v>912</v>
      </c>
      <c r="O396" s="418"/>
      <c r="P396" s="418"/>
      <c r="Q396" s="759">
        <v>187.5</v>
      </c>
      <c r="R396" s="420" t="str">
        <f t="shared" si="14"/>
        <v>fx</v>
      </c>
      <c r="S396" s="749">
        <v>3</v>
      </c>
      <c r="T396" s="749">
        <v>25</v>
      </c>
      <c r="U396" s="749">
        <v>1000</v>
      </c>
      <c r="V396" s="418"/>
      <c r="W396" s="418"/>
      <c r="X396" s="418"/>
      <c r="Y396" s="418"/>
      <c r="Z396" s="418"/>
      <c r="AA396" s="418"/>
      <c r="AB396" s="418"/>
      <c r="AC396" s="418"/>
      <c r="AD396" s="418"/>
      <c r="AE396" s="418"/>
      <c r="AF396" s="418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755"/>
      <c r="B397" s="175">
        <v>14030229</v>
      </c>
      <c r="C397" s="165">
        <v>309</v>
      </c>
      <c r="D397" s="416">
        <v>7</v>
      </c>
      <c r="E397" s="416">
        <v>50</v>
      </c>
      <c r="F397" s="418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8">
        <v>37</v>
      </c>
      <c r="M397" s="418">
        <v>2</v>
      </c>
      <c r="N397" s="749"/>
      <c r="O397" s="418"/>
      <c r="P397" s="418"/>
      <c r="Q397" s="759"/>
      <c r="R397" s="420" t="str">
        <f t="shared" si="14"/>
        <v>fx</v>
      </c>
      <c r="S397" s="749"/>
      <c r="T397" s="749"/>
      <c r="U397" s="749"/>
      <c r="V397" s="418"/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755"/>
      <c r="B398" s="175">
        <v>14030229</v>
      </c>
      <c r="C398" s="165">
        <v>309</v>
      </c>
      <c r="D398" s="416">
        <v>7</v>
      </c>
      <c r="E398" s="416">
        <v>50</v>
      </c>
      <c r="F398" s="418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8">
        <v>38</v>
      </c>
      <c r="M398" s="418">
        <v>2</v>
      </c>
      <c r="N398" s="749"/>
      <c r="O398" s="418"/>
      <c r="P398" s="418"/>
      <c r="Q398" s="759"/>
      <c r="R398" s="420" t="str">
        <f t="shared" si="14"/>
        <v>fx</v>
      </c>
      <c r="S398" s="749"/>
      <c r="T398" s="749"/>
      <c r="U398" s="749"/>
      <c r="V398" s="418"/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755"/>
      <c r="B399" s="175">
        <v>14030229</v>
      </c>
      <c r="C399" s="165">
        <v>309</v>
      </c>
      <c r="D399" s="416">
        <v>7</v>
      </c>
      <c r="E399" s="416">
        <v>50</v>
      </c>
      <c r="F399" s="416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8">
        <v>39</v>
      </c>
      <c r="M399" s="418">
        <v>2</v>
      </c>
      <c r="N399" s="749"/>
      <c r="O399" s="418"/>
      <c r="P399" s="418"/>
      <c r="Q399" s="759"/>
      <c r="R399" s="420" t="str">
        <f t="shared" si="14"/>
        <v>fx</v>
      </c>
      <c r="S399" s="749"/>
      <c r="T399" s="749"/>
      <c r="U399" s="749"/>
      <c r="V399" s="418"/>
      <c r="W399" s="418"/>
      <c r="X399" s="418"/>
      <c r="Y399" s="418"/>
      <c r="Z399" s="418"/>
      <c r="AA399" s="418"/>
      <c r="AB399" s="418"/>
      <c r="AC399" s="418"/>
      <c r="AD399" s="418"/>
      <c r="AE399" s="418"/>
      <c r="AF399" s="418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755"/>
      <c r="B400" s="175">
        <v>14030229</v>
      </c>
      <c r="C400" s="165">
        <v>309</v>
      </c>
      <c r="D400" s="416">
        <v>7</v>
      </c>
      <c r="E400" s="416">
        <v>50</v>
      </c>
      <c r="F400" s="418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8">
        <v>40</v>
      </c>
      <c r="M400" s="418">
        <v>2</v>
      </c>
      <c r="N400" s="749"/>
      <c r="O400" s="418"/>
      <c r="P400" s="418"/>
      <c r="Q400" s="759"/>
      <c r="R400" s="420" t="str">
        <f t="shared" si="14"/>
        <v>fx</v>
      </c>
      <c r="S400" s="749"/>
      <c r="T400" s="749"/>
      <c r="U400" s="749"/>
      <c r="V400" s="418"/>
      <c r="W400" s="418"/>
      <c r="X400" s="418"/>
      <c r="Y400" s="418"/>
      <c r="Z400" s="418"/>
      <c r="AA400" s="418"/>
      <c r="AB400" s="418"/>
      <c r="AC400" s="418"/>
      <c r="AD400" s="418"/>
      <c r="AE400" s="418"/>
      <c r="AF400" s="418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755"/>
      <c r="B401" s="414">
        <v>14030229</v>
      </c>
      <c r="C401" s="165">
        <v>309</v>
      </c>
      <c r="D401" s="416">
        <v>7</v>
      </c>
      <c r="E401" s="416">
        <v>50</v>
      </c>
      <c r="F401" s="418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8">
        <v>41</v>
      </c>
      <c r="M401" s="418">
        <v>2</v>
      </c>
      <c r="N401" s="749"/>
      <c r="O401" s="418"/>
      <c r="P401" s="418"/>
      <c r="Q401" s="759"/>
      <c r="R401" s="420" t="str">
        <f t="shared" si="14"/>
        <v>fx</v>
      </c>
      <c r="S401" s="749"/>
      <c r="T401" s="749"/>
      <c r="U401" s="749"/>
      <c r="V401" s="418"/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755"/>
      <c r="B402" s="174">
        <v>14030229</v>
      </c>
      <c r="C402" s="96">
        <v>350</v>
      </c>
      <c r="D402" s="416">
        <v>7</v>
      </c>
      <c r="E402" s="416">
        <v>50</v>
      </c>
      <c r="F402" s="416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8">
        <v>39</v>
      </c>
      <c r="M402" s="418">
        <v>1</v>
      </c>
      <c r="N402" s="749">
        <v>672</v>
      </c>
      <c r="O402" s="418"/>
      <c r="P402" s="418"/>
      <c r="Q402" s="759">
        <v>161.19999999999999</v>
      </c>
      <c r="R402" s="420" t="str">
        <f t="shared" si="14"/>
        <v>fx</v>
      </c>
      <c r="S402" s="749"/>
      <c r="T402" s="749"/>
      <c r="U402" s="749"/>
      <c r="V402" s="418"/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755"/>
      <c r="B403" s="175">
        <v>14030229</v>
      </c>
      <c r="C403" s="96">
        <v>350</v>
      </c>
      <c r="D403" s="416">
        <v>7</v>
      </c>
      <c r="E403" s="416">
        <v>50</v>
      </c>
      <c r="F403" s="418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8">
        <v>40</v>
      </c>
      <c r="M403" s="418">
        <v>1</v>
      </c>
      <c r="N403" s="749"/>
      <c r="O403" s="418"/>
      <c r="P403" s="418"/>
      <c r="Q403" s="759"/>
      <c r="R403" s="420" t="str">
        <f t="shared" si="14"/>
        <v>fx</v>
      </c>
      <c r="S403" s="749"/>
      <c r="T403" s="749"/>
      <c r="U403" s="749"/>
      <c r="V403" s="418"/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755"/>
      <c r="B404" s="175">
        <v>14030229</v>
      </c>
      <c r="C404" s="96">
        <v>350</v>
      </c>
      <c r="D404" s="416">
        <v>7</v>
      </c>
      <c r="E404" s="416">
        <v>50</v>
      </c>
      <c r="F404" s="418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8">
        <v>41</v>
      </c>
      <c r="M404" s="418">
        <v>1</v>
      </c>
      <c r="N404" s="749"/>
      <c r="O404" s="418"/>
      <c r="P404" s="418"/>
      <c r="Q404" s="759"/>
      <c r="R404" s="420" t="str">
        <f t="shared" ref="R404:R467" si="16">IF(C404=370,"p500","fx")</f>
        <v>fx</v>
      </c>
      <c r="S404" s="749"/>
      <c r="T404" s="749"/>
      <c r="U404" s="749"/>
      <c r="V404" s="418"/>
      <c r="W404" s="418"/>
      <c r="X404" s="418"/>
      <c r="Y404" s="418"/>
      <c r="Z404" s="418"/>
      <c r="AA404" s="418"/>
      <c r="AB404" s="418"/>
      <c r="AC404" s="418"/>
      <c r="AD404" s="418"/>
      <c r="AE404" s="418"/>
      <c r="AF404" s="418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755"/>
      <c r="B405" s="175">
        <v>14030229</v>
      </c>
      <c r="C405" s="96">
        <v>350</v>
      </c>
      <c r="D405" s="416">
        <v>7</v>
      </c>
      <c r="E405" s="416">
        <v>50</v>
      </c>
      <c r="F405" s="416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8">
        <v>42</v>
      </c>
      <c r="M405" s="418">
        <v>2</v>
      </c>
      <c r="N405" s="749"/>
      <c r="O405" s="418"/>
      <c r="P405" s="418"/>
      <c r="Q405" s="759"/>
      <c r="R405" s="420" t="str">
        <f t="shared" si="16"/>
        <v>fx</v>
      </c>
      <c r="S405" s="749"/>
      <c r="T405" s="749"/>
      <c r="U405" s="749"/>
      <c r="V405" s="418"/>
      <c r="W405" s="418"/>
      <c r="X405" s="418"/>
      <c r="Y405" s="418"/>
      <c r="Z405" s="418"/>
      <c r="AA405" s="418"/>
      <c r="AB405" s="418"/>
      <c r="AC405" s="418"/>
      <c r="AD405" s="418"/>
      <c r="AE405" s="418"/>
      <c r="AF405" s="418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755"/>
      <c r="B406" s="175">
        <v>14030229</v>
      </c>
      <c r="C406" s="96">
        <v>350</v>
      </c>
      <c r="D406" s="416">
        <v>7</v>
      </c>
      <c r="E406" s="416">
        <v>50</v>
      </c>
      <c r="F406" s="418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8">
        <v>43</v>
      </c>
      <c r="M406" s="418">
        <v>2</v>
      </c>
      <c r="N406" s="749"/>
      <c r="O406" s="418"/>
      <c r="P406" s="418"/>
      <c r="Q406" s="759"/>
      <c r="R406" s="420" t="str">
        <f t="shared" si="16"/>
        <v>fx</v>
      </c>
      <c r="S406" s="749"/>
      <c r="T406" s="749"/>
      <c r="U406" s="749"/>
      <c r="V406" s="418"/>
      <c r="W406" s="418"/>
      <c r="X406" s="418"/>
      <c r="Y406" s="418"/>
      <c r="Z406" s="418"/>
      <c r="AA406" s="418"/>
      <c r="AB406" s="418"/>
      <c r="AC406" s="418"/>
      <c r="AD406" s="418"/>
      <c r="AE406" s="418"/>
      <c r="AF406" s="418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755"/>
      <c r="B407" s="414">
        <v>14030229</v>
      </c>
      <c r="C407" s="96">
        <v>350</v>
      </c>
      <c r="D407" s="416">
        <v>7</v>
      </c>
      <c r="E407" s="416">
        <v>50</v>
      </c>
      <c r="F407" s="418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8">
        <v>44</v>
      </c>
      <c r="M407" s="418">
        <v>1</v>
      </c>
      <c r="N407" s="749"/>
      <c r="O407" s="418"/>
      <c r="P407" s="418"/>
      <c r="Q407" s="759"/>
      <c r="R407" s="420" t="str">
        <f t="shared" si="16"/>
        <v>fx</v>
      </c>
      <c r="S407" s="749"/>
      <c r="T407" s="749"/>
      <c r="U407" s="749"/>
      <c r="V407" s="418"/>
      <c r="W407" s="418"/>
      <c r="X407" s="418"/>
      <c r="Y407" s="418"/>
      <c r="Z407" s="418"/>
      <c r="AA407" s="418"/>
      <c r="AB407" s="418"/>
      <c r="AC407" s="418"/>
      <c r="AD407" s="418"/>
      <c r="AE407" s="418"/>
      <c r="AF407" s="418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755"/>
      <c r="B408" s="174">
        <v>14030229</v>
      </c>
      <c r="C408" s="96">
        <v>370</v>
      </c>
      <c r="D408" s="416">
        <v>7</v>
      </c>
      <c r="E408" s="416">
        <v>50</v>
      </c>
      <c r="F408" s="416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8">
        <v>39</v>
      </c>
      <c r="M408" s="418">
        <v>1</v>
      </c>
      <c r="N408" s="749">
        <v>672</v>
      </c>
      <c r="O408" s="418"/>
      <c r="P408" s="418"/>
      <c r="Q408" s="759">
        <v>125.66</v>
      </c>
      <c r="R408" s="420" t="str">
        <f t="shared" si="16"/>
        <v>p500</v>
      </c>
      <c r="S408" s="749"/>
      <c r="T408" s="749"/>
      <c r="U408" s="749"/>
      <c r="V408" s="418"/>
      <c r="W408" s="418"/>
      <c r="X408" s="418"/>
      <c r="Y408" s="418"/>
      <c r="Z408" s="418"/>
      <c r="AA408" s="418"/>
      <c r="AB408" s="418"/>
      <c r="AC408" s="418"/>
      <c r="AD408" s="418"/>
      <c r="AE408" s="418"/>
      <c r="AF408" s="418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755"/>
      <c r="B409" s="175">
        <v>14030229</v>
      </c>
      <c r="C409" s="96">
        <v>370</v>
      </c>
      <c r="D409" s="416">
        <v>7</v>
      </c>
      <c r="E409" s="416">
        <v>50</v>
      </c>
      <c r="F409" s="418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8">
        <v>40</v>
      </c>
      <c r="M409" s="418">
        <v>1</v>
      </c>
      <c r="N409" s="749"/>
      <c r="O409" s="418"/>
      <c r="P409" s="418"/>
      <c r="Q409" s="759"/>
      <c r="R409" s="420" t="str">
        <f t="shared" si="16"/>
        <v>p500</v>
      </c>
      <c r="S409" s="749"/>
      <c r="T409" s="749"/>
      <c r="U409" s="749"/>
      <c r="V409" s="418"/>
      <c r="W409" s="418"/>
      <c r="X409" s="418"/>
      <c r="Y409" s="418"/>
      <c r="Z409" s="418"/>
      <c r="AA409" s="418"/>
      <c r="AB409" s="418"/>
      <c r="AC409" s="418"/>
      <c r="AD409" s="418"/>
      <c r="AE409" s="418"/>
      <c r="AF409" s="418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755"/>
      <c r="B410" s="175">
        <v>14030229</v>
      </c>
      <c r="C410" s="96">
        <v>370</v>
      </c>
      <c r="D410" s="416">
        <v>7</v>
      </c>
      <c r="E410" s="416">
        <v>50</v>
      </c>
      <c r="F410" s="418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8">
        <v>42</v>
      </c>
      <c r="M410" s="418">
        <v>2</v>
      </c>
      <c r="N410" s="749"/>
      <c r="O410" s="418"/>
      <c r="P410" s="418"/>
      <c r="Q410" s="759"/>
      <c r="R410" s="420" t="str">
        <f t="shared" si="16"/>
        <v>p500</v>
      </c>
      <c r="S410" s="749"/>
      <c r="T410" s="749"/>
      <c r="U410" s="749"/>
      <c r="V410" s="418"/>
      <c r="W410" s="418"/>
      <c r="X410" s="418"/>
      <c r="Y410" s="418"/>
      <c r="Z410" s="418"/>
      <c r="AA410" s="418"/>
      <c r="AB410" s="418"/>
      <c r="AC410" s="418"/>
      <c r="AD410" s="418"/>
      <c r="AE410" s="418"/>
      <c r="AF410" s="418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755"/>
      <c r="B411" s="175">
        <v>14030229</v>
      </c>
      <c r="C411" s="96">
        <v>370</v>
      </c>
      <c r="D411" s="416">
        <v>7</v>
      </c>
      <c r="E411" s="416">
        <v>50</v>
      </c>
      <c r="F411" s="416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8">
        <v>43</v>
      </c>
      <c r="M411" s="418">
        <v>2</v>
      </c>
      <c r="N411" s="749"/>
      <c r="O411" s="418"/>
      <c r="P411" s="418"/>
      <c r="Q411" s="759"/>
      <c r="R411" s="420" t="str">
        <f t="shared" si="16"/>
        <v>p500</v>
      </c>
      <c r="S411" s="749"/>
      <c r="T411" s="749"/>
      <c r="U411" s="749"/>
      <c r="V411" s="418"/>
      <c r="W411" s="418"/>
      <c r="X411" s="418"/>
      <c r="Y411" s="418"/>
      <c r="Z411" s="418"/>
      <c r="AA411" s="418"/>
      <c r="AB411" s="418"/>
      <c r="AC411" s="418"/>
      <c r="AD411" s="418"/>
      <c r="AE411" s="418"/>
      <c r="AF411" s="418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755"/>
      <c r="B412" s="414">
        <v>14030229</v>
      </c>
      <c r="C412" s="96">
        <v>370</v>
      </c>
      <c r="D412" s="416">
        <v>7</v>
      </c>
      <c r="E412" s="416">
        <v>50</v>
      </c>
      <c r="F412" s="418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8">
        <v>44</v>
      </c>
      <c r="M412" s="418">
        <v>2</v>
      </c>
      <c r="N412" s="749"/>
      <c r="O412" s="418"/>
      <c r="P412" s="418"/>
      <c r="Q412" s="759"/>
      <c r="R412" s="420" t="str">
        <f t="shared" si="16"/>
        <v>p500</v>
      </c>
      <c r="S412" s="749"/>
      <c r="T412" s="749"/>
      <c r="U412" s="749"/>
      <c r="V412" s="418"/>
      <c r="W412" s="418"/>
      <c r="X412" s="418"/>
      <c r="Y412" s="418"/>
      <c r="Z412" s="418"/>
      <c r="AA412" s="418"/>
      <c r="AB412" s="418"/>
      <c r="AC412" s="418"/>
      <c r="AD412" s="418"/>
      <c r="AE412" s="418"/>
      <c r="AF412" s="418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755"/>
      <c r="B413" s="174">
        <v>14030229</v>
      </c>
      <c r="C413" s="96">
        <v>380</v>
      </c>
      <c r="D413" s="416">
        <v>7</v>
      </c>
      <c r="E413" s="416">
        <v>50</v>
      </c>
      <c r="F413" s="418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8">
        <v>40</v>
      </c>
      <c r="M413" s="418">
        <v>1</v>
      </c>
      <c r="N413" s="749">
        <v>456</v>
      </c>
      <c r="O413" s="418"/>
      <c r="P413" s="418"/>
      <c r="Q413" s="759"/>
      <c r="R413" s="420" t="str">
        <f t="shared" si="16"/>
        <v>fx</v>
      </c>
      <c r="S413" s="749"/>
      <c r="T413" s="749"/>
      <c r="U413" s="749"/>
      <c r="V413" s="418"/>
      <c r="W413" s="418"/>
      <c r="X413" s="418"/>
      <c r="Y413" s="418"/>
      <c r="Z413" s="418"/>
      <c r="AA413" s="418"/>
      <c r="AB413" s="418"/>
      <c r="AC413" s="418"/>
      <c r="AD413" s="418"/>
      <c r="AE413" s="418"/>
      <c r="AF413" s="418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755"/>
      <c r="B414" s="175">
        <v>14030229</v>
      </c>
      <c r="C414" s="96">
        <v>380</v>
      </c>
      <c r="D414" s="416">
        <v>7</v>
      </c>
      <c r="E414" s="416">
        <v>50</v>
      </c>
      <c r="F414" s="416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8">
        <v>41</v>
      </c>
      <c r="M414" s="418">
        <v>1</v>
      </c>
      <c r="N414" s="749"/>
      <c r="O414" s="418"/>
      <c r="P414" s="418"/>
      <c r="Q414" s="759"/>
      <c r="R414" s="420" t="str">
        <f t="shared" si="16"/>
        <v>fx</v>
      </c>
      <c r="S414" s="749"/>
      <c r="T414" s="749"/>
      <c r="U414" s="749"/>
      <c r="V414" s="418"/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755"/>
      <c r="B415" s="175">
        <v>14030229</v>
      </c>
      <c r="C415" s="96">
        <v>380</v>
      </c>
      <c r="D415" s="416">
        <v>7</v>
      </c>
      <c r="E415" s="416">
        <v>50</v>
      </c>
      <c r="F415" s="418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8">
        <v>42</v>
      </c>
      <c r="M415" s="418">
        <v>1</v>
      </c>
      <c r="N415" s="749"/>
      <c r="O415" s="418"/>
      <c r="P415" s="418"/>
      <c r="Q415" s="759"/>
      <c r="R415" s="420" t="str">
        <f t="shared" si="16"/>
        <v>fx</v>
      </c>
      <c r="S415" s="749"/>
      <c r="T415" s="749"/>
      <c r="U415" s="749"/>
      <c r="V415" s="418"/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755"/>
      <c r="B416" s="175">
        <v>14030229</v>
      </c>
      <c r="C416" s="96">
        <v>380</v>
      </c>
      <c r="D416" s="416">
        <v>7</v>
      </c>
      <c r="E416" s="416">
        <v>50</v>
      </c>
      <c r="F416" s="418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8">
        <v>43</v>
      </c>
      <c r="M416" s="418">
        <v>2</v>
      </c>
      <c r="N416" s="749"/>
      <c r="O416" s="418"/>
      <c r="P416" s="418"/>
      <c r="Q416" s="759"/>
      <c r="R416" s="420" t="str">
        <f t="shared" si="16"/>
        <v>fx</v>
      </c>
      <c r="S416" s="749"/>
      <c r="T416" s="749"/>
      <c r="U416" s="749"/>
      <c r="V416" s="418"/>
      <c r="W416" s="418"/>
      <c r="X416" s="418"/>
      <c r="Y416" s="418"/>
      <c r="Z416" s="418"/>
      <c r="AA416" s="418"/>
      <c r="AB416" s="418"/>
      <c r="AC416" s="418"/>
      <c r="AD416" s="418"/>
      <c r="AE416" s="418"/>
      <c r="AF416" s="418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756"/>
      <c r="B417" s="414">
        <v>14030229</v>
      </c>
      <c r="C417" s="164">
        <v>380</v>
      </c>
      <c r="D417" s="411">
        <v>7</v>
      </c>
      <c r="E417" s="411">
        <v>50</v>
      </c>
      <c r="F417" s="411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8">
        <v>44</v>
      </c>
      <c r="M417" s="418">
        <v>1</v>
      </c>
      <c r="N417" s="749"/>
      <c r="O417" s="418"/>
      <c r="P417" s="418"/>
      <c r="Q417" s="759"/>
      <c r="R417" s="420" t="str">
        <f t="shared" si="16"/>
        <v>fx</v>
      </c>
      <c r="S417" s="749"/>
      <c r="T417" s="749"/>
      <c r="U417" s="749"/>
      <c r="V417" s="418"/>
      <c r="W417" s="418"/>
      <c r="X417" s="418"/>
      <c r="Y417" s="418"/>
      <c r="Z417" s="418"/>
      <c r="AA417" s="418"/>
      <c r="AB417" s="418"/>
      <c r="AC417" s="418"/>
      <c r="AD417" s="418"/>
      <c r="AE417" s="418"/>
      <c r="AF417" s="418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754" t="str">
        <f t="shared" ref="A418:A457" si="17">IF(H418&gt;I418,"شب","روز")</f>
        <v>شب</v>
      </c>
      <c r="B418" s="192">
        <v>14030229</v>
      </c>
      <c r="C418" s="429">
        <v>309</v>
      </c>
      <c r="D418" s="163">
        <v>7</v>
      </c>
      <c r="E418" s="426">
        <v>50</v>
      </c>
      <c r="F418" s="426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8">
        <v>36</v>
      </c>
      <c r="M418" s="418">
        <v>2</v>
      </c>
      <c r="N418" s="749">
        <v>540</v>
      </c>
      <c r="O418" s="418"/>
      <c r="P418" s="418"/>
      <c r="Q418" s="759">
        <v>180.89</v>
      </c>
      <c r="R418" s="420" t="str">
        <f t="shared" si="16"/>
        <v>fx</v>
      </c>
      <c r="S418" s="749">
        <v>1</v>
      </c>
      <c r="T418" s="749">
        <v>14.5</v>
      </c>
      <c r="U418" s="749">
        <v>1000</v>
      </c>
      <c r="V418" s="418"/>
      <c r="W418" s="418"/>
      <c r="X418" s="418"/>
      <c r="Y418" s="418"/>
      <c r="Z418" s="418"/>
      <c r="AA418" s="418"/>
      <c r="AB418" s="418"/>
      <c r="AC418" s="418"/>
      <c r="AD418" s="418"/>
      <c r="AE418" s="418"/>
      <c r="AF418" s="418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755"/>
      <c r="B419" s="193">
        <v>14030229</v>
      </c>
      <c r="C419" s="430">
        <v>309</v>
      </c>
      <c r="D419" s="96">
        <v>7</v>
      </c>
      <c r="E419" s="418">
        <v>50</v>
      </c>
      <c r="F419" s="418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8">
        <v>37</v>
      </c>
      <c r="M419" s="418">
        <v>2</v>
      </c>
      <c r="N419" s="749"/>
      <c r="O419" s="418"/>
      <c r="P419" s="418"/>
      <c r="Q419" s="759"/>
      <c r="R419" s="420" t="str">
        <f t="shared" si="16"/>
        <v>fx</v>
      </c>
      <c r="S419" s="749"/>
      <c r="T419" s="749"/>
      <c r="U419" s="749"/>
      <c r="V419" s="418"/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755"/>
      <c r="B420" s="193">
        <v>14030229</v>
      </c>
      <c r="C420" s="430">
        <v>309</v>
      </c>
      <c r="D420" s="165">
        <v>7</v>
      </c>
      <c r="E420" s="416">
        <v>50</v>
      </c>
      <c r="F420" s="418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8">
        <v>38</v>
      </c>
      <c r="M420" s="418">
        <v>2</v>
      </c>
      <c r="N420" s="749"/>
      <c r="O420" s="418"/>
      <c r="P420" s="418"/>
      <c r="Q420" s="759"/>
      <c r="R420" s="420" t="str">
        <f t="shared" si="16"/>
        <v>fx</v>
      </c>
      <c r="S420" s="749"/>
      <c r="T420" s="749"/>
      <c r="U420" s="749"/>
      <c r="V420" s="418"/>
      <c r="W420" s="418"/>
      <c r="X420" s="418"/>
      <c r="Y420" s="418"/>
      <c r="Z420" s="418"/>
      <c r="AA420" s="418"/>
      <c r="AB420" s="418"/>
      <c r="AC420" s="418"/>
      <c r="AD420" s="418"/>
      <c r="AE420" s="418"/>
      <c r="AF420" s="418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755"/>
      <c r="B421" s="193">
        <v>14030229</v>
      </c>
      <c r="C421" s="430">
        <v>309</v>
      </c>
      <c r="D421" s="96">
        <v>7</v>
      </c>
      <c r="E421" s="418">
        <v>50</v>
      </c>
      <c r="F421" s="418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8">
        <v>39</v>
      </c>
      <c r="M421" s="418">
        <v>2</v>
      </c>
      <c r="N421" s="749"/>
      <c r="O421" s="418"/>
      <c r="P421" s="418"/>
      <c r="Q421" s="759"/>
      <c r="R421" s="420" t="str">
        <f t="shared" si="16"/>
        <v>fx</v>
      </c>
      <c r="S421" s="749"/>
      <c r="T421" s="749"/>
      <c r="U421" s="749"/>
      <c r="V421" s="418"/>
      <c r="W421" s="418"/>
      <c r="X421" s="418"/>
      <c r="Y421" s="418"/>
      <c r="Z421" s="418"/>
      <c r="AA421" s="418"/>
      <c r="AB421" s="418"/>
      <c r="AC421" s="418"/>
      <c r="AD421" s="418"/>
      <c r="AE421" s="418"/>
      <c r="AF421" s="418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755"/>
      <c r="B422" s="193">
        <v>14030229</v>
      </c>
      <c r="C422" s="430">
        <v>309</v>
      </c>
      <c r="D422" s="165">
        <v>7</v>
      </c>
      <c r="E422" s="416">
        <v>50</v>
      </c>
      <c r="F422" s="418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8">
        <v>40</v>
      </c>
      <c r="M422" s="418">
        <v>2</v>
      </c>
      <c r="N422" s="749"/>
      <c r="O422" s="418"/>
      <c r="P422" s="418"/>
      <c r="Q422" s="759"/>
      <c r="R422" s="420" t="str">
        <f t="shared" si="16"/>
        <v>fx</v>
      </c>
      <c r="S422" s="749"/>
      <c r="T422" s="749"/>
      <c r="U422" s="749"/>
      <c r="V422" s="418"/>
      <c r="W422" s="418"/>
      <c r="X422" s="418"/>
      <c r="Y422" s="418"/>
      <c r="Z422" s="418"/>
      <c r="AA422" s="418"/>
      <c r="AB422" s="418"/>
      <c r="AC422" s="418"/>
      <c r="AD422" s="418"/>
      <c r="AE422" s="418"/>
      <c r="AF422" s="418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755"/>
      <c r="B423" s="417">
        <v>14030229</v>
      </c>
      <c r="C423" s="431">
        <v>309</v>
      </c>
      <c r="D423" s="96">
        <v>7</v>
      </c>
      <c r="E423" s="418">
        <v>50</v>
      </c>
      <c r="F423" s="418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8">
        <v>41</v>
      </c>
      <c r="M423" s="418">
        <v>2</v>
      </c>
      <c r="N423" s="749"/>
      <c r="O423" s="418"/>
      <c r="P423" s="418"/>
      <c r="Q423" s="759"/>
      <c r="R423" s="420" t="str">
        <f t="shared" si="16"/>
        <v>fx</v>
      </c>
      <c r="S423" s="749"/>
      <c r="T423" s="749"/>
      <c r="U423" s="749"/>
      <c r="V423" s="418"/>
      <c r="W423" s="418"/>
      <c r="X423" s="418"/>
      <c r="Y423" s="418"/>
      <c r="Z423" s="418"/>
      <c r="AA423" s="418"/>
      <c r="AB423" s="418"/>
      <c r="AC423" s="418"/>
      <c r="AD423" s="418"/>
      <c r="AE423" s="418"/>
      <c r="AF423" s="418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755"/>
      <c r="B424" s="192">
        <v>14030229</v>
      </c>
      <c r="C424" s="429">
        <v>350</v>
      </c>
      <c r="D424" s="165">
        <v>7</v>
      </c>
      <c r="E424" s="416">
        <v>50</v>
      </c>
      <c r="F424" s="418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8">
        <v>39</v>
      </c>
      <c r="M424" s="418">
        <v>1</v>
      </c>
      <c r="N424" s="749">
        <v>440</v>
      </c>
      <c r="O424" s="418"/>
      <c r="P424" s="418"/>
      <c r="Q424" s="759">
        <v>109.98</v>
      </c>
      <c r="R424" s="420" t="str">
        <f t="shared" si="16"/>
        <v>fx</v>
      </c>
      <c r="S424" s="749"/>
      <c r="T424" s="749"/>
      <c r="U424" s="749"/>
      <c r="V424" s="418"/>
      <c r="W424" s="418"/>
      <c r="X424" s="418"/>
      <c r="Y424" s="418"/>
      <c r="Z424" s="418"/>
      <c r="AA424" s="418"/>
      <c r="AB424" s="418"/>
      <c r="AC424" s="418"/>
      <c r="AD424" s="418"/>
      <c r="AE424" s="418"/>
      <c r="AF424" s="418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755"/>
      <c r="B425" s="193">
        <v>14030229</v>
      </c>
      <c r="C425" s="430">
        <v>350</v>
      </c>
      <c r="D425" s="96">
        <v>7</v>
      </c>
      <c r="E425" s="418">
        <v>50</v>
      </c>
      <c r="F425" s="418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8">
        <v>40</v>
      </c>
      <c r="M425" s="418">
        <v>1</v>
      </c>
      <c r="N425" s="749"/>
      <c r="O425" s="418"/>
      <c r="P425" s="418"/>
      <c r="Q425" s="759"/>
      <c r="R425" s="420" t="str">
        <f t="shared" si="16"/>
        <v>fx</v>
      </c>
      <c r="S425" s="749"/>
      <c r="T425" s="749"/>
      <c r="U425" s="749"/>
      <c r="V425" s="418"/>
      <c r="W425" s="418"/>
      <c r="X425" s="418"/>
      <c r="Y425" s="418"/>
      <c r="Z425" s="418"/>
      <c r="AA425" s="418"/>
      <c r="AB425" s="418"/>
      <c r="AC425" s="418"/>
      <c r="AD425" s="418"/>
      <c r="AE425" s="418"/>
      <c r="AF425" s="418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755"/>
      <c r="B426" s="193">
        <v>14030229</v>
      </c>
      <c r="C426" s="430">
        <v>350</v>
      </c>
      <c r="D426" s="165">
        <v>7</v>
      </c>
      <c r="E426" s="416">
        <v>50</v>
      </c>
      <c r="F426" s="418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8">
        <v>41</v>
      </c>
      <c r="M426" s="418">
        <v>1</v>
      </c>
      <c r="N426" s="749"/>
      <c r="O426" s="418"/>
      <c r="P426" s="418"/>
      <c r="Q426" s="759"/>
      <c r="R426" s="420" t="str">
        <f t="shared" si="16"/>
        <v>fx</v>
      </c>
      <c r="S426" s="749"/>
      <c r="T426" s="749"/>
      <c r="U426" s="749"/>
      <c r="V426" s="418"/>
      <c r="W426" s="418"/>
      <c r="X426" s="418"/>
      <c r="Y426" s="418"/>
      <c r="Z426" s="418"/>
      <c r="AA426" s="418"/>
      <c r="AB426" s="418"/>
      <c r="AC426" s="418"/>
      <c r="AD426" s="418"/>
      <c r="AE426" s="418"/>
      <c r="AF426" s="418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755"/>
      <c r="B427" s="193">
        <v>14030229</v>
      </c>
      <c r="C427" s="430">
        <v>350</v>
      </c>
      <c r="D427" s="96">
        <v>7</v>
      </c>
      <c r="E427" s="418">
        <v>50</v>
      </c>
      <c r="F427" s="418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8">
        <v>42</v>
      </c>
      <c r="M427" s="418">
        <v>2</v>
      </c>
      <c r="N427" s="749"/>
      <c r="O427" s="418"/>
      <c r="P427" s="418"/>
      <c r="Q427" s="759"/>
      <c r="R427" s="420" t="str">
        <f t="shared" si="16"/>
        <v>fx</v>
      </c>
      <c r="S427" s="749"/>
      <c r="T427" s="749"/>
      <c r="U427" s="749"/>
      <c r="V427" s="418"/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755"/>
      <c r="B428" s="193">
        <v>14030229</v>
      </c>
      <c r="C428" s="430">
        <v>350</v>
      </c>
      <c r="D428" s="165">
        <v>7</v>
      </c>
      <c r="E428" s="416">
        <v>50</v>
      </c>
      <c r="F428" s="418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8">
        <v>43</v>
      </c>
      <c r="M428" s="418">
        <v>2</v>
      </c>
      <c r="N428" s="749"/>
      <c r="O428" s="418"/>
      <c r="P428" s="418"/>
      <c r="Q428" s="759"/>
      <c r="R428" s="420" t="str">
        <f t="shared" si="16"/>
        <v>fx</v>
      </c>
      <c r="S428" s="749"/>
      <c r="T428" s="749"/>
      <c r="U428" s="749"/>
      <c r="V428" s="418"/>
      <c r="W428" s="418"/>
      <c r="X428" s="418"/>
      <c r="Y428" s="418"/>
      <c r="Z428" s="418"/>
      <c r="AA428" s="418"/>
      <c r="AB428" s="418"/>
      <c r="AC428" s="418"/>
      <c r="AD428" s="418"/>
      <c r="AE428" s="418"/>
      <c r="AF428" s="418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755"/>
      <c r="B429" s="417">
        <v>14030229</v>
      </c>
      <c r="C429" s="431">
        <v>350</v>
      </c>
      <c r="D429" s="96">
        <v>7</v>
      </c>
      <c r="E429" s="418">
        <v>50</v>
      </c>
      <c r="F429" s="418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8">
        <v>44</v>
      </c>
      <c r="M429" s="418">
        <v>1</v>
      </c>
      <c r="N429" s="749"/>
      <c r="O429" s="418"/>
      <c r="P429" s="418"/>
      <c r="Q429" s="759"/>
      <c r="R429" s="420" t="str">
        <f t="shared" si="16"/>
        <v>fx</v>
      </c>
      <c r="S429" s="749"/>
      <c r="T429" s="749"/>
      <c r="U429" s="749"/>
      <c r="V429" s="418"/>
      <c r="W429" s="418"/>
      <c r="X429" s="418"/>
      <c r="Y429" s="418"/>
      <c r="Z429" s="418"/>
      <c r="AA429" s="418"/>
      <c r="AB429" s="418"/>
      <c r="AC429" s="418"/>
      <c r="AD429" s="418"/>
      <c r="AE429" s="418"/>
      <c r="AF429" s="418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755"/>
      <c r="B430" s="192">
        <v>14030229</v>
      </c>
      <c r="C430" s="429">
        <v>370</v>
      </c>
      <c r="D430" s="165">
        <v>7</v>
      </c>
      <c r="E430" s="416">
        <v>50</v>
      </c>
      <c r="F430" s="418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8">
        <v>39</v>
      </c>
      <c r="M430" s="418">
        <v>1</v>
      </c>
      <c r="N430" s="749">
        <v>440</v>
      </c>
      <c r="O430" s="418"/>
      <c r="P430" s="418"/>
      <c r="Q430" s="759">
        <v>82.27</v>
      </c>
      <c r="R430" s="420" t="str">
        <f t="shared" si="16"/>
        <v>p500</v>
      </c>
      <c r="S430" s="749"/>
      <c r="T430" s="749"/>
      <c r="U430" s="749"/>
      <c r="V430" s="418"/>
      <c r="W430" s="418"/>
      <c r="X430" s="418"/>
      <c r="Y430" s="418"/>
      <c r="Z430" s="418"/>
      <c r="AA430" s="418"/>
      <c r="AB430" s="418"/>
      <c r="AC430" s="418"/>
      <c r="AD430" s="418"/>
      <c r="AE430" s="418"/>
      <c r="AF430" s="418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755"/>
      <c r="B431" s="193">
        <v>14030229</v>
      </c>
      <c r="C431" s="430">
        <v>370</v>
      </c>
      <c r="D431" s="96">
        <v>7</v>
      </c>
      <c r="E431" s="418">
        <v>50</v>
      </c>
      <c r="F431" s="418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8">
        <v>40</v>
      </c>
      <c r="M431" s="418">
        <v>1</v>
      </c>
      <c r="N431" s="749"/>
      <c r="O431" s="418"/>
      <c r="P431" s="418"/>
      <c r="Q431" s="759"/>
      <c r="R431" s="420" t="str">
        <f t="shared" si="16"/>
        <v>p500</v>
      </c>
      <c r="S431" s="749"/>
      <c r="T431" s="749"/>
      <c r="U431" s="749"/>
      <c r="V431" s="418"/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755"/>
      <c r="B432" s="193">
        <v>14030229</v>
      </c>
      <c r="C432" s="430">
        <v>370</v>
      </c>
      <c r="D432" s="165">
        <v>7</v>
      </c>
      <c r="E432" s="416">
        <v>50</v>
      </c>
      <c r="F432" s="418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8">
        <v>42</v>
      </c>
      <c r="M432" s="418">
        <v>2</v>
      </c>
      <c r="N432" s="749"/>
      <c r="O432" s="418"/>
      <c r="P432" s="418"/>
      <c r="Q432" s="759"/>
      <c r="R432" s="420" t="str">
        <f t="shared" si="16"/>
        <v>p500</v>
      </c>
      <c r="S432" s="749"/>
      <c r="T432" s="749"/>
      <c r="U432" s="749"/>
      <c r="V432" s="418"/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755"/>
      <c r="B433" s="193">
        <v>14030229</v>
      </c>
      <c r="C433" s="430">
        <v>370</v>
      </c>
      <c r="D433" s="96">
        <v>7</v>
      </c>
      <c r="E433" s="418">
        <v>50</v>
      </c>
      <c r="F433" s="418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8">
        <v>43</v>
      </c>
      <c r="M433" s="418">
        <v>2</v>
      </c>
      <c r="N433" s="749"/>
      <c r="O433" s="418"/>
      <c r="P433" s="418"/>
      <c r="Q433" s="759"/>
      <c r="R433" s="420" t="str">
        <f t="shared" si="16"/>
        <v>p500</v>
      </c>
      <c r="S433" s="749"/>
      <c r="T433" s="749"/>
      <c r="U433" s="749"/>
      <c r="V433" s="418"/>
      <c r="W433" s="418"/>
      <c r="X433" s="418"/>
      <c r="Y433" s="418"/>
      <c r="Z433" s="418"/>
      <c r="AA433" s="418"/>
      <c r="AB433" s="418"/>
      <c r="AC433" s="418"/>
      <c r="AD433" s="418"/>
      <c r="AE433" s="418"/>
      <c r="AF433" s="418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756"/>
      <c r="B434" s="417">
        <v>14030229</v>
      </c>
      <c r="C434" s="431">
        <v>370</v>
      </c>
      <c r="D434" s="194">
        <v>7</v>
      </c>
      <c r="E434" s="411">
        <v>50</v>
      </c>
      <c r="F434" s="425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8">
        <v>44</v>
      </c>
      <c r="M434" s="418">
        <v>2</v>
      </c>
      <c r="N434" s="749"/>
      <c r="O434" s="418"/>
      <c r="P434" s="418"/>
      <c r="Q434" s="759"/>
      <c r="R434" s="420" t="str">
        <f t="shared" si="16"/>
        <v>p500</v>
      </c>
      <c r="S434" s="749"/>
      <c r="T434" s="749"/>
      <c r="U434" s="749"/>
      <c r="V434" s="418"/>
      <c r="W434" s="418"/>
      <c r="X434" s="418"/>
      <c r="Y434" s="418"/>
      <c r="Z434" s="418"/>
      <c r="AA434" s="418"/>
      <c r="AB434" s="418"/>
      <c r="AC434" s="418"/>
      <c r="AD434" s="418"/>
      <c r="AE434" s="418"/>
      <c r="AF434" s="418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754" t="str">
        <f t="shared" si="17"/>
        <v>روز</v>
      </c>
      <c r="B435" s="192">
        <v>14030230</v>
      </c>
      <c r="C435" s="429">
        <v>309</v>
      </c>
      <c r="D435" s="163">
        <v>7</v>
      </c>
      <c r="E435" s="426">
        <v>50</v>
      </c>
      <c r="F435" s="426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8">
        <v>36</v>
      </c>
      <c r="M435" s="418">
        <v>2</v>
      </c>
      <c r="N435" s="749">
        <v>464</v>
      </c>
      <c r="O435" s="418"/>
      <c r="P435" s="418"/>
      <c r="Q435" s="419"/>
      <c r="R435" s="420" t="str">
        <f t="shared" si="16"/>
        <v>fx</v>
      </c>
      <c r="S435" s="749">
        <v>3</v>
      </c>
      <c r="T435" s="749">
        <v>25</v>
      </c>
      <c r="U435" s="749">
        <v>1000</v>
      </c>
      <c r="V435" s="418"/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755"/>
      <c r="B436" s="193">
        <v>14030230</v>
      </c>
      <c r="C436" s="430">
        <v>309</v>
      </c>
      <c r="D436" s="96">
        <v>7</v>
      </c>
      <c r="E436" s="418">
        <v>50</v>
      </c>
      <c r="F436" s="418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8">
        <v>37</v>
      </c>
      <c r="M436" s="418">
        <v>2</v>
      </c>
      <c r="N436" s="749"/>
      <c r="O436" s="418"/>
      <c r="P436" s="418"/>
      <c r="Q436" s="419"/>
      <c r="R436" s="420" t="str">
        <f t="shared" si="16"/>
        <v>fx</v>
      </c>
      <c r="S436" s="749"/>
      <c r="T436" s="749"/>
      <c r="U436" s="749"/>
      <c r="V436" s="418"/>
      <c r="W436" s="418"/>
      <c r="X436" s="418"/>
      <c r="Y436" s="418"/>
      <c r="Z436" s="418"/>
      <c r="AA436" s="418"/>
      <c r="AB436" s="418"/>
      <c r="AC436" s="418"/>
      <c r="AD436" s="418"/>
      <c r="AE436" s="418"/>
      <c r="AF436" s="418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755"/>
      <c r="B437" s="193">
        <v>14030230</v>
      </c>
      <c r="C437" s="430">
        <v>309</v>
      </c>
      <c r="D437" s="96">
        <v>7</v>
      </c>
      <c r="E437" s="416">
        <v>50</v>
      </c>
      <c r="F437" s="418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8">
        <v>38</v>
      </c>
      <c r="M437" s="418">
        <v>2</v>
      </c>
      <c r="N437" s="749"/>
      <c r="O437" s="418"/>
      <c r="P437" s="418"/>
      <c r="Q437" s="419"/>
      <c r="R437" s="420" t="str">
        <f t="shared" si="16"/>
        <v>fx</v>
      </c>
      <c r="S437" s="749"/>
      <c r="T437" s="749"/>
      <c r="U437" s="749"/>
      <c r="V437" s="418"/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755"/>
      <c r="B438" s="193">
        <v>14030230</v>
      </c>
      <c r="C438" s="430">
        <v>309</v>
      </c>
      <c r="D438" s="165">
        <v>7</v>
      </c>
      <c r="E438" s="418">
        <v>50</v>
      </c>
      <c r="F438" s="418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8">
        <v>39</v>
      </c>
      <c r="M438" s="418">
        <v>2</v>
      </c>
      <c r="N438" s="749"/>
      <c r="O438" s="418"/>
      <c r="P438" s="418"/>
      <c r="Q438" s="419"/>
      <c r="R438" s="420" t="str">
        <f t="shared" si="16"/>
        <v>fx</v>
      </c>
      <c r="S438" s="749"/>
      <c r="T438" s="749"/>
      <c r="U438" s="749"/>
      <c r="V438" s="418"/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755"/>
      <c r="B439" s="193">
        <v>14030230</v>
      </c>
      <c r="C439" s="430">
        <v>309</v>
      </c>
      <c r="D439" s="96">
        <v>7</v>
      </c>
      <c r="E439" s="416">
        <v>50</v>
      </c>
      <c r="F439" s="418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8">
        <v>40</v>
      </c>
      <c r="M439" s="418">
        <v>2</v>
      </c>
      <c r="N439" s="749"/>
      <c r="O439" s="418"/>
      <c r="P439" s="418"/>
      <c r="Q439" s="419"/>
      <c r="R439" s="420" t="str">
        <f t="shared" si="16"/>
        <v>fx</v>
      </c>
      <c r="S439" s="749"/>
      <c r="T439" s="749"/>
      <c r="U439" s="749"/>
      <c r="V439" s="418"/>
      <c r="W439" s="418"/>
      <c r="X439" s="418"/>
      <c r="Y439" s="418"/>
      <c r="Z439" s="418"/>
      <c r="AA439" s="418"/>
      <c r="AB439" s="418"/>
      <c r="AC439" s="418"/>
      <c r="AD439" s="418"/>
      <c r="AE439" s="418"/>
      <c r="AF439" s="418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755"/>
      <c r="B440" s="417">
        <v>14030230</v>
      </c>
      <c r="C440" s="431">
        <v>309</v>
      </c>
      <c r="D440" s="96">
        <v>7</v>
      </c>
      <c r="E440" s="418">
        <v>50</v>
      </c>
      <c r="F440" s="418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8">
        <v>41</v>
      </c>
      <c r="M440" s="418">
        <v>2</v>
      </c>
      <c r="N440" s="749"/>
      <c r="O440" s="418"/>
      <c r="P440" s="418"/>
      <c r="Q440" s="419"/>
      <c r="R440" s="420" t="str">
        <f t="shared" si="16"/>
        <v>fx</v>
      </c>
      <c r="S440" s="749"/>
      <c r="T440" s="749"/>
      <c r="U440" s="749"/>
      <c r="V440" s="418"/>
      <c r="W440" s="418"/>
      <c r="X440" s="418"/>
      <c r="Y440" s="418"/>
      <c r="Z440" s="418"/>
      <c r="AA440" s="418"/>
      <c r="AB440" s="418"/>
      <c r="AC440" s="418"/>
      <c r="AD440" s="418"/>
      <c r="AE440" s="418"/>
      <c r="AF440" s="418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755"/>
      <c r="B441" s="192">
        <v>14030230</v>
      </c>
      <c r="C441" s="429">
        <v>350</v>
      </c>
      <c r="D441" s="165">
        <v>7</v>
      </c>
      <c r="E441" s="416">
        <v>50</v>
      </c>
      <c r="F441" s="416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8">
        <v>39</v>
      </c>
      <c r="M441" s="418">
        <v>1</v>
      </c>
      <c r="N441" s="749">
        <v>616</v>
      </c>
      <c r="O441" s="418"/>
      <c r="P441" s="418"/>
      <c r="Q441" s="759">
        <v>156.512</v>
      </c>
      <c r="R441" s="420" t="str">
        <f t="shared" si="16"/>
        <v>fx</v>
      </c>
      <c r="S441" s="749"/>
      <c r="T441" s="749"/>
      <c r="U441" s="749"/>
      <c r="V441" s="418"/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755"/>
      <c r="B442" s="193">
        <v>14030230</v>
      </c>
      <c r="C442" s="430">
        <v>350</v>
      </c>
      <c r="D442" s="96">
        <v>7</v>
      </c>
      <c r="E442" s="418">
        <v>50</v>
      </c>
      <c r="F442" s="418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8">
        <v>40</v>
      </c>
      <c r="M442" s="418">
        <v>1</v>
      </c>
      <c r="N442" s="749"/>
      <c r="O442" s="418"/>
      <c r="P442" s="418"/>
      <c r="Q442" s="759"/>
      <c r="R442" s="420" t="str">
        <f t="shared" si="16"/>
        <v>fx</v>
      </c>
      <c r="S442" s="749"/>
      <c r="T442" s="749"/>
      <c r="U442" s="749"/>
      <c r="V442" s="418"/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755"/>
      <c r="B443" s="193">
        <v>14030230</v>
      </c>
      <c r="C443" s="430">
        <v>350</v>
      </c>
      <c r="D443" s="96">
        <v>7</v>
      </c>
      <c r="E443" s="416">
        <v>50</v>
      </c>
      <c r="F443" s="418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8">
        <v>41</v>
      </c>
      <c r="M443" s="418">
        <v>1</v>
      </c>
      <c r="N443" s="749"/>
      <c r="O443" s="418"/>
      <c r="P443" s="418"/>
      <c r="Q443" s="759"/>
      <c r="R443" s="420" t="str">
        <f t="shared" si="16"/>
        <v>fx</v>
      </c>
      <c r="S443" s="749"/>
      <c r="T443" s="749"/>
      <c r="U443" s="749"/>
      <c r="V443" s="418"/>
      <c r="W443" s="418"/>
      <c r="X443" s="418"/>
      <c r="Y443" s="418"/>
      <c r="Z443" s="418"/>
      <c r="AA443" s="418"/>
      <c r="AB443" s="418"/>
      <c r="AC443" s="418"/>
      <c r="AD443" s="418"/>
      <c r="AE443" s="418"/>
      <c r="AF443" s="418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755"/>
      <c r="B444" s="193">
        <v>14030230</v>
      </c>
      <c r="C444" s="430">
        <v>350</v>
      </c>
      <c r="D444" s="165">
        <v>7</v>
      </c>
      <c r="E444" s="418">
        <v>50</v>
      </c>
      <c r="F444" s="418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8">
        <v>42</v>
      </c>
      <c r="M444" s="418">
        <v>2</v>
      </c>
      <c r="N444" s="749"/>
      <c r="O444" s="418"/>
      <c r="P444" s="418"/>
      <c r="Q444" s="759"/>
      <c r="R444" s="420" t="str">
        <f t="shared" si="16"/>
        <v>fx</v>
      </c>
      <c r="S444" s="749"/>
      <c r="T444" s="749"/>
      <c r="U444" s="749"/>
      <c r="V444" s="418"/>
      <c r="W444" s="418"/>
      <c r="X444" s="418"/>
      <c r="Y444" s="418"/>
      <c r="Z444" s="418"/>
      <c r="AA444" s="418"/>
      <c r="AB444" s="418"/>
      <c r="AC444" s="418"/>
      <c r="AD444" s="418"/>
      <c r="AE444" s="418"/>
      <c r="AF444" s="418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755"/>
      <c r="B445" s="193">
        <v>14030230</v>
      </c>
      <c r="C445" s="430">
        <v>350</v>
      </c>
      <c r="D445" s="96">
        <v>7</v>
      </c>
      <c r="E445" s="416">
        <v>50</v>
      </c>
      <c r="F445" s="418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8">
        <v>43</v>
      </c>
      <c r="M445" s="418">
        <v>2</v>
      </c>
      <c r="N445" s="749"/>
      <c r="O445" s="418"/>
      <c r="P445" s="418"/>
      <c r="Q445" s="759"/>
      <c r="R445" s="420" t="str">
        <f t="shared" si="16"/>
        <v>fx</v>
      </c>
      <c r="S445" s="749"/>
      <c r="T445" s="749"/>
      <c r="U445" s="749"/>
      <c r="V445" s="418"/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755"/>
      <c r="B446" s="417">
        <v>14030230</v>
      </c>
      <c r="C446" s="431">
        <v>350</v>
      </c>
      <c r="D446" s="96">
        <v>7</v>
      </c>
      <c r="E446" s="418">
        <v>50</v>
      </c>
      <c r="F446" s="418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8">
        <v>44</v>
      </c>
      <c r="M446" s="418">
        <v>1</v>
      </c>
      <c r="N446" s="749"/>
      <c r="O446" s="418"/>
      <c r="P446" s="418"/>
      <c r="Q446" s="759"/>
      <c r="R446" s="420" t="str">
        <f t="shared" si="16"/>
        <v>fx</v>
      </c>
      <c r="S446" s="749"/>
      <c r="T446" s="749"/>
      <c r="U446" s="749"/>
      <c r="V446" s="418"/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755"/>
      <c r="B447" s="192">
        <v>14030230</v>
      </c>
      <c r="C447" s="429">
        <v>370</v>
      </c>
      <c r="D447" s="165">
        <v>7</v>
      </c>
      <c r="E447" s="416">
        <v>50</v>
      </c>
      <c r="F447" s="416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8">
        <v>39</v>
      </c>
      <c r="M447" s="418">
        <v>1</v>
      </c>
      <c r="N447" s="749">
        <v>616</v>
      </c>
      <c r="O447" s="418"/>
      <c r="P447" s="418"/>
      <c r="Q447" s="759">
        <v>115.18</v>
      </c>
      <c r="R447" s="420" t="str">
        <f t="shared" si="16"/>
        <v>p500</v>
      </c>
      <c r="S447" s="749"/>
      <c r="T447" s="749"/>
      <c r="U447" s="749"/>
      <c r="V447" s="418"/>
      <c r="W447" s="418"/>
      <c r="X447" s="418"/>
      <c r="Y447" s="418"/>
      <c r="Z447" s="418"/>
      <c r="AA447" s="418"/>
      <c r="AB447" s="418"/>
      <c r="AC447" s="418"/>
      <c r="AD447" s="418"/>
      <c r="AE447" s="418"/>
      <c r="AF447" s="418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755"/>
      <c r="B448" s="193">
        <v>14030230</v>
      </c>
      <c r="C448" s="430">
        <v>370</v>
      </c>
      <c r="D448" s="96">
        <v>7</v>
      </c>
      <c r="E448" s="418">
        <v>50</v>
      </c>
      <c r="F448" s="418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8">
        <v>40</v>
      </c>
      <c r="M448" s="418">
        <v>1</v>
      </c>
      <c r="N448" s="749"/>
      <c r="O448" s="418"/>
      <c r="P448" s="418"/>
      <c r="Q448" s="759"/>
      <c r="R448" s="420" t="str">
        <f t="shared" si="16"/>
        <v>p500</v>
      </c>
      <c r="S448" s="749"/>
      <c r="T448" s="749"/>
      <c r="U448" s="749"/>
      <c r="V448" s="418"/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755"/>
      <c r="B449" s="193">
        <v>14030230</v>
      </c>
      <c r="C449" s="430">
        <v>370</v>
      </c>
      <c r="D449" s="96">
        <v>7</v>
      </c>
      <c r="E449" s="416">
        <v>50</v>
      </c>
      <c r="F449" s="418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8">
        <v>42</v>
      </c>
      <c r="M449" s="418">
        <v>2</v>
      </c>
      <c r="N449" s="749"/>
      <c r="O449" s="418"/>
      <c r="P449" s="418"/>
      <c r="Q449" s="759"/>
      <c r="R449" s="420" t="str">
        <f t="shared" si="16"/>
        <v>p500</v>
      </c>
      <c r="S449" s="749"/>
      <c r="T449" s="749"/>
      <c r="U449" s="749"/>
      <c r="V449" s="418"/>
      <c r="W449" s="418"/>
      <c r="X449" s="418"/>
      <c r="Y449" s="418"/>
      <c r="Z449" s="418"/>
      <c r="AA449" s="418"/>
      <c r="AB449" s="418"/>
      <c r="AC449" s="418"/>
      <c r="AD449" s="418"/>
      <c r="AE449" s="418"/>
      <c r="AF449" s="418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755"/>
      <c r="B450" s="193">
        <v>14030230</v>
      </c>
      <c r="C450" s="430">
        <v>370</v>
      </c>
      <c r="D450" s="165">
        <v>7</v>
      </c>
      <c r="E450" s="418">
        <v>50</v>
      </c>
      <c r="F450" s="418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8">
        <v>43</v>
      </c>
      <c r="M450" s="418">
        <v>2</v>
      </c>
      <c r="N450" s="749"/>
      <c r="O450" s="418"/>
      <c r="P450" s="418"/>
      <c r="Q450" s="759"/>
      <c r="R450" s="420" t="str">
        <f t="shared" si="16"/>
        <v>p500</v>
      </c>
      <c r="S450" s="749"/>
      <c r="T450" s="749"/>
      <c r="U450" s="749"/>
      <c r="V450" s="418"/>
      <c r="W450" s="418"/>
      <c r="X450" s="418"/>
      <c r="Y450" s="418"/>
      <c r="Z450" s="418"/>
      <c r="AA450" s="418"/>
      <c r="AB450" s="418"/>
      <c r="AC450" s="418"/>
      <c r="AD450" s="418"/>
      <c r="AE450" s="418"/>
      <c r="AF450" s="418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755"/>
      <c r="B451" s="417">
        <v>14030230</v>
      </c>
      <c r="C451" s="431">
        <v>370</v>
      </c>
      <c r="D451" s="96">
        <v>7</v>
      </c>
      <c r="E451" s="416">
        <v>50</v>
      </c>
      <c r="F451" s="418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8">
        <v>44</v>
      </c>
      <c r="M451" s="418">
        <v>2</v>
      </c>
      <c r="N451" s="749"/>
      <c r="O451" s="418"/>
      <c r="P451" s="418"/>
      <c r="Q451" s="759"/>
      <c r="R451" s="420" t="str">
        <f t="shared" si="16"/>
        <v>p500</v>
      </c>
      <c r="S451" s="749"/>
      <c r="T451" s="749"/>
      <c r="U451" s="749"/>
      <c r="V451" s="418"/>
      <c r="W451" s="418"/>
      <c r="X451" s="418"/>
      <c r="Y451" s="418"/>
      <c r="Z451" s="418"/>
      <c r="AA451" s="418"/>
      <c r="AB451" s="418"/>
      <c r="AC451" s="418"/>
      <c r="AD451" s="418"/>
      <c r="AE451" s="418"/>
      <c r="AF451" s="418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755"/>
      <c r="B452" s="192">
        <v>14030230</v>
      </c>
      <c r="C452" s="429">
        <v>380</v>
      </c>
      <c r="D452" s="96">
        <v>7</v>
      </c>
      <c r="E452" s="418">
        <v>50</v>
      </c>
      <c r="F452" s="418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8">
        <v>40</v>
      </c>
      <c r="M452" s="418">
        <v>1</v>
      </c>
      <c r="N452" s="749">
        <v>385</v>
      </c>
      <c r="O452" s="418"/>
      <c r="P452" s="418"/>
      <c r="Q452" s="419"/>
      <c r="R452" s="420" t="str">
        <f t="shared" si="16"/>
        <v>fx</v>
      </c>
      <c r="S452" s="749"/>
      <c r="T452" s="749"/>
      <c r="U452" s="749"/>
      <c r="V452" s="418"/>
      <c r="W452" s="418"/>
      <c r="X452" s="418"/>
      <c r="Y452" s="418"/>
      <c r="Z452" s="418"/>
      <c r="AA452" s="418"/>
      <c r="AB452" s="418"/>
      <c r="AC452" s="418"/>
      <c r="AD452" s="418"/>
      <c r="AE452" s="418"/>
      <c r="AF452" s="418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755"/>
      <c r="B453" s="193">
        <v>14030230</v>
      </c>
      <c r="C453" s="430">
        <v>380</v>
      </c>
      <c r="D453" s="165">
        <v>7</v>
      </c>
      <c r="E453" s="416">
        <v>50</v>
      </c>
      <c r="F453" s="416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8">
        <v>41</v>
      </c>
      <c r="M453" s="418">
        <v>1</v>
      </c>
      <c r="N453" s="749"/>
      <c r="O453" s="418"/>
      <c r="P453" s="418"/>
      <c r="Q453" s="419"/>
      <c r="R453" s="420" t="str">
        <f t="shared" si="16"/>
        <v>fx</v>
      </c>
      <c r="S453" s="749"/>
      <c r="T453" s="749"/>
      <c r="U453" s="749"/>
      <c r="V453" s="418"/>
      <c r="W453" s="418"/>
      <c r="X453" s="418"/>
      <c r="Y453" s="418"/>
      <c r="Z453" s="418"/>
      <c r="AA453" s="418"/>
      <c r="AB453" s="418"/>
      <c r="AC453" s="418"/>
      <c r="AD453" s="418"/>
      <c r="AE453" s="418"/>
      <c r="AF453" s="418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755"/>
      <c r="B454" s="193">
        <v>14030230</v>
      </c>
      <c r="C454" s="430">
        <v>380</v>
      </c>
      <c r="D454" s="96">
        <v>7</v>
      </c>
      <c r="E454" s="418">
        <v>50</v>
      </c>
      <c r="F454" s="418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8">
        <v>42</v>
      </c>
      <c r="M454" s="418">
        <v>1</v>
      </c>
      <c r="N454" s="749"/>
      <c r="O454" s="418"/>
      <c r="P454" s="418"/>
      <c r="Q454" s="419"/>
      <c r="R454" s="420" t="str">
        <f t="shared" si="16"/>
        <v>fx</v>
      </c>
      <c r="S454" s="749"/>
      <c r="T454" s="749"/>
      <c r="U454" s="749"/>
      <c r="V454" s="418"/>
      <c r="W454" s="418"/>
      <c r="X454" s="418"/>
      <c r="Y454" s="418"/>
      <c r="Z454" s="418"/>
      <c r="AA454" s="418"/>
      <c r="AB454" s="418"/>
      <c r="AC454" s="418"/>
      <c r="AD454" s="418"/>
      <c r="AE454" s="418"/>
      <c r="AF454" s="418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755"/>
      <c r="B455" s="193">
        <v>14030230</v>
      </c>
      <c r="C455" s="430">
        <v>380</v>
      </c>
      <c r="D455" s="96">
        <v>7</v>
      </c>
      <c r="E455" s="416">
        <v>50</v>
      </c>
      <c r="F455" s="418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8">
        <v>43</v>
      </c>
      <c r="M455" s="418">
        <v>1</v>
      </c>
      <c r="N455" s="749"/>
      <c r="O455" s="418"/>
      <c r="P455" s="418"/>
      <c r="Q455" s="419"/>
      <c r="R455" s="420" t="str">
        <f t="shared" si="16"/>
        <v>fx</v>
      </c>
      <c r="S455" s="749"/>
      <c r="T455" s="749"/>
      <c r="U455" s="749"/>
      <c r="V455" s="418"/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756"/>
      <c r="B456" s="417">
        <v>14030230</v>
      </c>
      <c r="C456" s="431">
        <v>380</v>
      </c>
      <c r="D456" s="194">
        <v>7</v>
      </c>
      <c r="E456" s="425">
        <v>50</v>
      </c>
      <c r="F456" s="425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8">
        <v>44</v>
      </c>
      <c r="M456" s="418">
        <v>1</v>
      </c>
      <c r="N456" s="749"/>
      <c r="O456" s="418"/>
      <c r="P456" s="418"/>
      <c r="Q456" s="419"/>
      <c r="R456" s="420" t="str">
        <f t="shared" si="16"/>
        <v>fx</v>
      </c>
      <c r="S456" s="749"/>
      <c r="T456" s="749"/>
      <c r="U456" s="749"/>
      <c r="V456" s="418"/>
      <c r="W456" s="418"/>
      <c r="X456" s="418"/>
      <c r="Y456" s="418"/>
      <c r="Z456" s="418"/>
      <c r="AA456" s="418"/>
      <c r="AB456" s="418"/>
      <c r="AC456" s="418"/>
      <c r="AD456" s="418"/>
      <c r="AE456" s="418"/>
      <c r="AF456" s="418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754" t="str">
        <f t="shared" si="17"/>
        <v>شب</v>
      </c>
      <c r="B457" s="174">
        <v>14020230</v>
      </c>
      <c r="C457" s="163">
        <v>350</v>
      </c>
      <c r="D457" s="426">
        <v>7</v>
      </c>
      <c r="E457" s="426">
        <v>50</v>
      </c>
      <c r="F457" s="426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8">
        <v>39</v>
      </c>
      <c r="M457" s="418">
        <v>1</v>
      </c>
      <c r="N457" s="749">
        <v>560</v>
      </c>
      <c r="O457" s="418"/>
      <c r="P457" s="418"/>
      <c r="Q457" s="759">
        <v>142.24</v>
      </c>
      <c r="R457" s="420" t="str">
        <f t="shared" si="16"/>
        <v>fx</v>
      </c>
      <c r="S457" s="749">
        <v>1</v>
      </c>
      <c r="T457" s="749">
        <v>12.9</v>
      </c>
      <c r="U457" s="749">
        <v>500</v>
      </c>
      <c r="V457" s="418"/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755"/>
      <c r="B458" s="175">
        <v>14020230</v>
      </c>
      <c r="C458" s="96">
        <v>350</v>
      </c>
      <c r="D458" s="418">
        <v>7</v>
      </c>
      <c r="E458" s="418">
        <v>50</v>
      </c>
      <c r="F458" s="418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8">
        <v>40</v>
      </c>
      <c r="M458" s="418">
        <v>1</v>
      </c>
      <c r="N458" s="749"/>
      <c r="O458" s="418"/>
      <c r="P458" s="418"/>
      <c r="Q458" s="759"/>
      <c r="R458" s="420" t="str">
        <f t="shared" si="16"/>
        <v>fx</v>
      </c>
      <c r="S458" s="749"/>
      <c r="T458" s="749"/>
      <c r="U458" s="749"/>
      <c r="V458" s="418"/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755"/>
      <c r="B459" s="175">
        <v>14020230</v>
      </c>
      <c r="C459" s="96">
        <v>350</v>
      </c>
      <c r="D459" s="418">
        <v>7</v>
      </c>
      <c r="E459" s="418">
        <v>50</v>
      </c>
      <c r="F459" s="418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8">
        <v>41</v>
      </c>
      <c r="M459" s="418">
        <v>1</v>
      </c>
      <c r="N459" s="749"/>
      <c r="O459" s="418"/>
      <c r="P459" s="418"/>
      <c r="Q459" s="759"/>
      <c r="R459" s="420" t="str">
        <f t="shared" si="16"/>
        <v>fx</v>
      </c>
      <c r="S459" s="749"/>
      <c r="T459" s="749"/>
      <c r="U459" s="749"/>
      <c r="V459" s="418"/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755"/>
      <c r="B460" s="175">
        <v>14020230</v>
      </c>
      <c r="C460" s="96">
        <v>350</v>
      </c>
      <c r="D460" s="418">
        <v>7</v>
      </c>
      <c r="E460" s="418">
        <v>50</v>
      </c>
      <c r="F460" s="418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8">
        <v>42</v>
      </c>
      <c r="M460" s="418">
        <v>2</v>
      </c>
      <c r="N460" s="749"/>
      <c r="O460" s="418"/>
      <c r="P460" s="418"/>
      <c r="Q460" s="759"/>
      <c r="R460" s="420" t="str">
        <f t="shared" si="16"/>
        <v>fx</v>
      </c>
      <c r="S460" s="749"/>
      <c r="T460" s="749"/>
      <c r="U460" s="749"/>
      <c r="V460" s="418"/>
      <c r="W460" s="418"/>
      <c r="X460" s="418"/>
      <c r="Y460" s="418"/>
      <c r="Z460" s="418"/>
      <c r="AA460" s="418"/>
      <c r="AB460" s="418"/>
      <c r="AC460" s="418"/>
      <c r="AD460" s="418"/>
      <c r="AE460" s="418"/>
      <c r="AF460" s="418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755"/>
      <c r="B461" s="175">
        <v>14020230</v>
      </c>
      <c r="C461" s="96">
        <v>350</v>
      </c>
      <c r="D461" s="418">
        <v>7</v>
      </c>
      <c r="E461" s="418">
        <v>50</v>
      </c>
      <c r="F461" s="418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8">
        <v>43</v>
      </c>
      <c r="M461" s="418">
        <v>2</v>
      </c>
      <c r="N461" s="749"/>
      <c r="O461" s="418"/>
      <c r="P461" s="418"/>
      <c r="Q461" s="759"/>
      <c r="R461" s="420" t="str">
        <f t="shared" si="16"/>
        <v>fx</v>
      </c>
      <c r="S461" s="749"/>
      <c r="T461" s="749"/>
      <c r="U461" s="749"/>
      <c r="V461" s="418"/>
      <c r="W461" s="418"/>
      <c r="X461" s="418"/>
      <c r="Y461" s="418"/>
      <c r="Z461" s="418"/>
      <c r="AA461" s="418"/>
      <c r="AB461" s="418"/>
      <c r="AC461" s="418"/>
      <c r="AD461" s="418"/>
      <c r="AE461" s="418"/>
      <c r="AF461" s="418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755"/>
      <c r="B462" s="414">
        <v>14020230</v>
      </c>
      <c r="C462" s="96">
        <v>350</v>
      </c>
      <c r="D462" s="418">
        <v>7</v>
      </c>
      <c r="E462" s="418">
        <v>50</v>
      </c>
      <c r="F462" s="418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8">
        <v>44</v>
      </c>
      <c r="M462" s="418">
        <v>1</v>
      </c>
      <c r="N462" s="749"/>
      <c r="O462" s="418"/>
      <c r="P462" s="418"/>
      <c r="Q462" s="759"/>
      <c r="R462" s="420" t="str">
        <f t="shared" si="16"/>
        <v>fx</v>
      </c>
      <c r="S462" s="749"/>
      <c r="T462" s="749"/>
      <c r="U462" s="749"/>
      <c r="V462" s="418"/>
      <c r="W462" s="418"/>
      <c r="X462" s="418"/>
      <c r="Y462" s="418"/>
      <c r="Z462" s="418"/>
      <c r="AA462" s="418"/>
      <c r="AB462" s="418"/>
      <c r="AC462" s="418"/>
      <c r="AD462" s="418"/>
      <c r="AE462" s="418"/>
      <c r="AF462" s="418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755"/>
      <c r="B463" s="174">
        <v>14020230</v>
      </c>
      <c r="C463" s="96">
        <v>370</v>
      </c>
      <c r="D463" s="418">
        <v>7</v>
      </c>
      <c r="E463" s="418">
        <v>50</v>
      </c>
      <c r="F463" s="418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8">
        <v>39</v>
      </c>
      <c r="M463" s="418">
        <v>1</v>
      </c>
      <c r="N463" s="749">
        <v>560</v>
      </c>
      <c r="O463" s="418"/>
      <c r="P463" s="418"/>
      <c r="Q463" s="759">
        <v>104.71</v>
      </c>
      <c r="R463" s="420" t="str">
        <f t="shared" si="16"/>
        <v>p500</v>
      </c>
      <c r="S463" s="749"/>
      <c r="T463" s="749"/>
      <c r="U463" s="749"/>
      <c r="V463" s="418"/>
      <c r="W463" s="418"/>
      <c r="X463" s="418"/>
      <c r="Y463" s="418"/>
      <c r="Z463" s="418"/>
      <c r="AA463" s="418"/>
      <c r="AB463" s="418"/>
      <c r="AC463" s="418"/>
      <c r="AD463" s="418"/>
      <c r="AE463" s="418"/>
      <c r="AF463" s="418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755"/>
      <c r="B464" s="175">
        <v>14020230</v>
      </c>
      <c r="C464" s="96">
        <v>370</v>
      </c>
      <c r="D464" s="418">
        <v>7</v>
      </c>
      <c r="E464" s="418">
        <v>50</v>
      </c>
      <c r="F464" s="418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8">
        <v>40</v>
      </c>
      <c r="M464" s="418">
        <v>1</v>
      </c>
      <c r="N464" s="749"/>
      <c r="O464" s="418"/>
      <c r="P464" s="418"/>
      <c r="Q464" s="759"/>
      <c r="R464" s="420" t="str">
        <f t="shared" si="16"/>
        <v>p500</v>
      </c>
      <c r="S464" s="749"/>
      <c r="T464" s="749"/>
      <c r="U464" s="749"/>
      <c r="V464" s="418"/>
      <c r="W464" s="418"/>
      <c r="X464" s="418"/>
      <c r="Y464" s="418"/>
      <c r="Z464" s="418"/>
      <c r="AA464" s="418"/>
      <c r="AB464" s="418"/>
      <c r="AC464" s="418"/>
      <c r="AD464" s="418"/>
      <c r="AE464" s="418"/>
      <c r="AF464" s="418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755"/>
      <c r="B465" s="175">
        <v>14020230</v>
      </c>
      <c r="C465" s="96">
        <v>370</v>
      </c>
      <c r="D465" s="418">
        <v>7</v>
      </c>
      <c r="E465" s="418">
        <v>50</v>
      </c>
      <c r="F465" s="418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8">
        <v>42</v>
      </c>
      <c r="M465" s="418">
        <v>2</v>
      </c>
      <c r="N465" s="749"/>
      <c r="O465" s="418"/>
      <c r="P465" s="418"/>
      <c r="Q465" s="759"/>
      <c r="R465" s="420" t="str">
        <f t="shared" si="16"/>
        <v>p500</v>
      </c>
      <c r="S465" s="749"/>
      <c r="T465" s="749"/>
      <c r="U465" s="749"/>
      <c r="V465" s="418"/>
      <c r="W465" s="418"/>
      <c r="X465" s="418"/>
      <c r="Y465" s="418"/>
      <c r="Z465" s="418"/>
      <c r="AA465" s="418"/>
      <c r="AB465" s="418"/>
      <c r="AC465" s="418"/>
      <c r="AD465" s="418"/>
      <c r="AE465" s="418"/>
      <c r="AF465" s="418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755"/>
      <c r="B466" s="175">
        <v>14020230</v>
      </c>
      <c r="C466" s="96">
        <v>370</v>
      </c>
      <c r="D466" s="418">
        <v>7</v>
      </c>
      <c r="E466" s="418">
        <v>50</v>
      </c>
      <c r="F466" s="418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8">
        <v>43</v>
      </c>
      <c r="M466" s="418">
        <v>2</v>
      </c>
      <c r="N466" s="749"/>
      <c r="O466" s="418"/>
      <c r="P466" s="418"/>
      <c r="Q466" s="759"/>
      <c r="R466" s="420" t="str">
        <f t="shared" si="16"/>
        <v>p500</v>
      </c>
      <c r="S466" s="749"/>
      <c r="T466" s="749"/>
      <c r="U466" s="749"/>
      <c r="V466" s="418"/>
      <c r="W466" s="418"/>
      <c r="X466" s="418"/>
      <c r="Y466" s="418"/>
      <c r="Z466" s="418"/>
      <c r="AA466" s="418"/>
      <c r="AB466" s="418"/>
      <c r="AC466" s="418"/>
      <c r="AD466" s="418"/>
      <c r="AE466" s="418"/>
      <c r="AF466" s="418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756"/>
      <c r="B467" s="414">
        <v>14020230</v>
      </c>
      <c r="C467" s="164">
        <v>370</v>
      </c>
      <c r="D467" s="425">
        <v>7</v>
      </c>
      <c r="E467" s="425">
        <v>50</v>
      </c>
      <c r="F467" s="425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8">
        <v>44</v>
      </c>
      <c r="M467" s="418">
        <v>2</v>
      </c>
      <c r="N467" s="749"/>
      <c r="O467" s="418"/>
      <c r="P467" s="418"/>
      <c r="Q467" s="759"/>
      <c r="R467" s="420" t="str">
        <f t="shared" si="16"/>
        <v>p500</v>
      </c>
      <c r="S467" s="749"/>
      <c r="T467" s="749"/>
      <c r="U467" s="749"/>
      <c r="V467" s="418"/>
      <c r="W467" s="418"/>
      <c r="X467" s="418"/>
      <c r="Y467" s="418"/>
      <c r="Z467" s="418"/>
      <c r="AA467" s="418"/>
      <c r="AB467" s="418"/>
      <c r="AC467" s="418"/>
      <c r="AD467" s="418"/>
      <c r="AE467" s="418"/>
      <c r="AF467" s="418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754" t="str">
        <f t="shared" ref="A468:A513" si="19">IF(H468&gt;I468,"شب","روز")</f>
        <v>روز</v>
      </c>
      <c r="B468" s="174">
        <v>14030231</v>
      </c>
      <c r="C468" s="163">
        <v>350</v>
      </c>
      <c r="D468" s="426">
        <v>7</v>
      </c>
      <c r="E468" s="426">
        <v>50</v>
      </c>
      <c r="F468" s="426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8">
        <v>39</v>
      </c>
      <c r="M468" s="418">
        <v>1</v>
      </c>
      <c r="N468" s="749">
        <v>696</v>
      </c>
      <c r="O468" s="418"/>
      <c r="P468" s="418"/>
      <c r="Q468" s="759">
        <v>176.77</v>
      </c>
      <c r="R468" s="420" t="str">
        <f t="shared" ref="R468:R531" si="20">IF(C468=370,"p500","fx")</f>
        <v>fx</v>
      </c>
      <c r="S468" s="749">
        <v>3</v>
      </c>
      <c r="T468" s="749">
        <v>25</v>
      </c>
      <c r="U468" s="749">
        <v>1000</v>
      </c>
      <c r="V468" s="418"/>
      <c r="W468" s="418"/>
      <c r="X468" s="418"/>
      <c r="Y468" s="418"/>
      <c r="Z468" s="418"/>
      <c r="AA468" s="418"/>
      <c r="AB468" s="418"/>
      <c r="AC468" s="418"/>
      <c r="AD468" s="418"/>
      <c r="AE468" s="418"/>
      <c r="AF468" s="418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755"/>
      <c r="B469" s="175">
        <v>14030231</v>
      </c>
      <c r="C469" s="96">
        <v>350</v>
      </c>
      <c r="D469" s="418">
        <v>7</v>
      </c>
      <c r="E469" s="418">
        <v>50</v>
      </c>
      <c r="F469" s="418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8">
        <v>40</v>
      </c>
      <c r="M469" s="418">
        <v>1</v>
      </c>
      <c r="N469" s="749"/>
      <c r="O469" s="418"/>
      <c r="P469" s="418"/>
      <c r="Q469" s="759"/>
      <c r="R469" s="420" t="str">
        <f t="shared" si="20"/>
        <v>fx</v>
      </c>
      <c r="S469" s="749"/>
      <c r="T469" s="749"/>
      <c r="U469" s="749"/>
      <c r="V469" s="418"/>
      <c r="W469" s="418"/>
      <c r="X469" s="418"/>
      <c r="Y469" s="418"/>
      <c r="Z469" s="418"/>
      <c r="AA469" s="418"/>
      <c r="AB469" s="418"/>
      <c r="AC469" s="418"/>
      <c r="AD469" s="418"/>
      <c r="AE469" s="418"/>
      <c r="AF469" s="418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755"/>
      <c r="B470" s="175">
        <v>14030231</v>
      </c>
      <c r="C470" s="96">
        <v>350</v>
      </c>
      <c r="D470" s="418">
        <v>7</v>
      </c>
      <c r="E470" s="416">
        <v>50</v>
      </c>
      <c r="F470" s="418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8">
        <v>41</v>
      </c>
      <c r="M470" s="418">
        <v>1</v>
      </c>
      <c r="N470" s="749"/>
      <c r="O470" s="418"/>
      <c r="P470" s="418"/>
      <c r="Q470" s="759"/>
      <c r="R470" s="420" t="str">
        <f t="shared" si="20"/>
        <v>fx</v>
      </c>
      <c r="S470" s="749"/>
      <c r="T470" s="749"/>
      <c r="U470" s="749"/>
      <c r="V470" s="418"/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755"/>
      <c r="B471" s="175">
        <v>14030231</v>
      </c>
      <c r="C471" s="96">
        <v>350</v>
      </c>
      <c r="D471" s="418">
        <v>7</v>
      </c>
      <c r="E471" s="418">
        <v>50</v>
      </c>
      <c r="F471" s="418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8">
        <v>42</v>
      </c>
      <c r="M471" s="418">
        <v>2</v>
      </c>
      <c r="N471" s="749"/>
      <c r="O471" s="418"/>
      <c r="P471" s="418"/>
      <c r="Q471" s="759"/>
      <c r="R471" s="420" t="str">
        <f t="shared" si="20"/>
        <v>fx</v>
      </c>
      <c r="S471" s="749"/>
      <c r="T471" s="749"/>
      <c r="U471" s="749"/>
      <c r="V471" s="418"/>
      <c r="W471" s="418"/>
      <c r="X471" s="418"/>
      <c r="Y471" s="418"/>
      <c r="Z471" s="418"/>
      <c r="AA471" s="418"/>
      <c r="AB471" s="418"/>
      <c r="AC471" s="418"/>
      <c r="AD471" s="418"/>
      <c r="AE471" s="418"/>
      <c r="AF471" s="418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755"/>
      <c r="B472" s="175">
        <v>14030231</v>
      </c>
      <c r="C472" s="96">
        <v>350</v>
      </c>
      <c r="D472" s="418">
        <v>7</v>
      </c>
      <c r="E472" s="416">
        <v>50</v>
      </c>
      <c r="F472" s="418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8">
        <v>43</v>
      </c>
      <c r="M472" s="418">
        <v>2</v>
      </c>
      <c r="N472" s="749"/>
      <c r="O472" s="418"/>
      <c r="P472" s="418"/>
      <c r="Q472" s="759"/>
      <c r="R472" s="420" t="str">
        <f t="shared" si="20"/>
        <v>fx</v>
      </c>
      <c r="S472" s="749"/>
      <c r="T472" s="749"/>
      <c r="U472" s="749"/>
      <c r="V472" s="418"/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755"/>
      <c r="B473" s="413">
        <v>14030231</v>
      </c>
      <c r="C473" s="96">
        <v>350</v>
      </c>
      <c r="D473" s="418">
        <v>7</v>
      </c>
      <c r="E473" s="418">
        <v>50</v>
      </c>
      <c r="F473" s="418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8">
        <v>44</v>
      </c>
      <c r="M473" s="418">
        <v>1</v>
      </c>
      <c r="N473" s="749"/>
      <c r="O473" s="418"/>
      <c r="P473" s="418"/>
      <c r="Q473" s="759"/>
      <c r="R473" s="420" t="str">
        <f t="shared" si="20"/>
        <v>fx</v>
      </c>
      <c r="S473" s="749"/>
      <c r="T473" s="749"/>
      <c r="U473" s="749"/>
      <c r="V473" s="418"/>
      <c r="W473" s="418"/>
      <c r="X473" s="418"/>
      <c r="Y473" s="418"/>
      <c r="Z473" s="418"/>
      <c r="AA473" s="418"/>
      <c r="AB473" s="418"/>
      <c r="AC473" s="418"/>
      <c r="AD473" s="418"/>
      <c r="AE473" s="418"/>
      <c r="AF473" s="418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755"/>
      <c r="B474" s="174">
        <v>14030231</v>
      </c>
      <c r="C474" s="96">
        <v>370</v>
      </c>
      <c r="D474" s="416">
        <v>7</v>
      </c>
      <c r="E474" s="416">
        <v>50</v>
      </c>
      <c r="F474" s="418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8">
        <v>39</v>
      </c>
      <c r="M474" s="418">
        <v>1</v>
      </c>
      <c r="N474" s="749">
        <v>696</v>
      </c>
      <c r="O474" s="418"/>
      <c r="P474" s="418"/>
      <c r="Q474" s="759">
        <v>129.97999999999999</v>
      </c>
      <c r="R474" s="420" t="str">
        <f t="shared" si="20"/>
        <v>p500</v>
      </c>
      <c r="S474" s="749"/>
      <c r="T474" s="749"/>
      <c r="U474" s="749"/>
      <c r="V474" s="418"/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755"/>
      <c r="B475" s="176">
        <v>14030231</v>
      </c>
      <c r="C475" s="96">
        <v>370</v>
      </c>
      <c r="D475" s="418">
        <v>7</v>
      </c>
      <c r="E475" s="418">
        <v>50</v>
      </c>
      <c r="F475" s="418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8">
        <v>40</v>
      </c>
      <c r="M475" s="418">
        <v>1</v>
      </c>
      <c r="N475" s="749"/>
      <c r="O475" s="418"/>
      <c r="P475" s="418"/>
      <c r="Q475" s="759"/>
      <c r="R475" s="420" t="str">
        <f t="shared" si="20"/>
        <v>p500</v>
      </c>
      <c r="S475" s="749"/>
      <c r="T475" s="749"/>
      <c r="U475" s="749"/>
      <c r="V475" s="418"/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755"/>
      <c r="B476" s="176">
        <v>14030231</v>
      </c>
      <c r="C476" s="96">
        <v>370</v>
      </c>
      <c r="D476" s="418">
        <v>7</v>
      </c>
      <c r="E476" s="416">
        <v>50</v>
      </c>
      <c r="F476" s="418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8">
        <v>42</v>
      </c>
      <c r="M476" s="418">
        <v>2</v>
      </c>
      <c r="N476" s="749"/>
      <c r="O476" s="418"/>
      <c r="P476" s="418"/>
      <c r="Q476" s="759"/>
      <c r="R476" s="420" t="str">
        <f t="shared" si="20"/>
        <v>p500</v>
      </c>
      <c r="S476" s="749"/>
      <c r="T476" s="749"/>
      <c r="U476" s="749"/>
      <c r="V476" s="418"/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755"/>
      <c r="B477" s="176">
        <v>14030231</v>
      </c>
      <c r="C477" s="96">
        <v>370</v>
      </c>
      <c r="D477" s="418">
        <v>7</v>
      </c>
      <c r="E477" s="418">
        <v>50</v>
      </c>
      <c r="F477" s="418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8">
        <v>43</v>
      </c>
      <c r="M477" s="418">
        <v>2</v>
      </c>
      <c r="N477" s="749"/>
      <c r="O477" s="418"/>
      <c r="P477" s="418"/>
      <c r="Q477" s="759"/>
      <c r="R477" s="420" t="str">
        <f t="shared" si="20"/>
        <v>p500</v>
      </c>
      <c r="S477" s="749"/>
      <c r="T477" s="749"/>
      <c r="U477" s="749"/>
      <c r="V477" s="418"/>
      <c r="W477" s="418"/>
      <c r="X477" s="418"/>
      <c r="Y477" s="418"/>
      <c r="Z477" s="418"/>
      <c r="AA477" s="418"/>
      <c r="AB477" s="418"/>
      <c r="AC477" s="418"/>
      <c r="AD477" s="418"/>
      <c r="AE477" s="418"/>
      <c r="AF477" s="418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755"/>
      <c r="B478" s="177">
        <v>14030231</v>
      </c>
      <c r="C478" s="96">
        <v>370</v>
      </c>
      <c r="D478" s="418">
        <v>7</v>
      </c>
      <c r="E478" s="416">
        <v>50</v>
      </c>
      <c r="F478" s="418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8">
        <v>44</v>
      </c>
      <c r="M478" s="418">
        <v>2</v>
      </c>
      <c r="N478" s="749"/>
      <c r="O478" s="418"/>
      <c r="P478" s="418"/>
      <c r="Q478" s="759"/>
      <c r="R478" s="420" t="str">
        <f t="shared" si="20"/>
        <v>p500</v>
      </c>
      <c r="S478" s="749"/>
      <c r="T478" s="749"/>
      <c r="U478" s="749"/>
      <c r="V478" s="418"/>
      <c r="W478" s="418"/>
      <c r="X478" s="418"/>
      <c r="Y478" s="418"/>
      <c r="Z478" s="418"/>
      <c r="AA478" s="418"/>
      <c r="AB478" s="418"/>
      <c r="AC478" s="418"/>
      <c r="AD478" s="418"/>
      <c r="AE478" s="418"/>
      <c r="AF478" s="418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755"/>
      <c r="B479" s="174">
        <v>14030231</v>
      </c>
      <c r="C479" s="96">
        <v>380</v>
      </c>
      <c r="D479" s="418">
        <v>7</v>
      </c>
      <c r="E479" s="418">
        <v>50</v>
      </c>
      <c r="F479" s="418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8">
        <v>40</v>
      </c>
      <c r="M479" s="418">
        <v>1</v>
      </c>
      <c r="N479" s="749">
        <v>435</v>
      </c>
      <c r="O479" s="418"/>
      <c r="P479" s="418"/>
      <c r="Q479" s="759"/>
      <c r="R479" s="420" t="str">
        <f t="shared" si="20"/>
        <v>fx</v>
      </c>
      <c r="S479" s="749"/>
      <c r="T479" s="749"/>
      <c r="U479" s="749"/>
      <c r="V479" s="418"/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755"/>
      <c r="B480" s="176">
        <v>14030231</v>
      </c>
      <c r="C480" s="96">
        <v>380</v>
      </c>
      <c r="D480" s="416">
        <v>7</v>
      </c>
      <c r="E480" s="416">
        <v>50</v>
      </c>
      <c r="F480" s="418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8">
        <v>41</v>
      </c>
      <c r="M480" s="418">
        <v>1</v>
      </c>
      <c r="N480" s="749"/>
      <c r="O480" s="418"/>
      <c r="P480" s="418"/>
      <c r="Q480" s="759"/>
      <c r="R480" s="420" t="str">
        <f t="shared" si="20"/>
        <v>fx</v>
      </c>
      <c r="S480" s="749"/>
      <c r="T480" s="749"/>
      <c r="U480" s="749"/>
      <c r="V480" s="418"/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755"/>
      <c r="B481" s="176">
        <v>14030231</v>
      </c>
      <c r="C481" s="96">
        <v>380</v>
      </c>
      <c r="D481" s="418">
        <v>7</v>
      </c>
      <c r="E481" s="418">
        <v>50</v>
      </c>
      <c r="F481" s="418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8">
        <v>42</v>
      </c>
      <c r="M481" s="418">
        <v>1</v>
      </c>
      <c r="N481" s="749"/>
      <c r="O481" s="418"/>
      <c r="P481" s="418"/>
      <c r="Q481" s="759"/>
      <c r="R481" s="420" t="str">
        <f t="shared" si="20"/>
        <v>fx</v>
      </c>
      <c r="S481" s="749"/>
      <c r="T481" s="749"/>
      <c r="U481" s="749"/>
      <c r="V481" s="418"/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755"/>
      <c r="B482" s="176">
        <v>14030231</v>
      </c>
      <c r="C482" s="96">
        <v>380</v>
      </c>
      <c r="D482" s="418">
        <v>7</v>
      </c>
      <c r="E482" s="416">
        <v>50</v>
      </c>
      <c r="F482" s="418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8">
        <v>43</v>
      </c>
      <c r="M482" s="418">
        <v>1</v>
      </c>
      <c r="N482" s="749"/>
      <c r="O482" s="418"/>
      <c r="P482" s="418"/>
      <c r="Q482" s="759"/>
      <c r="R482" s="420" t="str">
        <f t="shared" si="20"/>
        <v>fx</v>
      </c>
      <c r="S482" s="749"/>
      <c r="T482" s="749"/>
      <c r="U482" s="749"/>
      <c r="V482" s="418"/>
      <c r="W482" s="418"/>
      <c r="X482" s="418"/>
      <c r="Y482" s="418"/>
      <c r="Z482" s="418"/>
      <c r="AA482" s="418"/>
      <c r="AB482" s="418"/>
      <c r="AC482" s="418"/>
      <c r="AD482" s="418"/>
      <c r="AE482" s="418"/>
      <c r="AF482" s="418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755"/>
      <c r="B483" s="177">
        <v>14030231</v>
      </c>
      <c r="C483" s="96">
        <v>380</v>
      </c>
      <c r="D483" s="418">
        <v>7</v>
      </c>
      <c r="E483" s="418">
        <v>50</v>
      </c>
      <c r="F483" s="418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8">
        <v>44</v>
      </c>
      <c r="M483" s="418">
        <v>1</v>
      </c>
      <c r="N483" s="749"/>
      <c r="O483" s="418"/>
      <c r="P483" s="418"/>
      <c r="Q483" s="759"/>
      <c r="R483" s="420" t="str">
        <f t="shared" si="20"/>
        <v>fx</v>
      </c>
      <c r="S483" s="749"/>
      <c r="T483" s="749"/>
      <c r="U483" s="749"/>
      <c r="V483" s="418"/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755"/>
      <c r="B484" s="174">
        <v>14030231</v>
      </c>
      <c r="C484" s="96">
        <v>309</v>
      </c>
      <c r="D484" s="418">
        <v>7</v>
      </c>
      <c r="E484" s="416">
        <v>50</v>
      </c>
      <c r="F484" s="418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8">
        <v>39</v>
      </c>
      <c r="M484" s="418">
        <v>2</v>
      </c>
      <c r="N484" s="749">
        <v>28</v>
      </c>
      <c r="O484" s="418"/>
      <c r="P484" s="418"/>
      <c r="Q484" s="759"/>
      <c r="R484" s="420" t="str">
        <f t="shared" si="20"/>
        <v>fx</v>
      </c>
      <c r="S484" s="749"/>
      <c r="T484" s="749"/>
      <c r="U484" s="749"/>
      <c r="V484" s="418"/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755"/>
      <c r="B485" s="177">
        <v>14030231</v>
      </c>
      <c r="C485" s="96">
        <v>309</v>
      </c>
      <c r="D485" s="418">
        <v>7</v>
      </c>
      <c r="E485" s="418">
        <v>50</v>
      </c>
      <c r="F485" s="418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8">
        <v>40</v>
      </c>
      <c r="M485" s="418">
        <v>2</v>
      </c>
      <c r="N485" s="749"/>
      <c r="O485" s="418"/>
      <c r="P485" s="418"/>
      <c r="Q485" s="759"/>
      <c r="R485" s="420" t="str">
        <f t="shared" si="20"/>
        <v>fx</v>
      </c>
      <c r="S485" s="749"/>
      <c r="T485" s="749"/>
      <c r="U485" s="749"/>
      <c r="V485" s="418"/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755"/>
      <c r="B486" s="174">
        <v>14030231</v>
      </c>
      <c r="C486" s="96">
        <v>346</v>
      </c>
      <c r="D486" s="416">
        <v>7</v>
      </c>
      <c r="E486" s="416">
        <v>50</v>
      </c>
      <c r="F486" s="418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8">
        <v>31</v>
      </c>
      <c r="M486" s="418">
        <v>1</v>
      </c>
      <c r="N486" s="749">
        <v>80</v>
      </c>
      <c r="O486" s="418"/>
      <c r="P486" s="418"/>
      <c r="Q486" s="759"/>
      <c r="R486" s="420" t="str">
        <f t="shared" si="20"/>
        <v>fx</v>
      </c>
      <c r="S486" s="749"/>
      <c r="T486" s="749"/>
      <c r="U486" s="749"/>
      <c r="V486" s="418"/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755"/>
      <c r="B487" s="177">
        <v>14030231</v>
      </c>
      <c r="C487" s="96">
        <v>346</v>
      </c>
      <c r="D487" s="418">
        <v>7</v>
      </c>
      <c r="E487" s="418">
        <v>50</v>
      </c>
      <c r="F487" s="418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8">
        <v>32</v>
      </c>
      <c r="M487" s="418">
        <v>1</v>
      </c>
      <c r="N487" s="749"/>
      <c r="O487" s="418"/>
      <c r="P487" s="418"/>
      <c r="Q487" s="759"/>
      <c r="R487" s="420" t="str">
        <f t="shared" si="20"/>
        <v>fx</v>
      </c>
      <c r="S487" s="749"/>
      <c r="T487" s="749"/>
      <c r="U487" s="749"/>
      <c r="V487" s="418"/>
      <c r="W487" s="418"/>
      <c r="X487" s="418"/>
      <c r="Y487" s="418"/>
      <c r="Z487" s="418"/>
      <c r="AA487" s="418"/>
      <c r="AB487" s="418"/>
      <c r="AC487" s="418"/>
      <c r="AD487" s="418"/>
      <c r="AE487" s="418"/>
      <c r="AF487" s="418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755"/>
      <c r="B488" s="174">
        <v>14030231</v>
      </c>
      <c r="C488" s="96">
        <v>305</v>
      </c>
      <c r="D488" s="418">
        <v>7</v>
      </c>
      <c r="E488" s="416">
        <v>50</v>
      </c>
      <c r="F488" s="418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8">
        <v>37</v>
      </c>
      <c r="M488" s="418">
        <v>1</v>
      </c>
      <c r="N488" s="749">
        <v>80</v>
      </c>
      <c r="O488" s="418"/>
      <c r="P488" s="418"/>
      <c r="Q488" s="759"/>
      <c r="R488" s="420" t="str">
        <f t="shared" si="20"/>
        <v>fx</v>
      </c>
      <c r="S488" s="749"/>
      <c r="T488" s="749"/>
      <c r="U488" s="749"/>
      <c r="V488" s="418"/>
      <c r="W488" s="418"/>
      <c r="X488" s="418"/>
      <c r="Y488" s="418"/>
      <c r="Z488" s="418"/>
      <c r="AA488" s="418"/>
      <c r="AB488" s="418"/>
      <c r="AC488" s="418"/>
      <c r="AD488" s="418"/>
      <c r="AE488" s="418"/>
      <c r="AF488" s="418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755"/>
      <c r="B489" s="176">
        <v>14030231</v>
      </c>
      <c r="C489" s="96">
        <v>305</v>
      </c>
      <c r="D489" s="418">
        <v>7</v>
      </c>
      <c r="E489" s="418">
        <v>50</v>
      </c>
      <c r="F489" s="418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8">
        <v>38</v>
      </c>
      <c r="M489" s="418">
        <v>1</v>
      </c>
      <c r="N489" s="749"/>
      <c r="O489" s="418"/>
      <c r="P489" s="418"/>
      <c r="Q489" s="759"/>
      <c r="R489" s="420" t="str">
        <f t="shared" si="20"/>
        <v>fx</v>
      </c>
      <c r="S489" s="749"/>
      <c r="T489" s="749"/>
      <c r="U489" s="749"/>
      <c r="V489" s="418"/>
      <c r="W489" s="418"/>
      <c r="X489" s="418"/>
      <c r="Y489" s="418"/>
      <c r="Z489" s="418"/>
      <c r="AA489" s="418"/>
      <c r="AB489" s="418"/>
      <c r="AC489" s="418"/>
      <c r="AD489" s="418"/>
      <c r="AE489" s="418"/>
      <c r="AF489" s="418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755"/>
      <c r="B490" s="176">
        <v>14030231</v>
      </c>
      <c r="C490" s="96">
        <v>305</v>
      </c>
      <c r="D490" s="418">
        <v>7</v>
      </c>
      <c r="E490" s="416">
        <v>50</v>
      </c>
      <c r="F490" s="418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8">
        <v>39</v>
      </c>
      <c r="M490" s="418">
        <v>1</v>
      </c>
      <c r="N490" s="749"/>
      <c r="O490" s="418"/>
      <c r="P490" s="418"/>
      <c r="Q490" s="759"/>
      <c r="R490" s="420" t="str">
        <f t="shared" si="20"/>
        <v>fx</v>
      </c>
      <c r="S490" s="749"/>
      <c r="T490" s="749"/>
      <c r="U490" s="749"/>
      <c r="V490" s="418"/>
      <c r="W490" s="418"/>
      <c r="X490" s="418"/>
      <c r="Y490" s="418"/>
      <c r="Z490" s="418"/>
      <c r="AA490" s="418"/>
      <c r="AB490" s="418"/>
      <c r="AC490" s="418"/>
      <c r="AD490" s="418"/>
      <c r="AE490" s="418"/>
      <c r="AF490" s="418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756"/>
      <c r="B491" s="177">
        <v>14030231</v>
      </c>
      <c r="C491" s="164">
        <v>305</v>
      </c>
      <c r="D491" s="425">
        <v>7</v>
      </c>
      <c r="E491" s="411">
        <v>50</v>
      </c>
      <c r="F491" s="425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8">
        <v>41</v>
      </c>
      <c r="M491" s="418">
        <v>1</v>
      </c>
      <c r="N491" s="749"/>
      <c r="O491" s="418"/>
      <c r="P491" s="418"/>
      <c r="Q491" s="759"/>
      <c r="R491" s="420" t="str">
        <f t="shared" si="20"/>
        <v>fx</v>
      </c>
      <c r="S491" s="749"/>
      <c r="T491" s="749"/>
      <c r="U491" s="749"/>
      <c r="V491" s="418"/>
      <c r="W491" s="418"/>
      <c r="X491" s="418"/>
      <c r="Y491" s="418"/>
      <c r="Z491" s="418"/>
      <c r="AA491" s="418"/>
      <c r="AB491" s="418"/>
      <c r="AC491" s="418"/>
      <c r="AD491" s="418"/>
      <c r="AE491" s="418"/>
      <c r="AF491" s="418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754" t="str">
        <f t="shared" si="19"/>
        <v>شب</v>
      </c>
      <c r="B492" s="174">
        <v>14030231</v>
      </c>
      <c r="C492" s="163">
        <v>350</v>
      </c>
      <c r="D492" s="426">
        <v>7</v>
      </c>
      <c r="E492" s="426">
        <v>50</v>
      </c>
      <c r="F492" s="426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8">
        <v>39</v>
      </c>
      <c r="M492" s="418">
        <v>1</v>
      </c>
      <c r="N492" s="749">
        <v>800</v>
      </c>
      <c r="O492" s="418"/>
      <c r="P492" s="418"/>
      <c r="Q492" s="759">
        <v>202.99</v>
      </c>
      <c r="R492" s="420" t="str">
        <f t="shared" si="20"/>
        <v>fx</v>
      </c>
      <c r="S492" s="749">
        <v>1</v>
      </c>
      <c r="T492" s="749">
        <v>18</v>
      </c>
      <c r="U492" s="749">
        <v>1000</v>
      </c>
      <c r="V492" s="418"/>
      <c r="W492" s="418"/>
      <c r="X492" s="418"/>
      <c r="Y492" s="418"/>
      <c r="Z492" s="418"/>
      <c r="AA492" s="418"/>
      <c r="AB492" s="418"/>
      <c r="AC492" s="418"/>
      <c r="AD492" s="418"/>
      <c r="AE492" s="418"/>
      <c r="AF492" s="418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755"/>
      <c r="B493" s="175">
        <v>14030231</v>
      </c>
      <c r="C493" s="96">
        <v>350</v>
      </c>
      <c r="D493" s="418">
        <v>7</v>
      </c>
      <c r="E493" s="418">
        <v>50</v>
      </c>
      <c r="F493" s="418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8">
        <v>40</v>
      </c>
      <c r="M493" s="418">
        <v>1</v>
      </c>
      <c r="N493" s="749"/>
      <c r="O493" s="418"/>
      <c r="P493" s="418"/>
      <c r="Q493" s="759"/>
      <c r="R493" s="420" t="str">
        <f t="shared" si="20"/>
        <v>fx</v>
      </c>
      <c r="S493" s="749"/>
      <c r="T493" s="749"/>
      <c r="U493" s="749"/>
      <c r="V493" s="418"/>
      <c r="W493" s="418"/>
      <c r="X493" s="418"/>
      <c r="Y493" s="418"/>
      <c r="Z493" s="418"/>
      <c r="AA493" s="418"/>
      <c r="AB493" s="418"/>
      <c r="AC493" s="418"/>
      <c r="AD493" s="418"/>
      <c r="AE493" s="418"/>
      <c r="AF493" s="418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755"/>
      <c r="B494" s="175">
        <v>14030231</v>
      </c>
      <c r="C494" s="96">
        <v>350</v>
      </c>
      <c r="D494" s="418">
        <v>7</v>
      </c>
      <c r="E494" s="418">
        <v>50</v>
      </c>
      <c r="F494" s="418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8">
        <v>41</v>
      </c>
      <c r="M494" s="418">
        <v>1</v>
      </c>
      <c r="N494" s="749"/>
      <c r="O494" s="418"/>
      <c r="P494" s="418"/>
      <c r="Q494" s="759"/>
      <c r="R494" s="420" t="str">
        <f t="shared" si="20"/>
        <v>fx</v>
      </c>
      <c r="S494" s="749"/>
      <c r="T494" s="749"/>
      <c r="U494" s="749"/>
      <c r="V494" s="418"/>
      <c r="W494" s="418"/>
      <c r="X494" s="418"/>
      <c r="Y494" s="418"/>
      <c r="Z494" s="418"/>
      <c r="AA494" s="418"/>
      <c r="AB494" s="418"/>
      <c r="AC494" s="418"/>
      <c r="AD494" s="418"/>
      <c r="AE494" s="418"/>
      <c r="AF494" s="418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755"/>
      <c r="B495" s="175">
        <v>14030231</v>
      </c>
      <c r="C495" s="96">
        <v>350</v>
      </c>
      <c r="D495" s="418">
        <v>7</v>
      </c>
      <c r="E495" s="418">
        <v>50</v>
      </c>
      <c r="F495" s="416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8">
        <v>42</v>
      </c>
      <c r="M495" s="418">
        <v>2</v>
      </c>
      <c r="N495" s="749"/>
      <c r="O495" s="418"/>
      <c r="P495" s="418"/>
      <c r="Q495" s="759"/>
      <c r="R495" s="420" t="str">
        <f t="shared" si="20"/>
        <v>fx</v>
      </c>
      <c r="S495" s="749"/>
      <c r="T495" s="749"/>
      <c r="U495" s="749"/>
      <c r="V495" s="418"/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755"/>
      <c r="B496" s="175">
        <v>14030231</v>
      </c>
      <c r="C496" s="96">
        <v>350</v>
      </c>
      <c r="D496" s="418">
        <v>7</v>
      </c>
      <c r="E496" s="418">
        <v>50</v>
      </c>
      <c r="F496" s="418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8">
        <v>43</v>
      </c>
      <c r="M496" s="418">
        <v>2</v>
      </c>
      <c r="N496" s="749"/>
      <c r="O496" s="418"/>
      <c r="P496" s="418"/>
      <c r="Q496" s="759"/>
      <c r="R496" s="420" t="str">
        <f t="shared" si="20"/>
        <v>fx</v>
      </c>
      <c r="S496" s="749"/>
      <c r="T496" s="749"/>
      <c r="U496" s="749"/>
      <c r="V496" s="418"/>
      <c r="W496" s="418"/>
      <c r="X496" s="418"/>
      <c r="Y496" s="418"/>
      <c r="Z496" s="418"/>
      <c r="AA496" s="418"/>
      <c r="AB496" s="418"/>
      <c r="AC496" s="418"/>
      <c r="AD496" s="418"/>
      <c r="AE496" s="418"/>
      <c r="AF496" s="418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755"/>
      <c r="B497" s="414">
        <v>14030231</v>
      </c>
      <c r="C497" s="96">
        <v>350</v>
      </c>
      <c r="D497" s="418">
        <v>7</v>
      </c>
      <c r="E497" s="418">
        <v>50</v>
      </c>
      <c r="F497" s="418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8">
        <v>44</v>
      </c>
      <c r="M497" s="418">
        <v>1</v>
      </c>
      <c r="N497" s="749"/>
      <c r="O497" s="418"/>
      <c r="P497" s="418"/>
      <c r="Q497" s="759"/>
      <c r="R497" s="420" t="str">
        <f t="shared" si="20"/>
        <v>fx</v>
      </c>
      <c r="S497" s="749"/>
      <c r="T497" s="749"/>
      <c r="U497" s="749"/>
      <c r="V497" s="418"/>
      <c r="W497" s="418"/>
      <c r="X497" s="418"/>
      <c r="Y497" s="418"/>
      <c r="Z497" s="418"/>
      <c r="AA497" s="418"/>
      <c r="AB497" s="418"/>
      <c r="AC497" s="418"/>
      <c r="AD497" s="418"/>
      <c r="AE497" s="418"/>
      <c r="AF497" s="418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755"/>
      <c r="B498" s="174">
        <v>14030231</v>
      </c>
      <c r="C498" s="96">
        <v>370</v>
      </c>
      <c r="D498" s="418">
        <v>7</v>
      </c>
      <c r="E498" s="418">
        <v>50</v>
      </c>
      <c r="F498" s="416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8">
        <v>39</v>
      </c>
      <c r="M498" s="418">
        <v>1</v>
      </c>
      <c r="N498" s="749">
        <v>800</v>
      </c>
      <c r="O498" s="418"/>
      <c r="P498" s="418"/>
      <c r="Q498" s="759">
        <v>149.6</v>
      </c>
      <c r="R498" s="420" t="str">
        <f t="shared" si="20"/>
        <v>p500</v>
      </c>
      <c r="S498" s="749"/>
      <c r="T498" s="749"/>
      <c r="U498" s="749"/>
      <c r="V498" s="418"/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755"/>
      <c r="B499" s="175">
        <v>14030231</v>
      </c>
      <c r="C499" s="96">
        <v>370</v>
      </c>
      <c r="D499" s="418">
        <v>7</v>
      </c>
      <c r="E499" s="418">
        <v>50</v>
      </c>
      <c r="F499" s="418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8">
        <v>40</v>
      </c>
      <c r="M499" s="418">
        <v>1</v>
      </c>
      <c r="N499" s="749"/>
      <c r="O499" s="418"/>
      <c r="P499" s="418"/>
      <c r="Q499" s="759"/>
      <c r="R499" s="420" t="str">
        <f t="shared" si="20"/>
        <v>p500</v>
      </c>
      <c r="S499" s="749"/>
      <c r="T499" s="749"/>
      <c r="U499" s="749"/>
      <c r="V499" s="418"/>
      <c r="W499" s="418"/>
      <c r="X499" s="418"/>
      <c r="Y499" s="418"/>
      <c r="Z499" s="418"/>
      <c r="AA499" s="418"/>
      <c r="AB499" s="418"/>
      <c r="AC499" s="418"/>
      <c r="AD499" s="418"/>
      <c r="AE499" s="418"/>
      <c r="AF499" s="418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755"/>
      <c r="B500" s="175">
        <v>14030231</v>
      </c>
      <c r="C500" s="96">
        <v>370</v>
      </c>
      <c r="D500" s="418">
        <v>7</v>
      </c>
      <c r="E500" s="418">
        <v>50</v>
      </c>
      <c r="F500" s="418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8">
        <v>42</v>
      </c>
      <c r="M500" s="418">
        <v>2</v>
      </c>
      <c r="N500" s="749"/>
      <c r="O500" s="418"/>
      <c r="P500" s="418"/>
      <c r="Q500" s="759"/>
      <c r="R500" s="420" t="str">
        <f t="shared" si="20"/>
        <v>p500</v>
      </c>
      <c r="S500" s="749"/>
      <c r="T500" s="749"/>
      <c r="U500" s="749"/>
      <c r="V500" s="418"/>
      <c r="W500" s="418"/>
      <c r="X500" s="418"/>
      <c r="Y500" s="418"/>
      <c r="Z500" s="418"/>
      <c r="AA500" s="418"/>
      <c r="AB500" s="418"/>
      <c r="AC500" s="418"/>
      <c r="AD500" s="418"/>
      <c r="AE500" s="418"/>
      <c r="AF500" s="418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755"/>
      <c r="B501" s="175">
        <v>14030231</v>
      </c>
      <c r="C501" s="96">
        <v>370</v>
      </c>
      <c r="D501" s="418">
        <v>7</v>
      </c>
      <c r="E501" s="418">
        <v>50</v>
      </c>
      <c r="F501" s="416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8">
        <v>43</v>
      </c>
      <c r="M501" s="418">
        <v>2</v>
      </c>
      <c r="N501" s="749"/>
      <c r="O501" s="418"/>
      <c r="P501" s="418"/>
      <c r="Q501" s="759"/>
      <c r="R501" s="420" t="str">
        <f t="shared" si="20"/>
        <v>p500</v>
      </c>
      <c r="S501" s="749"/>
      <c r="T501" s="749"/>
      <c r="U501" s="749"/>
      <c r="V501" s="418"/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756"/>
      <c r="B502" s="414">
        <v>14030231</v>
      </c>
      <c r="C502" s="164">
        <v>370</v>
      </c>
      <c r="D502" s="425">
        <v>7</v>
      </c>
      <c r="E502" s="425">
        <v>50</v>
      </c>
      <c r="F502" s="425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8">
        <v>44</v>
      </c>
      <c r="M502" s="418">
        <v>2</v>
      </c>
      <c r="N502" s="749"/>
      <c r="O502" s="418"/>
      <c r="P502" s="418"/>
      <c r="Q502" s="759"/>
      <c r="R502" s="420" t="str">
        <f t="shared" si="20"/>
        <v>p500</v>
      </c>
      <c r="S502" s="749"/>
      <c r="T502" s="749"/>
      <c r="U502" s="749"/>
      <c r="V502" s="418"/>
      <c r="W502" s="418"/>
      <c r="X502" s="418"/>
      <c r="Y502" s="418"/>
      <c r="Z502" s="418"/>
      <c r="AA502" s="418"/>
      <c r="AB502" s="418"/>
      <c r="AC502" s="418"/>
      <c r="AD502" s="418"/>
      <c r="AE502" s="418"/>
      <c r="AF502" s="418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754" t="str">
        <f t="shared" si="19"/>
        <v>روز</v>
      </c>
      <c r="B503" s="174">
        <v>14030301</v>
      </c>
      <c r="C503" s="163">
        <v>390</v>
      </c>
      <c r="D503" s="426">
        <v>7</v>
      </c>
      <c r="E503" s="426">
        <v>50</v>
      </c>
      <c r="F503" s="426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8">
        <v>37</v>
      </c>
      <c r="M503" s="418">
        <v>1</v>
      </c>
      <c r="N503" s="749">
        <v>109</v>
      </c>
      <c r="O503" s="418"/>
      <c r="P503" s="418"/>
      <c r="Q503" s="759">
        <v>77.819999999999993</v>
      </c>
      <c r="R503" s="420">
        <v>316</v>
      </c>
      <c r="S503" s="749">
        <v>1.8</v>
      </c>
      <c r="T503" s="749">
        <v>10</v>
      </c>
      <c r="U503" s="749" t="s">
        <v>400</v>
      </c>
      <c r="V503" s="418"/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755"/>
      <c r="B504" s="175">
        <v>14030301</v>
      </c>
      <c r="C504" s="96">
        <v>390</v>
      </c>
      <c r="D504" s="418">
        <v>7</v>
      </c>
      <c r="E504" s="418">
        <v>50</v>
      </c>
      <c r="F504" s="418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8">
        <v>38</v>
      </c>
      <c r="M504" s="418">
        <v>1</v>
      </c>
      <c r="N504" s="749"/>
      <c r="O504" s="418"/>
      <c r="P504" s="418"/>
      <c r="Q504" s="759"/>
      <c r="R504" s="420">
        <v>316</v>
      </c>
      <c r="S504" s="749"/>
      <c r="T504" s="749"/>
      <c r="U504" s="749"/>
      <c r="V504" s="418"/>
      <c r="W504" s="418"/>
      <c r="X504" s="418"/>
      <c r="Y504" s="418"/>
      <c r="Z504" s="418"/>
      <c r="AA504" s="418"/>
      <c r="AB504" s="418"/>
      <c r="AC504" s="418"/>
      <c r="AD504" s="418"/>
      <c r="AE504" s="418"/>
      <c r="AF504" s="418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755"/>
      <c r="B505" s="175">
        <v>14030301</v>
      </c>
      <c r="C505" s="96">
        <v>390</v>
      </c>
      <c r="D505" s="418">
        <v>7</v>
      </c>
      <c r="E505" s="418">
        <v>50</v>
      </c>
      <c r="F505" s="418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8">
        <v>39</v>
      </c>
      <c r="M505" s="418">
        <v>1</v>
      </c>
      <c r="N505" s="749"/>
      <c r="O505" s="418"/>
      <c r="P505" s="418"/>
      <c r="Q505" s="759"/>
      <c r="R505" s="420">
        <v>316</v>
      </c>
      <c r="S505" s="749"/>
      <c r="T505" s="749"/>
      <c r="U505" s="749"/>
      <c r="V505" s="418"/>
      <c r="W505" s="418"/>
      <c r="X505" s="418"/>
      <c r="Y505" s="418"/>
      <c r="Z505" s="418"/>
      <c r="AA505" s="418"/>
      <c r="AB505" s="418"/>
      <c r="AC505" s="418"/>
      <c r="AD505" s="418"/>
      <c r="AE505" s="418"/>
      <c r="AF505" s="418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755"/>
      <c r="B506" s="175">
        <v>14030301</v>
      </c>
      <c r="C506" s="96">
        <v>390</v>
      </c>
      <c r="D506" s="418">
        <v>7</v>
      </c>
      <c r="E506" s="418">
        <v>50</v>
      </c>
      <c r="F506" s="418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8">
        <v>40</v>
      </c>
      <c r="M506" s="418">
        <v>1</v>
      </c>
      <c r="N506" s="749"/>
      <c r="O506" s="418"/>
      <c r="P506" s="418"/>
      <c r="Q506" s="759"/>
      <c r="R506" s="420">
        <v>316</v>
      </c>
      <c r="S506" s="749"/>
      <c r="T506" s="749"/>
      <c r="U506" s="749"/>
      <c r="V506" s="418"/>
      <c r="W506" s="418"/>
      <c r="X506" s="418"/>
      <c r="Y506" s="418"/>
      <c r="Z506" s="418"/>
      <c r="AA506" s="418"/>
      <c r="AB506" s="418"/>
      <c r="AC506" s="418"/>
      <c r="AD506" s="418"/>
      <c r="AE506" s="418"/>
      <c r="AF506" s="418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755"/>
      <c r="B507" s="414">
        <v>14030301</v>
      </c>
      <c r="C507" s="96">
        <v>390</v>
      </c>
      <c r="D507" s="418">
        <v>7</v>
      </c>
      <c r="E507" s="418">
        <v>50</v>
      </c>
      <c r="F507" s="418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8">
        <v>41</v>
      </c>
      <c r="M507" s="418">
        <v>1</v>
      </c>
      <c r="N507" s="749"/>
      <c r="O507" s="418"/>
      <c r="P507" s="418"/>
      <c r="Q507" s="759"/>
      <c r="R507" s="420">
        <v>316</v>
      </c>
      <c r="S507" s="749"/>
      <c r="T507" s="749"/>
      <c r="U507" s="749"/>
      <c r="V507" s="418"/>
      <c r="W507" s="418"/>
      <c r="X507" s="418"/>
      <c r="Y507" s="418"/>
      <c r="Z507" s="418"/>
      <c r="AA507" s="418"/>
      <c r="AB507" s="418"/>
      <c r="AC507" s="418"/>
      <c r="AD507" s="418"/>
      <c r="AE507" s="418"/>
      <c r="AF507" s="418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755"/>
      <c r="B508" s="174">
        <v>14030301</v>
      </c>
      <c r="C508" s="96">
        <v>274</v>
      </c>
      <c r="D508" s="418">
        <v>7</v>
      </c>
      <c r="E508" s="418">
        <v>50</v>
      </c>
      <c r="F508" s="418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8">
        <v>36</v>
      </c>
      <c r="M508" s="418">
        <v>1</v>
      </c>
      <c r="N508" s="749"/>
      <c r="O508" s="418"/>
      <c r="P508" s="418"/>
      <c r="Q508" s="759"/>
      <c r="R508" s="420" t="str">
        <f t="shared" si="20"/>
        <v>fx</v>
      </c>
      <c r="S508" s="749"/>
      <c r="T508" s="749"/>
      <c r="U508" s="749"/>
      <c r="V508" s="418"/>
      <c r="W508" s="418"/>
      <c r="X508" s="418"/>
      <c r="Y508" s="418"/>
      <c r="Z508" s="418"/>
      <c r="AA508" s="418"/>
      <c r="AB508" s="418"/>
      <c r="AC508" s="418"/>
      <c r="AD508" s="418"/>
      <c r="AE508" s="418"/>
      <c r="AF508" s="418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755"/>
      <c r="B509" s="175">
        <v>14030301</v>
      </c>
      <c r="C509" s="96">
        <v>274</v>
      </c>
      <c r="D509" s="418">
        <v>7</v>
      </c>
      <c r="E509" s="418">
        <v>50</v>
      </c>
      <c r="F509" s="418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8">
        <v>37</v>
      </c>
      <c r="M509" s="418">
        <v>1</v>
      </c>
      <c r="N509" s="749">
        <v>120</v>
      </c>
      <c r="O509" s="418"/>
      <c r="P509" s="418"/>
      <c r="Q509" s="759">
        <v>52.2</v>
      </c>
      <c r="R509" s="420" t="str">
        <f t="shared" si="20"/>
        <v>fx</v>
      </c>
      <c r="S509" s="749"/>
      <c r="T509" s="749"/>
      <c r="U509" s="749"/>
      <c r="V509" s="418"/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755"/>
      <c r="B510" s="175">
        <v>14030301</v>
      </c>
      <c r="C510" s="96">
        <v>274</v>
      </c>
      <c r="D510" s="418">
        <v>7</v>
      </c>
      <c r="E510" s="418">
        <v>50</v>
      </c>
      <c r="F510" s="418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8">
        <v>38</v>
      </c>
      <c r="M510" s="418">
        <v>2</v>
      </c>
      <c r="N510" s="749"/>
      <c r="O510" s="418"/>
      <c r="P510" s="418"/>
      <c r="Q510" s="759"/>
      <c r="R510" s="420" t="str">
        <f t="shared" si="20"/>
        <v>fx</v>
      </c>
      <c r="S510" s="749"/>
      <c r="T510" s="749"/>
      <c r="U510" s="749"/>
      <c r="V510" s="418"/>
      <c r="W510" s="418"/>
      <c r="X510" s="418"/>
      <c r="Y510" s="418"/>
      <c r="Z510" s="418"/>
      <c r="AA510" s="418"/>
      <c r="AB510" s="418"/>
      <c r="AC510" s="418"/>
      <c r="AD510" s="418"/>
      <c r="AE510" s="418"/>
      <c r="AF510" s="418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755"/>
      <c r="B511" s="175">
        <v>14030301</v>
      </c>
      <c r="C511" s="96">
        <v>274</v>
      </c>
      <c r="D511" s="418">
        <v>7</v>
      </c>
      <c r="E511" s="418">
        <v>50</v>
      </c>
      <c r="F511" s="418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8">
        <v>39</v>
      </c>
      <c r="M511" s="418">
        <v>2</v>
      </c>
      <c r="N511" s="749"/>
      <c r="O511" s="418"/>
      <c r="P511" s="418"/>
      <c r="Q511" s="759"/>
      <c r="R511" s="420" t="str">
        <f t="shared" si="20"/>
        <v>fx</v>
      </c>
      <c r="S511" s="749"/>
      <c r="T511" s="749"/>
      <c r="U511" s="749"/>
      <c r="V511" s="418"/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756"/>
      <c r="B512" s="413">
        <v>14030301</v>
      </c>
      <c r="C512" s="164">
        <v>274</v>
      </c>
      <c r="D512" s="425">
        <v>7</v>
      </c>
      <c r="E512" s="425">
        <v>50</v>
      </c>
      <c r="F512" s="425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8">
        <v>40</v>
      </c>
      <c r="M512" s="418">
        <v>2</v>
      </c>
      <c r="N512" s="749"/>
      <c r="O512" s="418"/>
      <c r="P512" s="418"/>
      <c r="Q512" s="759"/>
      <c r="R512" s="420" t="str">
        <f t="shared" si="20"/>
        <v>fx</v>
      </c>
      <c r="S512" s="749"/>
      <c r="T512" s="749"/>
      <c r="U512" s="749"/>
      <c r="V512" s="418"/>
      <c r="W512" s="418"/>
      <c r="X512" s="418"/>
      <c r="Y512" s="418"/>
      <c r="Z512" s="418"/>
      <c r="AA512" s="418"/>
      <c r="AB512" s="418"/>
      <c r="AC512" s="418"/>
      <c r="AD512" s="418"/>
      <c r="AE512" s="418"/>
      <c r="AF512" s="418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774" t="str">
        <f t="shared" si="19"/>
        <v>روز</v>
      </c>
      <c r="B513" s="174">
        <v>14030303</v>
      </c>
      <c r="C513" s="163">
        <v>370</v>
      </c>
      <c r="D513" s="426">
        <v>7</v>
      </c>
      <c r="E513" s="426">
        <v>50</v>
      </c>
      <c r="F513" s="426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8">
        <v>39</v>
      </c>
      <c r="M513" s="418">
        <v>1</v>
      </c>
      <c r="N513" s="749">
        <v>856</v>
      </c>
      <c r="O513" s="418"/>
      <c r="P513" s="418"/>
      <c r="Q513" s="759">
        <v>942.11500000000001</v>
      </c>
      <c r="R513" s="420" t="str">
        <f t="shared" si="20"/>
        <v>p500</v>
      </c>
      <c r="S513" s="749">
        <v>3.5</v>
      </c>
      <c r="T513" s="749">
        <v>39.5</v>
      </c>
      <c r="U513" s="749">
        <v>2500</v>
      </c>
      <c r="V513" s="418"/>
      <c r="W513" s="418"/>
      <c r="X513" s="418"/>
      <c r="Y513" s="418"/>
      <c r="Z513" s="418"/>
      <c r="AA513" s="418"/>
      <c r="AB513" s="418"/>
      <c r="AC513" s="418"/>
      <c r="AD513" s="418"/>
      <c r="AE513" s="418"/>
      <c r="AF513" s="418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775"/>
      <c r="B514" s="176">
        <v>14030303</v>
      </c>
      <c r="C514" s="96">
        <v>370</v>
      </c>
      <c r="D514" s="418">
        <v>7</v>
      </c>
      <c r="E514" s="418">
        <v>50</v>
      </c>
      <c r="F514" s="416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8">
        <v>40</v>
      </c>
      <c r="M514" s="418">
        <v>1</v>
      </c>
      <c r="N514" s="749"/>
      <c r="O514" s="418"/>
      <c r="P514" s="418"/>
      <c r="Q514" s="759"/>
      <c r="R514" s="420" t="str">
        <f t="shared" si="20"/>
        <v>p500</v>
      </c>
      <c r="S514" s="749"/>
      <c r="T514" s="749"/>
      <c r="U514" s="749"/>
      <c r="V514" s="418"/>
      <c r="W514" s="418"/>
      <c r="X514" s="418"/>
      <c r="Y514" s="418"/>
      <c r="Z514" s="418"/>
      <c r="AA514" s="418"/>
      <c r="AB514" s="418"/>
      <c r="AC514" s="418"/>
      <c r="AD514" s="418"/>
      <c r="AE514" s="418"/>
      <c r="AF514" s="418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775"/>
      <c r="B515" s="176">
        <v>14030303</v>
      </c>
      <c r="C515" s="96">
        <v>370</v>
      </c>
      <c r="D515" s="418">
        <v>7</v>
      </c>
      <c r="E515" s="418">
        <v>50</v>
      </c>
      <c r="F515" s="416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8">
        <v>42</v>
      </c>
      <c r="M515" s="418">
        <v>2</v>
      </c>
      <c r="N515" s="749"/>
      <c r="O515" s="418"/>
      <c r="P515" s="418"/>
      <c r="Q515" s="759"/>
      <c r="R515" s="420" t="str">
        <f t="shared" si="20"/>
        <v>p500</v>
      </c>
      <c r="S515" s="749"/>
      <c r="T515" s="749"/>
      <c r="U515" s="749"/>
      <c r="V515" s="418"/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775"/>
      <c r="B516" s="176">
        <v>14030303</v>
      </c>
      <c r="C516" s="96">
        <v>370</v>
      </c>
      <c r="D516" s="418">
        <v>7</v>
      </c>
      <c r="E516" s="418">
        <v>50</v>
      </c>
      <c r="F516" s="416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8">
        <v>43</v>
      </c>
      <c r="M516" s="418">
        <v>2</v>
      </c>
      <c r="N516" s="749"/>
      <c r="O516" s="418"/>
      <c r="P516" s="418"/>
      <c r="Q516" s="759"/>
      <c r="R516" s="420" t="str">
        <f t="shared" si="20"/>
        <v>p500</v>
      </c>
      <c r="S516" s="749"/>
      <c r="T516" s="749"/>
      <c r="U516" s="749"/>
      <c r="V516" s="418"/>
      <c r="W516" s="418"/>
      <c r="X516" s="418"/>
      <c r="Y516" s="418"/>
      <c r="Z516" s="418"/>
      <c r="AA516" s="418"/>
      <c r="AB516" s="418"/>
      <c r="AC516" s="418"/>
      <c r="AD516" s="418"/>
      <c r="AE516" s="418"/>
      <c r="AF516" s="418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775"/>
      <c r="B517" s="176">
        <v>14030303</v>
      </c>
      <c r="C517" s="96">
        <v>370</v>
      </c>
      <c r="D517" s="418">
        <v>7</v>
      </c>
      <c r="E517" s="418">
        <v>50</v>
      </c>
      <c r="F517" s="416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8">
        <v>44</v>
      </c>
      <c r="M517" s="418">
        <v>2</v>
      </c>
      <c r="N517" s="749"/>
      <c r="O517" s="418"/>
      <c r="P517" s="418"/>
      <c r="Q517" s="759"/>
      <c r="R517" s="420" t="str">
        <f t="shared" si="20"/>
        <v>p500</v>
      </c>
      <c r="S517" s="749"/>
      <c r="T517" s="749"/>
      <c r="U517" s="749"/>
      <c r="V517" s="418"/>
      <c r="W517" s="418"/>
      <c r="X517" s="418"/>
      <c r="Y517" s="418"/>
      <c r="Z517" s="418"/>
      <c r="AA517" s="418"/>
      <c r="AB517" s="418"/>
      <c r="AC517" s="418"/>
      <c r="AD517" s="418"/>
      <c r="AE517" s="418"/>
      <c r="AF517" s="418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775"/>
      <c r="B518" s="176">
        <v>14030303</v>
      </c>
      <c r="C518" s="96">
        <v>350</v>
      </c>
      <c r="D518" s="418">
        <v>7</v>
      </c>
      <c r="E518" s="418">
        <v>50</v>
      </c>
      <c r="F518" s="416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8">
        <v>39</v>
      </c>
      <c r="M518" s="418">
        <v>1</v>
      </c>
      <c r="N518" s="749">
        <v>856</v>
      </c>
      <c r="O518" s="418"/>
      <c r="P518" s="418"/>
      <c r="Q518" s="759"/>
      <c r="R518" s="420" t="str">
        <f t="shared" si="20"/>
        <v>fx</v>
      </c>
      <c r="S518" s="749"/>
      <c r="T518" s="749"/>
      <c r="U518" s="749"/>
      <c r="V518" s="418"/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775"/>
      <c r="B519" s="176">
        <v>14030303</v>
      </c>
      <c r="C519" s="96">
        <v>350</v>
      </c>
      <c r="D519" s="418">
        <v>7</v>
      </c>
      <c r="E519" s="418">
        <v>50</v>
      </c>
      <c r="F519" s="416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8">
        <v>40</v>
      </c>
      <c r="M519" s="418">
        <v>1</v>
      </c>
      <c r="N519" s="749"/>
      <c r="O519" s="418"/>
      <c r="P519" s="418"/>
      <c r="Q519" s="759"/>
      <c r="R519" s="420" t="str">
        <f t="shared" si="20"/>
        <v>fx</v>
      </c>
      <c r="S519" s="749"/>
      <c r="T519" s="749"/>
      <c r="U519" s="749"/>
      <c r="V519" s="418"/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775"/>
      <c r="B520" s="176">
        <v>14030303</v>
      </c>
      <c r="C520" s="96">
        <v>350</v>
      </c>
      <c r="D520" s="418">
        <v>7</v>
      </c>
      <c r="E520" s="418">
        <v>50</v>
      </c>
      <c r="F520" s="416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8">
        <v>41</v>
      </c>
      <c r="M520" s="418">
        <v>1</v>
      </c>
      <c r="N520" s="749"/>
      <c r="O520" s="418"/>
      <c r="P520" s="418"/>
      <c r="Q520" s="759"/>
      <c r="R520" s="420" t="str">
        <f t="shared" si="20"/>
        <v>fx</v>
      </c>
      <c r="S520" s="749"/>
      <c r="T520" s="749"/>
      <c r="U520" s="749"/>
      <c r="V520" s="418"/>
      <c r="W520" s="418"/>
      <c r="X520" s="418"/>
      <c r="Y520" s="418"/>
      <c r="Z520" s="418"/>
      <c r="AA520" s="418"/>
      <c r="AB520" s="418"/>
      <c r="AC520" s="418"/>
      <c r="AD520" s="418"/>
      <c r="AE520" s="418"/>
      <c r="AF520" s="418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775"/>
      <c r="B521" s="176">
        <v>14030303</v>
      </c>
      <c r="C521" s="96">
        <v>350</v>
      </c>
      <c r="D521" s="418">
        <v>7</v>
      </c>
      <c r="E521" s="418">
        <v>50</v>
      </c>
      <c r="F521" s="416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8">
        <v>42</v>
      </c>
      <c r="M521" s="418">
        <v>2</v>
      </c>
      <c r="N521" s="749"/>
      <c r="O521" s="418"/>
      <c r="P521" s="418"/>
      <c r="Q521" s="759"/>
      <c r="R521" s="420" t="str">
        <f t="shared" si="20"/>
        <v>fx</v>
      </c>
      <c r="S521" s="749"/>
      <c r="T521" s="749"/>
      <c r="U521" s="749"/>
      <c r="V521" s="418"/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775"/>
      <c r="B522" s="176">
        <v>14030303</v>
      </c>
      <c r="C522" s="96">
        <v>350</v>
      </c>
      <c r="D522" s="418">
        <v>7</v>
      </c>
      <c r="E522" s="418">
        <v>50</v>
      </c>
      <c r="F522" s="416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8">
        <v>43</v>
      </c>
      <c r="M522" s="418">
        <v>2</v>
      </c>
      <c r="N522" s="749"/>
      <c r="O522" s="418"/>
      <c r="P522" s="418"/>
      <c r="Q522" s="759"/>
      <c r="R522" s="420" t="str">
        <f t="shared" si="20"/>
        <v>fx</v>
      </c>
      <c r="S522" s="749"/>
      <c r="T522" s="749"/>
      <c r="U522" s="749"/>
      <c r="V522" s="418"/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775"/>
      <c r="B523" s="176">
        <v>14030303</v>
      </c>
      <c r="C523" s="96">
        <v>350</v>
      </c>
      <c r="D523" s="418">
        <v>7</v>
      </c>
      <c r="E523" s="418">
        <v>50</v>
      </c>
      <c r="F523" s="416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8">
        <v>44</v>
      </c>
      <c r="M523" s="418">
        <v>1</v>
      </c>
      <c r="N523" s="749"/>
      <c r="O523" s="418"/>
      <c r="P523" s="418"/>
      <c r="Q523" s="759"/>
      <c r="R523" s="420" t="str">
        <f t="shared" si="20"/>
        <v>fx</v>
      </c>
      <c r="S523" s="749"/>
      <c r="T523" s="749"/>
      <c r="U523" s="749"/>
      <c r="V523" s="418"/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775"/>
      <c r="B524" s="176">
        <v>14030303</v>
      </c>
      <c r="C524" s="96">
        <v>380</v>
      </c>
      <c r="D524" s="418">
        <v>7</v>
      </c>
      <c r="E524" s="418">
        <v>50</v>
      </c>
      <c r="F524" s="416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8">
        <v>40</v>
      </c>
      <c r="M524" s="418">
        <v>1</v>
      </c>
      <c r="N524" s="749">
        <v>295</v>
      </c>
      <c r="O524" s="418"/>
      <c r="P524" s="418"/>
      <c r="Q524" s="759"/>
      <c r="R524" s="420" t="str">
        <f t="shared" si="20"/>
        <v>fx</v>
      </c>
      <c r="S524" s="749"/>
      <c r="T524" s="749"/>
      <c r="U524" s="749"/>
      <c r="V524" s="418"/>
      <c r="W524" s="418"/>
      <c r="X524" s="418"/>
      <c r="Y524" s="418"/>
      <c r="Z524" s="418"/>
      <c r="AA524" s="418"/>
      <c r="AB524" s="418"/>
      <c r="AC524" s="418"/>
      <c r="AD524" s="418"/>
      <c r="AE524" s="418"/>
      <c r="AF524" s="418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775"/>
      <c r="B525" s="176">
        <v>14030303</v>
      </c>
      <c r="C525" s="96">
        <v>380</v>
      </c>
      <c r="D525" s="418">
        <v>7</v>
      </c>
      <c r="E525" s="418">
        <v>50</v>
      </c>
      <c r="F525" s="416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8">
        <v>41</v>
      </c>
      <c r="M525" s="418">
        <v>1</v>
      </c>
      <c r="N525" s="749"/>
      <c r="O525" s="418"/>
      <c r="P525" s="418"/>
      <c r="Q525" s="759"/>
      <c r="R525" s="420" t="str">
        <f t="shared" si="20"/>
        <v>fx</v>
      </c>
      <c r="S525" s="749"/>
      <c r="T525" s="749"/>
      <c r="U525" s="749"/>
      <c r="V525" s="418"/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775"/>
      <c r="B526" s="176">
        <v>14030303</v>
      </c>
      <c r="C526" s="96">
        <v>380</v>
      </c>
      <c r="D526" s="418">
        <v>7</v>
      </c>
      <c r="E526" s="418">
        <v>50</v>
      </c>
      <c r="F526" s="416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8">
        <v>42</v>
      </c>
      <c r="M526" s="418">
        <v>1</v>
      </c>
      <c r="N526" s="749"/>
      <c r="O526" s="418"/>
      <c r="P526" s="418"/>
      <c r="Q526" s="759"/>
      <c r="R526" s="420" t="str">
        <f t="shared" si="20"/>
        <v>fx</v>
      </c>
      <c r="S526" s="749"/>
      <c r="T526" s="749"/>
      <c r="U526" s="749"/>
      <c r="V526" s="418"/>
      <c r="W526" s="418"/>
      <c r="X526" s="418"/>
      <c r="Y526" s="418"/>
      <c r="Z526" s="418"/>
      <c r="AA526" s="418"/>
      <c r="AB526" s="418"/>
      <c r="AC526" s="418"/>
      <c r="AD526" s="418"/>
      <c r="AE526" s="418"/>
      <c r="AF526" s="418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775"/>
      <c r="B527" s="176">
        <v>14030303</v>
      </c>
      <c r="C527" s="96">
        <v>380</v>
      </c>
      <c r="D527" s="418">
        <v>7</v>
      </c>
      <c r="E527" s="418">
        <v>50</v>
      </c>
      <c r="F527" s="416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8">
        <v>43</v>
      </c>
      <c r="M527" s="418">
        <v>1</v>
      </c>
      <c r="N527" s="749"/>
      <c r="O527" s="418"/>
      <c r="P527" s="418"/>
      <c r="Q527" s="759"/>
      <c r="R527" s="420" t="str">
        <f t="shared" si="20"/>
        <v>fx</v>
      </c>
      <c r="S527" s="749"/>
      <c r="T527" s="749"/>
      <c r="U527" s="749"/>
      <c r="V527" s="418"/>
      <c r="W527" s="418"/>
      <c r="X527" s="418"/>
      <c r="Y527" s="418"/>
      <c r="Z527" s="418"/>
      <c r="AA527" s="418"/>
      <c r="AB527" s="418"/>
      <c r="AC527" s="418"/>
      <c r="AD527" s="418"/>
      <c r="AE527" s="418"/>
      <c r="AF527" s="418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775"/>
      <c r="B528" s="176">
        <v>14030303</v>
      </c>
      <c r="C528" s="96">
        <v>380</v>
      </c>
      <c r="D528" s="418">
        <v>7</v>
      </c>
      <c r="E528" s="418">
        <v>50</v>
      </c>
      <c r="F528" s="416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8">
        <v>44</v>
      </c>
      <c r="M528" s="418">
        <v>1</v>
      </c>
      <c r="N528" s="749"/>
      <c r="O528" s="418"/>
      <c r="P528" s="418"/>
      <c r="Q528" s="759"/>
      <c r="R528" s="420" t="str">
        <f t="shared" si="20"/>
        <v>fx</v>
      </c>
      <c r="S528" s="749"/>
      <c r="T528" s="749"/>
      <c r="U528" s="749"/>
      <c r="V528" s="418"/>
      <c r="W528" s="418"/>
      <c r="X528" s="418"/>
      <c r="Y528" s="418"/>
      <c r="Z528" s="418"/>
      <c r="AA528" s="418"/>
      <c r="AB528" s="418"/>
      <c r="AC528" s="418"/>
      <c r="AD528" s="418"/>
      <c r="AE528" s="418"/>
      <c r="AF528" s="418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775"/>
      <c r="B529" s="176">
        <v>14030303</v>
      </c>
      <c r="C529" s="96">
        <v>309</v>
      </c>
      <c r="D529" s="418">
        <v>7</v>
      </c>
      <c r="E529" s="418">
        <v>50</v>
      </c>
      <c r="F529" s="416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8">
        <v>36</v>
      </c>
      <c r="M529" s="418">
        <v>2</v>
      </c>
      <c r="N529" s="749">
        <v>357</v>
      </c>
      <c r="O529" s="418"/>
      <c r="P529" s="418"/>
      <c r="Q529" s="759"/>
      <c r="R529" s="420" t="str">
        <f t="shared" si="20"/>
        <v>fx</v>
      </c>
      <c r="S529" s="749"/>
      <c r="T529" s="749"/>
      <c r="U529" s="749"/>
      <c r="V529" s="418"/>
      <c r="W529" s="418"/>
      <c r="X529" s="418"/>
      <c r="Y529" s="418"/>
      <c r="Z529" s="418"/>
      <c r="AA529" s="418"/>
      <c r="AB529" s="418"/>
      <c r="AC529" s="418"/>
      <c r="AD529" s="418"/>
      <c r="AE529" s="418"/>
      <c r="AF529" s="418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775"/>
      <c r="B530" s="176">
        <v>14030303</v>
      </c>
      <c r="C530" s="96">
        <v>309</v>
      </c>
      <c r="D530" s="418">
        <v>7</v>
      </c>
      <c r="E530" s="418">
        <v>50</v>
      </c>
      <c r="F530" s="416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8">
        <v>37</v>
      </c>
      <c r="M530" s="418">
        <v>2</v>
      </c>
      <c r="N530" s="749"/>
      <c r="O530" s="418"/>
      <c r="P530" s="418"/>
      <c r="Q530" s="759"/>
      <c r="R530" s="420" t="str">
        <f t="shared" si="20"/>
        <v>fx</v>
      </c>
      <c r="S530" s="749"/>
      <c r="T530" s="749"/>
      <c r="U530" s="749"/>
      <c r="V530" s="418"/>
      <c r="W530" s="418"/>
      <c r="X530" s="418"/>
      <c r="Y530" s="418"/>
      <c r="Z530" s="418"/>
      <c r="AA530" s="418"/>
      <c r="AB530" s="418"/>
      <c r="AC530" s="418"/>
      <c r="AD530" s="418"/>
      <c r="AE530" s="418"/>
      <c r="AF530" s="418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775"/>
      <c r="B531" s="176">
        <v>14030303</v>
      </c>
      <c r="C531" s="96">
        <v>309</v>
      </c>
      <c r="D531" s="418">
        <v>7</v>
      </c>
      <c r="E531" s="418">
        <v>50</v>
      </c>
      <c r="F531" s="416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8">
        <v>38</v>
      </c>
      <c r="M531" s="418">
        <v>2</v>
      </c>
      <c r="N531" s="749"/>
      <c r="O531" s="418"/>
      <c r="P531" s="418"/>
      <c r="Q531" s="759"/>
      <c r="R531" s="420" t="str">
        <f t="shared" si="20"/>
        <v>fx</v>
      </c>
      <c r="S531" s="749"/>
      <c r="T531" s="749"/>
      <c r="U531" s="749"/>
      <c r="V531" s="418"/>
      <c r="W531" s="418"/>
      <c r="X531" s="418"/>
      <c r="Y531" s="418"/>
      <c r="Z531" s="418"/>
      <c r="AA531" s="418"/>
      <c r="AB531" s="418"/>
      <c r="AC531" s="418"/>
      <c r="AD531" s="418"/>
      <c r="AE531" s="418"/>
      <c r="AF531" s="418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776"/>
      <c r="B532" s="177">
        <v>14030303</v>
      </c>
      <c r="C532" s="164">
        <v>309</v>
      </c>
      <c r="D532" s="425">
        <v>7</v>
      </c>
      <c r="E532" s="425">
        <v>50</v>
      </c>
      <c r="F532" s="411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8">
        <v>39</v>
      </c>
      <c r="M532" s="418">
        <v>1</v>
      </c>
      <c r="N532" s="749"/>
      <c r="O532" s="418"/>
      <c r="P532" s="418"/>
      <c r="Q532" s="759"/>
      <c r="R532" s="420" t="str">
        <f t="shared" ref="R532:R595" si="22">IF(C532=370,"p500","fx")</f>
        <v>fx</v>
      </c>
      <c r="S532" s="749"/>
      <c r="T532" s="749"/>
      <c r="U532" s="749"/>
      <c r="V532" s="418"/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754" t="str">
        <f t="shared" ref="A533:A582" si="23">IF(H533&gt;I533,"شب","روز")</f>
        <v>روز</v>
      </c>
      <c r="B533" s="174">
        <v>14030304</v>
      </c>
      <c r="C533" s="163">
        <v>350</v>
      </c>
      <c r="D533" s="426">
        <v>7</v>
      </c>
      <c r="E533" s="426">
        <v>50</v>
      </c>
      <c r="F533" s="426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8">
        <v>39</v>
      </c>
      <c r="M533" s="418">
        <v>1</v>
      </c>
      <c r="N533" s="749">
        <v>440</v>
      </c>
      <c r="O533" s="418"/>
      <c r="P533" s="418"/>
      <c r="Q533" s="759">
        <v>111.76</v>
      </c>
      <c r="R533" s="420" t="str">
        <f t="shared" si="22"/>
        <v>fx</v>
      </c>
      <c r="S533" s="749">
        <v>700</v>
      </c>
      <c r="T533" s="749">
        <v>6</v>
      </c>
      <c r="U533" s="749">
        <v>0</v>
      </c>
      <c r="V533" s="418"/>
      <c r="W533" s="418"/>
      <c r="X533" s="418"/>
      <c r="Y533" s="418"/>
      <c r="Z533" s="418"/>
      <c r="AA533" s="418"/>
      <c r="AB533" s="418"/>
      <c r="AC533" s="418"/>
      <c r="AD533" s="418"/>
      <c r="AE533" s="418"/>
      <c r="AF533" s="418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755"/>
      <c r="B534" s="175">
        <v>14030304</v>
      </c>
      <c r="C534" s="96">
        <v>350</v>
      </c>
      <c r="D534" s="418">
        <v>7</v>
      </c>
      <c r="E534" s="418">
        <v>50</v>
      </c>
      <c r="F534" s="418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8">
        <v>40</v>
      </c>
      <c r="M534" s="418">
        <v>1</v>
      </c>
      <c r="N534" s="749"/>
      <c r="O534" s="418"/>
      <c r="P534" s="418"/>
      <c r="Q534" s="759"/>
      <c r="R534" s="420" t="str">
        <f t="shared" si="22"/>
        <v>fx</v>
      </c>
      <c r="S534" s="749"/>
      <c r="T534" s="749"/>
      <c r="U534" s="749"/>
      <c r="V534" s="418"/>
      <c r="W534" s="418"/>
      <c r="X534" s="418"/>
      <c r="Y534" s="418"/>
      <c r="Z534" s="418"/>
      <c r="AA534" s="418"/>
      <c r="AB534" s="418"/>
      <c r="AC534" s="418"/>
      <c r="AD534" s="418"/>
      <c r="AE534" s="418"/>
      <c r="AF534" s="418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755"/>
      <c r="B535" s="175">
        <v>14030304</v>
      </c>
      <c r="C535" s="96">
        <v>350</v>
      </c>
      <c r="D535" s="418">
        <v>7</v>
      </c>
      <c r="E535" s="418">
        <v>50</v>
      </c>
      <c r="F535" s="418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8">
        <v>41</v>
      </c>
      <c r="M535" s="418">
        <v>1</v>
      </c>
      <c r="N535" s="749"/>
      <c r="O535" s="418"/>
      <c r="P535" s="418"/>
      <c r="Q535" s="759"/>
      <c r="R535" s="420" t="str">
        <f t="shared" si="22"/>
        <v>fx</v>
      </c>
      <c r="S535" s="749"/>
      <c r="T535" s="749"/>
      <c r="U535" s="749"/>
      <c r="V535" s="418"/>
      <c r="W535" s="418"/>
      <c r="X535" s="418"/>
      <c r="Y535" s="418"/>
      <c r="Z535" s="418"/>
      <c r="AA535" s="418"/>
      <c r="AB535" s="418"/>
      <c r="AC535" s="418"/>
      <c r="AD535" s="418"/>
      <c r="AE535" s="418"/>
      <c r="AF535" s="418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755"/>
      <c r="B536" s="175">
        <v>14030304</v>
      </c>
      <c r="C536" s="96">
        <v>350</v>
      </c>
      <c r="D536" s="418">
        <v>7</v>
      </c>
      <c r="E536" s="418">
        <v>50</v>
      </c>
      <c r="F536" s="418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8">
        <v>42</v>
      </c>
      <c r="M536" s="418">
        <v>2</v>
      </c>
      <c r="N536" s="749"/>
      <c r="O536" s="418"/>
      <c r="P536" s="418"/>
      <c r="Q536" s="759"/>
      <c r="R536" s="420" t="str">
        <f t="shared" si="22"/>
        <v>fx</v>
      </c>
      <c r="S536" s="749"/>
      <c r="T536" s="749"/>
      <c r="U536" s="749"/>
      <c r="V536" s="418"/>
      <c r="W536" s="418"/>
      <c r="X536" s="418"/>
      <c r="Y536" s="418"/>
      <c r="Z536" s="418"/>
      <c r="AA536" s="418"/>
      <c r="AB536" s="418"/>
      <c r="AC536" s="418"/>
      <c r="AD536" s="418"/>
      <c r="AE536" s="418"/>
      <c r="AF536" s="418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755"/>
      <c r="B537" s="175">
        <v>14030304</v>
      </c>
      <c r="C537" s="96">
        <v>350</v>
      </c>
      <c r="D537" s="418">
        <v>7</v>
      </c>
      <c r="E537" s="418">
        <v>50</v>
      </c>
      <c r="F537" s="418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8">
        <v>43</v>
      </c>
      <c r="M537" s="418">
        <v>2</v>
      </c>
      <c r="N537" s="749"/>
      <c r="O537" s="418"/>
      <c r="P537" s="418"/>
      <c r="Q537" s="759"/>
      <c r="R537" s="420" t="str">
        <f t="shared" si="22"/>
        <v>fx</v>
      </c>
      <c r="S537" s="749"/>
      <c r="T537" s="749"/>
      <c r="U537" s="749"/>
      <c r="V537" s="418"/>
      <c r="W537" s="418"/>
      <c r="X537" s="418"/>
      <c r="Y537" s="418"/>
      <c r="Z537" s="418"/>
      <c r="AA537" s="418"/>
      <c r="AB537" s="418"/>
      <c r="AC537" s="418"/>
      <c r="AD537" s="418"/>
      <c r="AE537" s="418"/>
      <c r="AF537" s="418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755"/>
      <c r="B538" s="414">
        <v>14030304</v>
      </c>
      <c r="C538" s="96">
        <v>350</v>
      </c>
      <c r="D538" s="418">
        <v>7</v>
      </c>
      <c r="E538" s="418">
        <v>50</v>
      </c>
      <c r="F538" s="418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8">
        <v>44</v>
      </c>
      <c r="M538" s="418">
        <v>1</v>
      </c>
      <c r="N538" s="749"/>
      <c r="O538" s="418"/>
      <c r="P538" s="418"/>
      <c r="Q538" s="759"/>
      <c r="R538" s="420" t="str">
        <f t="shared" si="22"/>
        <v>fx</v>
      </c>
      <c r="S538" s="749"/>
      <c r="T538" s="749"/>
      <c r="U538" s="749"/>
      <c r="V538" s="418"/>
      <c r="W538" s="418"/>
      <c r="X538" s="418"/>
      <c r="Y538" s="418"/>
      <c r="Z538" s="418"/>
      <c r="AA538" s="418"/>
      <c r="AB538" s="418"/>
      <c r="AC538" s="418"/>
      <c r="AD538" s="418"/>
      <c r="AE538" s="418"/>
      <c r="AF538" s="418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755"/>
      <c r="B539" s="174">
        <v>14030304</v>
      </c>
      <c r="C539" s="96">
        <v>370</v>
      </c>
      <c r="D539" s="418">
        <v>7</v>
      </c>
      <c r="E539" s="418">
        <v>50</v>
      </c>
      <c r="F539" s="418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8">
        <v>39</v>
      </c>
      <c r="M539" s="418">
        <v>1</v>
      </c>
      <c r="N539" s="749">
        <v>440</v>
      </c>
      <c r="O539" s="418"/>
      <c r="P539" s="418"/>
      <c r="Q539" s="759">
        <v>82.62</v>
      </c>
      <c r="R539" s="420" t="str">
        <f t="shared" si="22"/>
        <v>p500</v>
      </c>
      <c r="S539" s="749"/>
      <c r="T539" s="749"/>
      <c r="U539" s="749"/>
      <c r="V539" s="418"/>
      <c r="W539" s="418"/>
      <c r="X539" s="418"/>
      <c r="Y539" s="418"/>
      <c r="Z539" s="418"/>
      <c r="AA539" s="418"/>
      <c r="AB539" s="418"/>
      <c r="AC539" s="418"/>
      <c r="AD539" s="418"/>
      <c r="AE539" s="418"/>
      <c r="AF539" s="418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755"/>
      <c r="B540" s="175">
        <v>14030304</v>
      </c>
      <c r="C540" s="96">
        <v>370</v>
      </c>
      <c r="D540" s="418">
        <v>7</v>
      </c>
      <c r="E540" s="418">
        <v>50</v>
      </c>
      <c r="F540" s="418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8">
        <v>40</v>
      </c>
      <c r="M540" s="418">
        <v>1</v>
      </c>
      <c r="N540" s="749"/>
      <c r="O540" s="418"/>
      <c r="P540" s="418"/>
      <c r="Q540" s="759"/>
      <c r="R540" s="420" t="str">
        <f t="shared" si="22"/>
        <v>p500</v>
      </c>
      <c r="S540" s="749"/>
      <c r="T540" s="749"/>
      <c r="U540" s="749"/>
      <c r="V540" s="418"/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755"/>
      <c r="B541" s="175">
        <v>14030304</v>
      </c>
      <c r="C541" s="96">
        <v>370</v>
      </c>
      <c r="D541" s="418">
        <v>7</v>
      </c>
      <c r="E541" s="418">
        <v>50</v>
      </c>
      <c r="F541" s="418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8">
        <v>42</v>
      </c>
      <c r="M541" s="418">
        <v>2</v>
      </c>
      <c r="N541" s="749"/>
      <c r="O541" s="418"/>
      <c r="P541" s="418"/>
      <c r="Q541" s="759"/>
      <c r="R541" s="420" t="str">
        <f t="shared" si="22"/>
        <v>p500</v>
      </c>
      <c r="S541" s="749"/>
      <c r="T541" s="749"/>
      <c r="U541" s="749"/>
      <c r="V541" s="418"/>
      <c r="W541" s="418"/>
      <c r="X541" s="418"/>
      <c r="Y541" s="418"/>
      <c r="Z541" s="418"/>
      <c r="AA541" s="418"/>
      <c r="AB541" s="418"/>
      <c r="AC541" s="418"/>
      <c r="AD541" s="418"/>
      <c r="AE541" s="418"/>
      <c r="AF541" s="418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755"/>
      <c r="B542" s="175">
        <v>14030304</v>
      </c>
      <c r="C542" s="96">
        <v>370</v>
      </c>
      <c r="D542" s="418">
        <v>7</v>
      </c>
      <c r="E542" s="418">
        <v>50</v>
      </c>
      <c r="F542" s="418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8">
        <v>43</v>
      </c>
      <c r="M542" s="418">
        <v>2</v>
      </c>
      <c r="N542" s="749"/>
      <c r="O542" s="418"/>
      <c r="P542" s="418"/>
      <c r="Q542" s="759"/>
      <c r="R542" s="420" t="str">
        <f t="shared" si="22"/>
        <v>p500</v>
      </c>
      <c r="S542" s="749"/>
      <c r="T542" s="749"/>
      <c r="U542" s="749"/>
      <c r="V542" s="418"/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756"/>
      <c r="B543" s="414">
        <v>14030304</v>
      </c>
      <c r="C543" s="164">
        <v>370</v>
      </c>
      <c r="D543" s="425">
        <v>7</v>
      </c>
      <c r="E543" s="425">
        <v>50</v>
      </c>
      <c r="F543" s="425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8">
        <v>44</v>
      </c>
      <c r="M543" s="418">
        <v>2</v>
      </c>
      <c r="N543" s="749"/>
      <c r="O543" s="418"/>
      <c r="P543" s="418"/>
      <c r="Q543" s="759"/>
      <c r="R543" s="420" t="str">
        <f t="shared" si="22"/>
        <v>p500</v>
      </c>
      <c r="S543" s="749"/>
      <c r="T543" s="749"/>
      <c r="U543" s="749"/>
      <c r="V543" s="418"/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754" t="s">
        <v>336</v>
      </c>
      <c r="B544" s="174">
        <v>14030304</v>
      </c>
      <c r="C544" s="163">
        <v>350</v>
      </c>
      <c r="D544" s="426">
        <v>7</v>
      </c>
      <c r="E544" s="426">
        <v>50</v>
      </c>
      <c r="F544" s="426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8">
        <v>39</v>
      </c>
      <c r="M544" s="418">
        <v>1</v>
      </c>
      <c r="N544" s="749">
        <v>496</v>
      </c>
      <c r="O544" s="418"/>
      <c r="P544" s="418"/>
      <c r="Q544" s="759">
        <v>125.98</v>
      </c>
      <c r="R544" s="420" t="str">
        <f t="shared" si="22"/>
        <v>fx</v>
      </c>
      <c r="S544" s="749">
        <v>0.8</v>
      </c>
      <c r="T544" s="749">
        <v>10.8</v>
      </c>
      <c r="U544" s="749">
        <v>600</v>
      </c>
      <c r="V544" s="418"/>
      <c r="W544" s="418"/>
      <c r="X544" s="418"/>
      <c r="Y544" s="418"/>
      <c r="Z544" s="418"/>
      <c r="AA544" s="418"/>
      <c r="AB544" s="418"/>
      <c r="AC544" s="418"/>
      <c r="AD544" s="418"/>
      <c r="AE544" s="418"/>
      <c r="AF544" s="418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755"/>
      <c r="B545" s="175">
        <v>14030304</v>
      </c>
      <c r="C545" s="96">
        <v>350</v>
      </c>
      <c r="D545" s="418">
        <v>7</v>
      </c>
      <c r="E545" s="418">
        <v>50</v>
      </c>
      <c r="F545" s="418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8">
        <v>40</v>
      </c>
      <c r="M545" s="418">
        <v>1</v>
      </c>
      <c r="N545" s="749"/>
      <c r="O545" s="418"/>
      <c r="P545" s="418"/>
      <c r="Q545" s="759"/>
      <c r="R545" s="420" t="str">
        <f t="shared" si="22"/>
        <v>fx</v>
      </c>
      <c r="S545" s="749"/>
      <c r="T545" s="749"/>
      <c r="U545" s="749"/>
      <c r="V545" s="418"/>
      <c r="W545" s="418"/>
      <c r="X545" s="418"/>
      <c r="Y545" s="418"/>
      <c r="Z545" s="418"/>
      <c r="AA545" s="418"/>
      <c r="AB545" s="418"/>
      <c r="AC545" s="418"/>
      <c r="AD545" s="418"/>
      <c r="AE545" s="418"/>
      <c r="AF545" s="418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755"/>
      <c r="B546" s="175">
        <v>14030304</v>
      </c>
      <c r="C546" s="96">
        <v>350</v>
      </c>
      <c r="D546" s="418">
        <v>7</v>
      </c>
      <c r="E546" s="418">
        <v>50</v>
      </c>
      <c r="F546" s="418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8">
        <v>41</v>
      </c>
      <c r="M546" s="418">
        <v>1</v>
      </c>
      <c r="N546" s="749"/>
      <c r="O546" s="418"/>
      <c r="P546" s="418"/>
      <c r="Q546" s="759"/>
      <c r="R546" s="420" t="str">
        <f t="shared" si="22"/>
        <v>fx</v>
      </c>
      <c r="S546" s="749"/>
      <c r="T546" s="749"/>
      <c r="U546" s="749"/>
      <c r="V546" s="418"/>
      <c r="W546" s="418"/>
      <c r="X546" s="418"/>
      <c r="Y546" s="418"/>
      <c r="Z546" s="418"/>
      <c r="AA546" s="418"/>
      <c r="AB546" s="418"/>
      <c r="AC546" s="418"/>
      <c r="AD546" s="418"/>
      <c r="AE546" s="418"/>
      <c r="AF546" s="418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755"/>
      <c r="B547" s="175">
        <v>14030304</v>
      </c>
      <c r="C547" s="96">
        <v>350</v>
      </c>
      <c r="D547" s="418">
        <v>7</v>
      </c>
      <c r="E547" s="418">
        <v>50</v>
      </c>
      <c r="F547" s="418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8">
        <v>42</v>
      </c>
      <c r="M547" s="418">
        <v>2</v>
      </c>
      <c r="N547" s="749"/>
      <c r="O547" s="418"/>
      <c r="P547" s="418"/>
      <c r="Q547" s="759"/>
      <c r="R547" s="420" t="str">
        <f t="shared" si="22"/>
        <v>fx</v>
      </c>
      <c r="S547" s="749"/>
      <c r="T547" s="749"/>
      <c r="U547" s="749"/>
      <c r="V547" s="418"/>
      <c r="W547" s="418"/>
      <c r="X547" s="418"/>
      <c r="Y547" s="418"/>
      <c r="Z547" s="418"/>
      <c r="AA547" s="418"/>
      <c r="AB547" s="418"/>
      <c r="AC547" s="418"/>
      <c r="AD547" s="418"/>
      <c r="AE547" s="418"/>
      <c r="AF547" s="418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755"/>
      <c r="B548" s="175">
        <v>14030304</v>
      </c>
      <c r="C548" s="96">
        <v>350</v>
      </c>
      <c r="D548" s="418">
        <v>7</v>
      </c>
      <c r="E548" s="418">
        <v>50</v>
      </c>
      <c r="F548" s="418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8">
        <v>43</v>
      </c>
      <c r="M548" s="418">
        <v>2</v>
      </c>
      <c r="N548" s="749"/>
      <c r="O548" s="418"/>
      <c r="P548" s="418"/>
      <c r="Q548" s="759"/>
      <c r="R548" s="420" t="str">
        <f t="shared" si="22"/>
        <v>fx</v>
      </c>
      <c r="S548" s="749"/>
      <c r="T548" s="749"/>
      <c r="U548" s="749"/>
      <c r="V548" s="418"/>
      <c r="W548" s="418"/>
      <c r="X548" s="418"/>
      <c r="Y548" s="418"/>
      <c r="Z548" s="418"/>
      <c r="AA548" s="418"/>
      <c r="AB548" s="418"/>
      <c r="AC548" s="418"/>
      <c r="AD548" s="418"/>
      <c r="AE548" s="418"/>
      <c r="AF548" s="418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755"/>
      <c r="B549" s="414">
        <v>14030304</v>
      </c>
      <c r="C549" s="96">
        <v>350</v>
      </c>
      <c r="D549" s="418">
        <v>7</v>
      </c>
      <c r="E549" s="418">
        <v>50</v>
      </c>
      <c r="F549" s="418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8">
        <v>44</v>
      </c>
      <c r="M549" s="418">
        <v>1</v>
      </c>
      <c r="N549" s="749"/>
      <c r="O549" s="418"/>
      <c r="P549" s="418"/>
      <c r="Q549" s="759"/>
      <c r="R549" s="420" t="str">
        <f t="shared" si="22"/>
        <v>fx</v>
      </c>
      <c r="S549" s="749"/>
      <c r="T549" s="749"/>
      <c r="U549" s="749"/>
      <c r="V549" s="418"/>
      <c r="W549" s="418"/>
      <c r="X549" s="418"/>
      <c r="Y549" s="418"/>
      <c r="Z549" s="418"/>
      <c r="AA549" s="418"/>
      <c r="AB549" s="418"/>
      <c r="AC549" s="418"/>
      <c r="AD549" s="418"/>
      <c r="AE549" s="418"/>
      <c r="AF549" s="418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755"/>
      <c r="B550" s="174">
        <v>14030304</v>
      </c>
      <c r="C550" s="96">
        <v>370</v>
      </c>
      <c r="D550" s="418">
        <v>7</v>
      </c>
      <c r="E550" s="418">
        <v>50</v>
      </c>
      <c r="F550" s="418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8">
        <v>39</v>
      </c>
      <c r="M550" s="418">
        <v>1</v>
      </c>
      <c r="N550" s="749">
        <v>496</v>
      </c>
      <c r="O550" s="418"/>
      <c r="P550" s="418"/>
      <c r="Q550" s="759">
        <v>92.74</v>
      </c>
      <c r="R550" s="420" t="str">
        <f t="shared" si="22"/>
        <v>p500</v>
      </c>
      <c r="S550" s="749"/>
      <c r="T550" s="749"/>
      <c r="U550" s="749"/>
      <c r="V550" s="418"/>
      <c r="W550" s="418"/>
      <c r="X550" s="418"/>
      <c r="Y550" s="418"/>
      <c r="Z550" s="418"/>
      <c r="AA550" s="418"/>
      <c r="AB550" s="418"/>
      <c r="AC550" s="418"/>
      <c r="AD550" s="418"/>
      <c r="AE550" s="418"/>
      <c r="AF550" s="418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755"/>
      <c r="B551" s="175">
        <v>14030304</v>
      </c>
      <c r="C551" s="96">
        <v>370</v>
      </c>
      <c r="D551" s="418">
        <v>7</v>
      </c>
      <c r="E551" s="418">
        <v>50</v>
      </c>
      <c r="F551" s="418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8">
        <v>40</v>
      </c>
      <c r="M551" s="418">
        <v>1</v>
      </c>
      <c r="N551" s="749"/>
      <c r="O551" s="418"/>
      <c r="P551" s="418"/>
      <c r="Q551" s="759"/>
      <c r="R551" s="420" t="str">
        <f t="shared" si="22"/>
        <v>p500</v>
      </c>
      <c r="S551" s="749"/>
      <c r="T551" s="749"/>
      <c r="U551" s="749"/>
      <c r="V551" s="418"/>
      <c r="W551" s="418"/>
      <c r="X551" s="418"/>
      <c r="Y551" s="418"/>
      <c r="Z551" s="418"/>
      <c r="AA551" s="418"/>
      <c r="AB551" s="418"/>
      <c r="AC551" s="418"/>
      <c r="AD551" s="418"/>
      <c r="AE551" s="418"/>
      <c r="AF551" s="418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755"/>
      <c r="B552" s="175">
        <v>14030304</v>
      </c>
      <c r="C552" s="96">
        <v>370</v>
      </c>
      <c r="D552" s="418">
        <v>7</v>
      </c>
      <c r="E552" s="418">
        <v>50</v>
      </c>
      <c r="F552" s="418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8">
        <v>42</v>
      </c>
      <c r="M552" s="418">
        <v>2</v>
      </c>
      <c r="N552" s="749"/>
      <c r="O552" s="418"/>
      <c r="P552" s="418"/>
      <c r="Q552" s="759"/>
      <c r="R552" s="420" t="str">
        <f t="shared" si="22"/>
        <v>p500</v>
      </c>
      <c r="S552" s="749"/>
      <c r="T552" s="749"/>
      <c r="U552" s="749"/>
      <c r="V552" s="418"/>
      <c r="W552" s="418"/>
      <c r="X552" s="418"/>
      <c r="Y552" s="418"/>
      <c r="Z552" s="418"/>
      <c r="AA552" s="418"/>
      <c r="AB552" s="418"/>
      <c r="AC552" s="418"/>
      <c r="AD552" s="418"/>
      <c r="AE552" s="418"/>
      <c r="AF552" s="418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755"/>
      <c r="B553" s="175">
        <v>14030304</v>
      </c>
      <c r="C553" s="96">
        <v>370</v>
      </c>
      <c r="D553" s="418">
        <v>7</v>
      </c>
      <c r="E553" s="418">
        <v>50</v>
      </c>
      <c r="F553" s="418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8">
        <v>43</v>
      </c>
      <c r="M553" s="418">
        <v>2</v>
      </c>
      <c r="N553" s="749"/>
      <c r="O553" s="418"/>
      <c r="P553" s="418"/>
      <c r="Q553" s="759"/>
      <c r="R553" s="420" t="str">
        <f t="shared" si="22"/>
        <v>p500</v>
      </c>
      <c r="S553" s="749"/>
      <c r="T553" s="749"/>
      <c r="U553" s="749"/>
      <c r="V553" s="418"/>
      <c r="W553" s="418"/>
      <c r="X553" s="418"/>
      <c r="Y553" s="418"/>
      <c r="Z553" s="418"/>
      <c r="AA553" s="418"/>
      <c r="AB553" s="418"/>
      <c r="AC553" s="418"/>
      <c r="AD553" s="418"/>
      <c r="AE553" s="418"/>
      <c r="AF553" s="418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756"/>
      <c r="B554" s="414">
        <v>14030304</v>
      </c>
      <c r="C554" s="164">
        <v>370</v>
      </c>
      <c r="D554" s="425">
        <v>7</v>
      </c>
      <c r="E554" s="425">
        <v>50</v>
      </c>
      <c r="F554" s="425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8">
        <v>44</v>
      </c>
      <c r="M554" s="418">
        <v>2</v>
      </c>
      <c r="N554" s="749"/>
      <c r="O554" s="418"/>
      <c r="P554" s="418"/>
      <c r="Q554" s="759"/>
      <c r="R554" s="420" t="str">
        <f t="shared" si="22"/>
        <v>p500</v>
      </c>
      <c r="S554" s="749"/>
      <c r="T554" s="749"/>
      <c r="U554" s="749"/>
      <c r="V554" s="418"/>
      <c r="W554" s="418"/>
      <c r="X554" s="418"/>
      <c r="Y554" s="418"/>
      <c r="Z554" s="418"/>
      <c r="AA554" s="418"/>
      <c r="AB554" s="418"/>
      <c r="AC554" s="418"/>
      <c r="AD554" s="418"/>
      <c r="AE554" s="418"/>
      <c r="AF554" s="418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754" t="str">
        <f t="shared" si="23"/>
        <v>روز</v>
      </c>
      <c r="B555" s="174">
        <v>14030301</v>
      </c>
      <c r="C555" s="163">
        <v>380</v>
      </c>
      <c r="D555" s="426">
        <v>7</v>
      </c>
      <c r="E555" s="426">
        <v>50</v>
      </c>
      <c r="F555" s="426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8">
        <v>40</v>
      </c>
      <c r="M555" s="418">
        <v>1</v>
      </c>
      <c r="N555" s="749">
        <v>450</v>
      </c>
      <c r="O555" s="418"/>
      <c r="P555" s="418"/>
      <c r="Q555" s="759">
        <v>200.52099999999999</v>
      </c>
      <c r="R555" s="420" t="str">
        <f t="shared" si="22"/>
        <v>fx</v>
      </c>
      <c r="S555" s="749">
        <v>1.7</v>
      </c>
      <c r="T555" s="749">
        <v>22.5</v>
      </c>
      <c r="U555" s="749">
        <v>2500</v>
      </c>
      <c r="V555" s="418"/>
      <c r="W555" s="418"/>
      <c r="X555" s="418"/>
      <c r="Y555" s="418"/>
      <c r="Z555" s="418"/>
      <c r="AA555" s="418"/>
      <c r="AB555" s="418"/>
      <c r="AC555" s="418"/>
      <c r="AD555" s="418"/>
      <c r="AE555" s="418"/>
      <c r="AF555" s="418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755"/>
      <c r="B556" s="175">
        <v>14030301</v>
      </c>
      <c r="C556" s="96">
        <v>380</v>
      </c>
      <c r="D556" s="418">
        <v>7</v>
      </c>
      <c r="E556" s="418">
        <v>50</v>
      </c>
      <c r="F556" s="418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8">
        <v>41</v>
      </c>
      <c r="M556" s="418">
        <v>1</v>
      </c>
      <c r="N556" s="749"/>
      <c r="O556" s="418"/>
      <c r="P556" s="418"/>
      <c r="Q556" s="759"/>
      <c r="R556" s="420" t="str">
        <f t="shared" si="22"/>
        <v>fx</v>
      </c>
      <c r="S556" s="749"/>
      <c r="T556" s="749"/>
      <c r="U556" s="749"/>
      <c r="V556" s="418"/>
      <c r="W556" s="418"/>
      <c r="X556" s="418"/>
      <c r="Y556" s="418"/>
      <c r="Z556" s="418"/>
      <c r="AA556" s="418"/>
      <c r="AB556" s="418"/>
      <c r="AC556" s="418"/>
      <c r="AD556" s="418"/>
      <c r="AE556" s="418"/>
      <c r="AF556" s="418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755"/>
      <c r="B557" s="175">
        <v>14030301</v>
      </c>
      <c r="C557" s="96">
        <v>380</v>
      </c>
      <c r="D557" s="418">
        <v>7</v>
      </c>
      <c r="E557" s="418">
        <v>50</v>
      </c>
      <c r="F557" s="418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8">
        <v>42</v>
      </c>
      <c r="M557" s="418">
        <v>1</v>
      </c>
      <c r="N557" s="749"/>
      <c r="O557" s="418"/>
      <c r="P557" s="418"/>
      <c r="Q557" s="759"/>
      <c r="R557" s="420" t="str">
        <f t="shared" si="22"/>
        <v>fx</v>
      </c>
      <c r="S557" s="749"/>
      <c r="T557" s="749"/>
      <c r="U557" s="749"/>
      <c r="V557" s="418"/>
      <c r="W557" s="418"/>
      <c r="X557" s="418"/>
      <c r="Y557" s="418"/>
      <c r="Z557" s="418"/>
      <c r="AA557" s="418"/>
      <c r="AB557" s="418"/>
      <c r="AC557" s="418"/>
      <c r="AD557" s="418"/>
      <c r="AE557" s="418"/>
      <c r="AF557" s="418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755"/>
      <c r="B558" s="175">
        <v>14030301</v>
      </c>
      <c r="C558" s="96">
        <v>380</v>
      </c>
      <c r="D558" s="418">
        <v>7</v>
      </c>
      <c r="E558" s="418">
        <v>50</v>
      </c>
      <c r="F558" s="418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8">
        <v>43</v>
      </c>
      <c r="M558" s="418">
        <v>1</v>
      </c>
      <c r="N558" s="749"/>
      <c r="O558" s="418"/>
      <c r="P558" s="418"/>
      <c r="Q558" s="759"/>
      <c r="R558" s="420" t="str">
        <f t="shared" si="22"/>
        <v>fx</v>
      </c>
      <c r="S558" s="749"/>
      <c r="T558" s="749"/>
      <c r="U558" s="749"/>
      <c r="V558" s="418"/>
      <c r="W558" s="418"/>
      <c r="X558" s="418"/>
      <c r="Y558" s="418"/>
      <c r="Z558" s="418"/>
      <c r="AA558" s="418"/>
      <c r="AB558" s="418"/>
      <c r="AC558" s="418"/>
      <c r="AD558" s="418"/>
      <c r="AE558" s="418"/>
      <c r="AF558" s="418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755"/>
      <c r="B559" s="414">
        <v>14030301</v>
      </c>
      <c r="C559" s="96">
        <v>380</v>
      </c>
      <c r="D559" s="418">
        <v>7</v>
      </c>
      <c r="E559" s="418">
        <v>50</v>
      </c>
      <c r="F559" s="418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8">
        <v>44</v>
      </c>
      <c r="M559" s="418">
        <v>1</v>
      </c>
      <c r="N559" s="749"/>
      <c r="O559" s="418"/>
      <c r="P559" s="418"/>
      <c r="Q559" s="759"/>
      <c r="R559" s="420" t="str">
        <f t="shared" si="22"/>
        <v>fx</v>
      </c>
      <c r="S559" s="749"/>
      <c r="T559" s="749"/>
      <c r="U559" s="749"/>
      <c r="V559" s="418"/>
      <c r="W559" s="418"/>
      <c r="X559" s="418"/>
      <c r="Y559" s="418"/>
      <c r="Z559" s="418"/>
      <c r="AA559" s="418"/>
      <c r="AB559" s="418"/>
      <c r="AC559" s="418"/>
      <c r="AD559" s="418"/>
      <c r="AE559" s="418"/>
      <c r="AF559" s="418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755"/>
      <c r="B560" s="174">
        <v>14030301</v>
      </c>
      <c r="C560" s="96">
        <v>370</v>
      </c>
      <c r="D560" s="418">
        <v>7</v>
      </c>
      <c r="E560" s="418">
        <v>50</v>
      </c>
      <c r="F560" s="418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8">
        <v>39</v>
      </c>
      <c r="M560" s="418">
        <v>1</v>
      </c>
      <c r="N560" s="749">
        <v>720</v>
      </c>
      <c r="O560" s="418"/>
      <c r="P560" s="418"/>
      <c r="Q560" s="759">
        <v>134.63999999999999</v>
      </c>
      <c r="R560" s="420" t="str">
        <f t="shared" si="22"/>
        <v>p500</v>
      </c>
      <c r="S560" s="749"/>
      <c r="T560" s="749"/>
      <c r="U560" s="749"/>
      <c r="V560" s="418"/>
      <c r="W560" s="418"/>
      <c r="X560" s="418"/>
      <c r="Y560" s="418"/>
      <c r="Z560" s="418"/>
      <c r="AA560" s="418"/>
      <c r="AB560" s="418"/>
      <c r="AC560" s="418"/>
      <c r="AD560" s="418"/>
      <c r="AE560" s="418"/>
      <c r="AF560" s="418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755"/>
      <c r="B561" s="175">
        <v>14030301</v>
      </c>
      <c r="C561" s="96">
        <v>370</v>
      </c>
      <c r="D561" s="418">
        <v>7</v>
      </c>
      <c r="E561" s="418">
        <v>50</v>
      </c>
      <c r="F561" s="418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8">
        <v>40</v>
      </c>
      <c r="M561" s="418">
        <v>1</v>
      </c>
      <c r="N561" s="749"/>
      <c r="O561" s="418"/>
      <c r="P561" s="418"/>
      <c r="Q561" s="759"/>
      <c r="R561" s="420" t="str">
        <f t="shared" si="22"/>
        <v>p500</v>
      </c>
      <c r="S561" s="749"/>
      <c r="T561" s="749"/>
      <c r="U561" s="749"/>
      <c r="V561" s="418"/>
      <c r="W561" s="418"/>
      <c r="X561" s="418"/>
      <c r="Y561" s="418"/>
      <c r="Z561" s="418"/>
      <c r="AA561" s="418"/>
      <c r="AB561" s="418"/>
      <c r="AC561" s="418"/>
      <c r="AD561" s="418"/>
      <c r="AE561" s="418"/>
      <c r="AF561" s="418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755"/>
      <c r="B562" s="175">
        <v>14030301</v>
      </c>
      <c r="C562" s="96">
        <v>370</v>
      </c>
      <c r="D562" s="418">
        <v>7</v>
      </c>
      <c r="E562" s="418">
        <v>50</v>
      </c>
      <c r="F562" s="418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8">
        <v>42</v>
      </c>
      <c r="M562" s="418">
        <v>2</v>
      </c>
      <c r="N562" s="749"/>
      <c r="O562" s="418"/>
      <c r="P562" s="418"/>
      <c r="Q562" s="759"/>
      <c r="R562" s="420" t="str">
        <f t="shared" si="22"/>
        <v>p500</v>
      </c>
      <c r="S562" s="749"/>
      <c r="T562" s="749"/>
      <c r="U562" s="749"/>
      <c r="V562" s="418"/>
      <c r="W562" s="418"/>
      <c r="X562" s="418"/>
      <c r="Y562" s="418"/>
      <c r="Z562" s="418"/>
      <c r="AA562" s="418"/>
      <c r="AB562" s="418"/>
      <c r="AC562" s="418"/>
      <c r="AD562" s="418"/>
      <c r="AE562" s="418"/>
      <c r="AF562" s="418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755"/>
      <c r="B563" s="175">
        <v>14030301</v>
      </c>
      <c r="C563" s="96">
        <v>370</v>
      </c>
      <c r="D563" s="418">
        <v>7</v>
      </c>
      <c r="E563" s="418">
        <v>50</v>
      </c>
      <c r="F563" s="418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8">
        <v>43</v>
      </c>
      <c r="M563" s="418">
        <v>2</v>
      </c>
      <c r="N563" s="749"/>
      <c r="O563" s="418"/>
      <c r="P563" s="418"/>
      <c r="Q563" s="759"/>
      <c r="R563" s="420" t="str">
        <f t="shared" si="22"/>
        <v>p500</v>
      </c>
      <c r="S563" s="749"/>
      <c r="T563" s="749"/>
      <c r="U563" s="749"/>
      <c r="V563" s="418"/>
      <c r="W563" s="418"/>
      <c r="X563" s="418"/>
      <c r="Y563" s="418"/>
      <c r="Z563" s="418"/>
      <c r="AA563" s="418"/>
      <c r="AB563" s="418"/>
      <c r="AC563" s="418"/>
      <c r="AD563" s="418"/>
      <c r="AE563" s="418"/>
      <c r="AF563" s="418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755"/>
      <c r="B564" s="414">
        <v>14030301</v>
      </c>
      <c r="C564" s="96">
        <v>370</v>
      </c>
      <c r="D564" s="418">
        <v>7</v>
      </c>
      <c r="E564" s="418">
        <v>50</v>
      </c>
      <c r="F564" s="418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8">
        <v>44</v>
      </c>
      <c r="M564" s="418">
        <v>2</v>
      </c>
      <c r="N564" s="749"/>
      <c r="O564" s="418"/>
      <c r="P564" s="418"/>
      <c r="Q564" s="759"/>
      <c r="R564" s="420" t="str">
        <f t="shared" si="22"/>
        <v>p500</v>
      </c>
      <c r="S564" s="749"/>
      <c r="T564" s="749"/>
      <c r="U564" s="749"/>
      <c r="V564" s="418"/>
      <c r="W564" s="418"/>
      <c r="X564" s="418"/>
      <c r="Y564" s="418"/>
      <c r="Z564" s="418"/>
      <c r="AA564" s="418"/>
      <c r="AB564" s="418"/>
      <c r="AC564" s="418"/>
      <c r="AD564" s="418"/>
      <c r="AE564" s="418"/>
      <c r="AF564" s="418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755"/>
      <c r="B565" s="174">
        <v>14030301</v>
      </c>
      <c r="C565" s="96">
        <v>350</v>
      </c>
      <c r="D565" s="418">
        <v>7</v>
      </c>
      <c r="E565" s="418">
        <v>50</v>
      </c>
      <c r="F565" s="418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8">
        <v>39</v>
      </c>
      <c r="M565" s="418">
        <v>1</v>
      </c>
      <c r="N565" s="749">
        <v>720</v>
      </c>
      <c r="O565" s="418"/>
      <c r="P565" s="418"/>
      <c r="Q565" s="759">
        <v>182.88</v>
      </c>
      <c r="R565" s="420" t="str">
        <f t="shared" si="22"/>
        <v>fx</v>
      </c>
      <c r="S565" s="749"/>
      <c r="T565" s="749"/>
      <c r="U565" s="749"/>
      <c r="V565" s="418"/>
      <c r="W565" s="418"/>
      <c r="X565" s="418"/>
      <c r="Y565" s="418"/>
      <c r="Z565" s="418"/>
      <c r="AA565" s="418"/>
      <c r="AB565" s="418"/>
      <c r="AC565" s="418"/>
      <c r="AD565" s="418"/>
      <c r="AE565" s="418"/>
      <c r="AF565" s="418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755"/>
      <c r="B566" s="175">
        <v>14030301</v>
      </c>
      <c r="C566" s="96">
        <v>350</v>
      </c>
      <c r="D566" s="418">
        <v>7</v>
      </c>
      <c r="E566" s="418">
        <v>50</v>
      </c>
      <c r="F566" s="418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8">
        <v>40</v>
      </c>
      <c r="M566" s="418">
        <v>1</v>
      </c>
      <c r="N566" s="749"/>
      <c r="O566" s="418"/>
      <c r="P566" s="418"/>
      <c r="Q566" s="759"/>
      <c r="R566" s="420" t="str">
        <f t="shared" si="22"/>
        <v>fx</v>
      </c>
      <c r="S566" s="749"/>
      <c r="T566" s="749"/>
      <c r="U566" s="749"/>
      <c r="V566" s="418"/>
      <c r="W566" s="418"/>
      <c r="X566" s="418"/>
      <c r="Y566" s="418"/>
      <c r="Z566" s="418"/>
      <c r="AA566" s="418"/>
      <c r="AB566" s="418"/>
      <c r="AC566" s="418"/>
      <c r="AD566" s="418"/>
      <c r="AE566" s="418"/>
      <c r="AF566" s="418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755"/>
      <c r="B567" s="175">
        <v>14030301</v>
      </c>
      <c r="C567" s="96">
        <v>350</v>
      </c>
      <c r="D567" s="418">
        <v>7</v>
      </c>
      <c r="E567" s="418">
        <v>50</v>
      </c>
      <c r="F567" s="418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8">
        <v>41</v>
      </c>
      <c r="M567" s="418">
        <v>1</v>
      </c>
      <c r="N567" s="749"/>
      <c r="O567" s="418"/>
      <c r="P567" s="418"/>
      <c r="Q567" s="759"/>
      <c r="R567" s="420" t="str">
        <f t="shared" si="22"/>
        <v>fx</v>
      </c>
      <c r="S567" s="749"/>
      <c r="T567" s="749"/>
      <c r="U567" s="749"/>
      <c r="V567" s="418"/>
      <c r="W567" s="418"/>
      <c r="X567" s="418"/>
      <c r="Y567" s="418"/>
      <c r="Z567" s="418"/>
      <c r="AA567" s="418"/>
      <c r="AB567" s="418"/>
      <c r="AC567" s="418"/>
      <c r="AD567" s="418"/>
      <c r="AE567" s="418"/>
      <c r="AF567" s="418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755"/>
      <c r="B568" s="175">
        <v>14030301</v>
      </c>
      <c r="C568" s="96">
        <v>350</v>
      </c>
      <c r="D568" s="418">
        <v>7</v>
      </c>
      <c r="E568" s="418">
        <v>50</v>
      </c>
      <c r="F568" s="418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8">
        <v>42</v>
      </c>
      <c r="M568" s="418">
        <v>2</v>
      </c>
      <c r="N568" s="749"/>
      <c r="O568" s="418"/>
      <c r="P568" s="418"/>
      <c r="Q568" s="759"/>
      <c r="R568" s="420" t="str">
        <f t="shared" si="22"/>
        <v>fx</v>
      </c>
      <c r="S568" s="749"/>
      <c r="T568" s="749"/>
      <c r="U568" s="749"/>
      <c r="V568" s="418"/>
      <c r="W568" s="418"/>
      <c r="X568" s="418"/>
      <c r="Y568" s="418"/>
      <c r="Z568" s="418"/>
      <c r="AA568" s="418"/>
      <c r="AB568" s="418"/>
      <c r="AC568" s="418"/>
      <c r="AD568" s="418"/>
      <c r="AE568" s="418"/>
      <c r="AF568" s="418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755"/>
      <c r="B569" s="175">
        <v>14030301</v>
      </c>
      <c r="C569" s="96">
        <v>350</v>
      </c>
      <c r="D569" s="418">
        <v>7</v>
      </c>
      <c r="E569" s="418">
        <v>50</v>
      </c>
      <c r="F569" s="418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8">
        <v>43</v>
      </c>
      <c r="M569" s="418">
        <v>2</v>
      </c>
      <c r="N569" s="749"/>
      <c r="O569" s="418"/>
      <c r="P569" s="418"/>
      <c r="Q569" s="759"/>
      <c r="R569" s="420" t="str">
        <f t="shared" si="22"/>
        <v>fx</v>
      </c>
      <c r="S569" s="749"/>
      <c r="T569" s="749"/>
      <c r="U569" s="749"/>
      <c r="V569" s="418"/>
      <c r="W569" s="418"/>
      <c r="X569" s="418"/>
      <c r="Y569" s="418"/>
      <c r="Z569" s="418"/>
      <c r="AA569" s="418"/>
      <c r="AB569" s="418"/>
      <c r="AC569" s="418"/>
      <c r="AD569" s="418"/>
      <c r="AE569" s="418"/>
      <c r="AF569" s="418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755"/>
      <c r="B570" s="413">
        <v>14030301</v>
      </c>
      <c r="C570" s="157">
        <v>350</v>
      </c>
      <c r="D570" s="415">
        <v>7</v>
      </c>
      <c r="E570" s="415">
        <v>50</v>
      </c>
      <c r="F570" s="415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8">
        <v>44</v>
      </c>
      <c r="M570" s="418">
        <v>1</v>
      </c>
      <c r="N570" s="749"/>
      <c r="O570" s="418"/>
      <c r="P570" s="418"/>
      <c r="Q570" s="759"/>
      <c r="R570" s="420" t="str">
        <f t="shared" si="22"/>
        <v>fx</v>
      </c>
      <c r="S570" s="749"/>
      <c r="T570" s="749"/>
      <c r="U570" s="749"/>
      <c r="V570" s="418"/>
      <c r="W570" s="418"/>
      <c r="X570" s="418"/>
      <c r="Y570" s="418"/>
      <c r="Z570" s="418"/>
      <c r="AA570" s="418"/>
      <c r="AB570" s="418"/>
      <c r="AC570" s="418"/>
      <c r="AD570" s="418"/>
      <c r="AE570" s="418"/>
      <c r="AF570" s="418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754" t="str">
        <f t="shared" si="23"/>
        <v>شب</v>
      </c>
      <c r="B571" s="174">
        <v>14030301</v>
      </c>
      <c r="C571" s="163">
        <v>370</v>
      </c>
      <c r="D571" s="426">
        <v>7</v>
      </c>
      <c r="E571" s="426">
        <v>50</v>
      </c>
      <c r="F571" s="426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8">
        <v>39</v>
      </c>
      <c r="M571" s="418">
        <v>1</v>
      </c>
      <c r="N571" s="749">
        <v>760</v>
      </c>
      <c r="O571" s="418"/>
      <c r="P571" s="418"/>
      <c r="Q571" s="759">
        <v>142.11699999999999</v>
      </c>
      <c r="R571" s="420" t="str">
        <f t="shared" si="22"/>
        <v>p500</v>
      </c>
      <c r="S571" s="749">
        <v>1.8</v>
      </c>
      <c r="T571" s="749">
        <v>20.5</v>
      </c>
      <c r="U571" s="749">
        <v>1.5</v>
      </c>
      <c r="V571" s="418"/>
      <c r="W571" s="418"/>
      <c r="X571" s="418"/>
      <c r="Y571" s="418"/>
      <c r="Z571" s="418"/>
      <c r="AA571" s="418"/>
      <c r="AB571" s="418"/>
      <c r="AC571" s="418"/>
      <c r="AD571" s="418"/>
      <c r="AE571" s="418"/>
      <c r="AF571" s="418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755"/>
      <c r="B572" s="175">
        <v>14030301</v>
      </c>
      <c r="C572" s="96">
        <v>370</v>
      </c>
      <c r="D572" s="418">
        <v>7</v>
      </c>
      <c r="E572" s="418">
        <v>50</v>
      </c>
      <c r="F572" s="418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8">
        <v>40</v>
      </c>
      <c r="M572" s="418">
        <v>1</v>
      </c>
      <c r="N572" s="749"/>
      <c r="O572" s="418"/>
      <c r="P572" s="418"/>
      <c r="Q572" s="759"/>
      <c r="R572" s="420" t="str">
        <f t="shared" si="22"/>
        <v>p500</v>
      </c>
      <c r="S572" s="749"/>
      <c r="T572" s="749"/>
      <c r="U572" s="749"/>
      <c r="V572" s="418"/>
      <c r="W572" s="418"/>
      <c r="X572" s="418"/>
      <c r="Y572" s="418"/>
      <c r="Z572" s="418"/>
      <c r="AA572" s="418"/>
      <c r="AB572" s="418"/>
      <c r="AC572" s="418"/>
      <c r="AD572" s="418"/>
      <c r="AE572" s="418"/>
      <c r="AF572" s="418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755"/>
      <c r="B573" s="175">
        <v>14030301</v>
      </c>
      <c r="C573" s="96">
        <v>370</v>
      </c>
      <c r="D573" s="418">
        <v>7</v>
      </c>
      <c r="E573" s="418">
        <v>50</v>
      </c>
      <c r="F573" s="418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8">
        <v>42</v>
      </c>
      <c r="M573" s="418">
        <v>2</v>
      </c>
      <c r="N573" s="749"/>
      <c r="O573" s="418"/>
      <c r="P573" s="418"/>
      <c r="Q573" s="759"/>
      <c r="R573" s="420" t="str">
        <f t="shared" si="22"/>
        <v>p500</v>
      </c>
      <c r="S573" s="749"/>
      <c r="T573" s="749"/>
      <c r="U573" s="749"/>
      <c r="V573" s="418"/>
      <c r="W573" s="418"/>
      <c r="X573" s="418"/>
      <c r="Y573" s="418"/>
      <c r="Z573" s="418"/>
      <c r="AA573" s="418"/>
      <c r="AB573" s="418"/>
      <c r="AC573" s="418"/>
      <c r="AD573" s="418"/>
      <c r="AE573" s="418"/>
      <c r="AF573" s="418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755"/>
      <c r="B574" s="175">
        <v>14030301</v>
      </c>
      <c r="C574" s="96">
        <v>370</v>
      </c>
      <c r="D574" s="418">
        <v>7</v>
      </c>
      <c r="E574" s="418">
        <v>50</v>
      </c>
      <c r="F574" s="418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8">
        <v>43</v>
      </c>
      <c r="M574" s="418">
        <v>2</v>
      </c>
      <c r="N574" s="749"/>
      <c r="O574" s="418"/>
      <c r="P574" s="418"/>
      <c r="Q574" s="759"/>
      <c r="R574" s="420" t="str">
        <f t="shared" si="22"/>
        <v>p500</v>
      </c>
      <c r="S574" s="749"/>
      <c r="T574" s="749"/>
      <c r="U574" s="749"/>
      <c r="V574" s="418"/>
      <c r="W574" s="418"/>
      <c r="X574" s="418"/>
      <c r="Y574" s="418"/>
      <c r="Z574" s="418"/>
      <c r="AA574" s="418"/>
      <c r="AB574" s="418"/>
      <c r="AC574" s="418"/>
      <c r="AD574" s="418"/>
      <c r="AE574" s="418"/>
      <c r="AF574" s="418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755"/>
      <c r="B575" s="414">
        <v>14030301</v>
      </c>
      <c r="C575" s="96">
        <v>370</v>
      </c>
      <c r="D575" s="418">
        <v>7</v>
      </c>
      <c r="E575" s="418">
        <v>50</v>
      </c>
      <c r="F575" s="418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8">
        <v>44</v>
      </c>
      <c r="M575" s="418">
        <v>2</v>
      </c>
      <c r="N575" s="749"/>
      <c r="O575" s="418"/>
      <c r="P575" s="418"/>
      <c r="Q575" s="759"/>
      <c r="R575" s="420" t="str">
        <f t="shared" si="22"/>
        <v>p500</v>
      </c>
      <c r="S575" s="749"/>
      <c r="T575" s="749"/>
      <c r="U575" s="749"/>
      <c r="V575" s="418"/>
      <c r="W575" s="418"/>
      <c r="X575" s="418"/>
      <c r="Y575" s="418"/>
      <c r="Z575" s="418"/>
      <c r="AA575" s="418"/>
      <c r="AB575" s="418"/>
      <c r="AC575" s="418"/>
      <c r="AD575" s="418"/>
      <c r="AE575" s="418"/>
      <c r="AF575" s="418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755"/>
      <c r="B576" s="174">
        <v>14030301</v>
      </c>
      <c r="C576" s="96">
        <v>350</v>
      </c>
      <c r="D576" s="418">
        <v>7</v>
      </c>
      <c r="E576" s="418">
        <v>50</v>
      </c>
      <c r="F576" s="418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8">
        <v>39</v>
      </c>
      <c r="M576" s="418">
        <v>1</v>
      </c>
      <c r="N576" s="749">
        <v>760</v>
      </c>
      <c r="O576" s="418"/>
      <c r="P576" s="418"/>
      <c r="Q576" s="759">
        <v>193.035</v>
      </c>
      <c r="R576" s="420" t="str">
        <f t="shared" si="22"/>
        <v>fx</v>
      </c>
      <c r="S576" s="749"/>
      <c r="T576" s="749"/>
      <c r="U576" s="749"/>
      <c r="V576" s="418"/>
      <c r="W576" s="418"/>
      <c r="X576" s="418"/>
      <c r="Y576" s="418"/>
      <c r="Z576" s="418"/>
      <c r="AA576" s="418"/>
      <c r="AB576" s="418"/>
      <c r="AC576" s="418"/>
      <c r="AD576" s="418"/>
      <c r="AE576" s="418"/>
      <c r="AF576" s="418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755"/>
      <c r="B577" s="175">
        <v>14030301</v>
      </c>
      <c r="C577" s="96">
        <v>350</v>
      </c>
      <c r="D577" s="418">
        <v>7</v>
      </c>
      <c r="E577" s="418">
        <v>50</v>
      </c>
      <c r="F577" s="418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8">
        <v>40</v>
      </c>
      <c r="M577" s="418">
        <v>1</v>
      </c>
      <c r="N577" s="749"/>
      <c r="O577" s="418"/>
      <c r="P577" s="418"/>
      <c r="Q577" s="759"/>
      <c r="R577" s="420" t="str">
        <f t="shared" si="22"/>
        <v>fx</v>
      </c>
      <c r="S577" s="749"/>
      <c r="T577" s="749"/>
      <c r="U577" s="749"/>
      <c r="V577" s="418"/>
      <c r="W577" s="418"/>
      <c r="X577" s="418"/>
      <c r="Y577" s="418"/>
      <c r="Z577" s="418"/>
      <c r="AA577" s="418"/>
      <c r="AB577" s="418"/>
      <c r="AC577" s="418"/>
      <c r="AD577" s="418"/>
      <c r="AE577" s="418"/>
      <c r="AF577" s="418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755"/>
      <c r="B578" s="175">
        <v>14030301</v>
      </c>
      <c r="C578" s="96">
        <v>350</v>
      </c>
      <c r="D578" s="418">
        <v>7</v>
      </c>
      <c r="E578" s="418">
        <v>50</v>
      </c>
      <c r="F578" s="418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8">
        <v>41</v>
      </c>
      <c r="M578" s="418">
        <v>1</v>
      </c>
      <c r="N578" s="749"/>
      <c r="O578" s="418"/>
      <c r="P578" s="418"/>
      <c r="Q578" s="759"/>
      <c r="R578" s="420" t="str">
        <f t="shared" si="22"/>
        <v>fx</v>
      </c>
      <c r="S578" s="749"/>
      <c r="T578" s="749"/>
      <c r="U578" s="749"/>
      <c r="V578" s="418"/>
      <c r="W578" s="418"/>
      <c r="X578" s="418"/>
      <c r="Y578" s="418"/>
      <c r="Z578" s="418"/>
      <c r="AA578" s="418"/>
      <c r="AB578" s="418"/>
      <c r="AC578" s="418"/>
      <c r="AD578" s="418"/>
      <c r="AE578" s="418"/>
      <c r="AF578" s="418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755"/>
      <c r="B579" s="175">
        <v>14030301</v>
      </c>
      <c r="C579" s="96">
        <v>350</v>
      </c>
      <c r="D579" s="418">
        <v>7</v>
      </c>
      <c r="E579" s="418">
        <v>50</v>
      </c>
      <c r="F579" s="418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8">
        <v>42</v>
      </c>
      <c r="M579" s="418">
        <v>2</v>
      </c>
      <c r="N579" s="749"/>
      <c r="O579" s="418"/>
      <c r="P579" s="418"/>
      <c r="Q579" s="759"/>
      <c r="R579" s="420" t="str">
        <f t="shared" si="22"/>
        <v>fx</v>
      </c>
      <c r="S579" s="749"/>
      <c r="T579" s="749"/>
      <c r="U579" s="749"/>
      <c r="V579" s="418"/>
      <c r="W579" s="418"/>
      <c r="X579" s="418"/>
      <c r="Y579" s="418"/>
      <c r="Z579" s="418"/>
      <c r="AA579" s="418"/>
      <c r="AB579" s="418"/>
      <c r="AC579" s="418"/>
      <c r="AD579" s="418"/>
      <c r="AE579" s="418"/>
      <c r="AF579" s="418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755"/>
      <c r="B580" s="175">
        <v>14030301</v>
      </c>
      <c r="C580" s="96">
        <v>350</v>
      </c>
      <c r="D580" s="418">
        <v>7</v>
      </c>
      <c r="E580" s="418">
        <v>50</v>
      </c>
      <c r="F580" s="418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8">
        <v>43</v>
      </c>
      <c r="M580" s="418">
        <v>2</v>
      </c>
      <c r="N580" s="749"/>
      <c r="O580" s="418"/>
      <c r="P580" s="418"/>
      <c r="Q580" s="759"/>
      <c r="R580" s="420" t="str">
        <f t="shared" si="22"/>
        <v>fx</v>
      </c>
      <c r="S580" s="749"/>
      <c r="T580" s="749"/>
      <c r="U580" s="749"/>
      <c r="V580" s="418"/>
      <c r="W580" s="418"/>
      <c r="X580" s="418"/>
      <c r="Y580" s="418"/>
      <c r="Z580" s="418"/>
      <c r="AA580" s="418"/>
      <c r="AB580" s="418"/>
      <c r="AC580" s="418"/>
      <c r="AD580" s="418"/>
      <c r="AE580" s="418"/>
      <c r="AF580" s="418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756"/>
      <c r="B581" s="414">
        <v>14030301</v>
      </c>
      <c r="C581" s="164">
        <v>350</v>
      </c>
      <c r="D581" s="425">
        <v>7</v>
      </c>
      <c r="E581" s="425">
        <v>50</v>
      </c>
      <c r="F581" s="425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8">
        <v>44</v>
      </c>
      <c r="M581" s="418">
        <v>1</v>
      </c>
      <c r="N581" s="749"/>
      <c r="O581" s="418"/>
      <c r="P581" s="418"/>
      <c r="Q581" s="759"/>
      <c r="R581" s="420" t="str">
        <f t="shared" si="22"/>
        <v>fx</v>
      </c>
      <c r="S581" s="749"/>
      <c r="T581" s="749"/>
      <c r="U581" s="749"/>
      <c r="V581" s="418"/>
      <c r="W581" s="418"/>
      <c r="X581" s="418"/>
      <c r="Y581" s="418"/>
      <c r="Z581" s="418"/>
      <c r="AA581" s="418"/>
      <c r="AB581" s="418"/>
      <c r="AC581" s="418"/>
      <c r="AD581" s="418"/>
      <c r="AE581" s="418"/>
      <c r="AF581" s="418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754" t="str">
        <f t="shared" si="23"/>
        <v>روز</v>
      </c>
      <c r="B582" s="174">
        <v>14030302</v>
      </c>
      <c r="C582" s="163">
        <v>370</v>
      </c>
      <c r="D582" s="426">
        <v>7</v>
      </c>
      <c r="E582" s="426">
        <v>50</v>
      </c>
      <c r="F582" s="426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8">
        <v>39</v>
      </c>
      <c r="M582" s="418">
        <v>1</v>
      </c>
      <c r="N582" s="749">
        <v>728</v>
      </c>
      <c r="O582" s="418"/>
      <c r="P582" s="418"/>
      <c r="Q582" s="759">
        <v>136.16300000000001</v>
      </c>
      <c r="R582" s="420" t="str">
        <f t="shared" si="22"/>
        <v>p500</v>
      </c>
      <c r="S582" s="749">
        <v>1.8</v>
      </c>
      <c r="T582" s="749">
        <v>23.22</v>
      </c>
      <c r="U582" s="749">
        <v>1000</v>
      </c>
      <c r="V582" s="418"/>
      <c r="W582" s="418"/>
      <c r="X582" s="418"/>
      <c r="Y582" s="418"/>
      <c r="Z582" s="418"/>
      <c r="AA582" s="418"/>
      <c r="AB582" s="418"/>
      <c r="AC582" s="418"/>
      <c r="AD582" s="418"/>
      <c r="AE582" s="418"/>
      <c r="AF582" s="418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755"/>
      <c r="B583" s="175">
        <v>14030302</v>
      </c>
      <c r="C583" s="96">
        <v>370</v>
      </c>
      <c r="D583" s="418">
        <v>7</v>
      </c>
      <c r="E583" s="418">
        <v>50</v>
      </c>
      <c r="F583" s="416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8">
        <v>40</v>
      </c>
      <c r="M583" s="418">
        <v>1</v>
      </c>
      <c r="N583" s="749"/>
      <c r="O583" s="418"/>
      <c r="P583" s="418"/>
      <c r="Q583" s="759"/>
      <c r="R583" s="420" t="str">
        <f t="shared" si="22"/>
        <v>p500</v>
      </c>
      <c r="S583" s="749"/>
      <c r="T583" s="749"/>
      <c r="U583" s="749"/>
      <c r="V583" s="418"/>
      <c r="W583" s="418"/>
      <c r="X583" s="418"/>
      <c r="Y583" s="418"/>
      <c r="Z583" s="418"/>
      <c r="AA583" s="418"/>
      <c r="AB583" s="418"/>
      <c r="AC583" s="418"/>
      <c r="AD583" s="418"/>
      <c r="AE583" s="418"/>
      <c r="AF583" s="418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755"/>
      <c r="B584" s="175">
        <v>14030302</v>
      </c>
      <c r="C584" s="96">
        <v>370</v>
      </c>
      <c r="D584" s="418">
        <v>7</v>
      </c>
      <c r="E584" s="418">
        <v>50</v>
      </c>
      <c r="F584" s="416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8">
        <v>42</v>
      </c>
      <c r="M584" s="418">
        <v>2</v>
      </c>
      <c r="N584" s="749"/>
      <c r="O584" s="418"/>
      <c r="P584" s="418"/>
      <c r="Q584" s="759"/>
      <c r="R584" s="420" t="str">
        <f t="shared" si="22"/>
        <v>p500</v>
      </c>
      <c r="S584" s="749"/>
      <c r="T584" s="749"/>
      <c r="U584" s="749"/>
      <c r="V584" s="418"/>
      <c r="W584" s="418"/>
      <c r="X584" s="418"/>
      <c r="Y584" s="418"/>
      <c r="Z584" s="418"/>
      <c r="AA584" s="418"/>
      <c r="AB584" s="418"/>
      <c r="AC584" s="418"/>
      <c r="AD584" s="418"/>
      <c r="AE584" s="418"/>
      <c r="AF584" s="418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755"/>
      <c r="B585" s="175">
        <v>14030302</v>
      </c>
      <c r="C585" s="96">
        <v>370</v>
      </c>
      <c r="D585" s="418">
        <v>7</v>
      </c>
      <c r="E585" s="418">
        <v>50</v>
      </c>
      <c r="F585" s="416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8">
        <v>43</v>
      </c>
      <c r="M585" s="418">
        <v>2</v>
      </c>
      <c r="N585" s="749"/>
      <c r="O585" s="418"/>
      <c r="P585" s="418"/>
      <c r="Q585" s="759"/>
      <c r="R585" s="420" t="str">
        <f t="shared" si="22"/>
        <v>p500</v>
      </c>
      <c r="S585" s="749"/>
      <c r="T585" s="749"/>
      <c r="U585" s="749"/>
      <c r="V585" s="418"/>
      <c r="W585" s="418"/>
      <c r="X585" s="418"/>
      <c r="Y585" s="418"/>
      <c r="Z585" s="418"/>
      <c r="AA585" s="418"/>
      <c r="AB585" s="418"/>
      <c r="AC585" s="418"/>
      <c r="AD585" s="418"/>
      <c r="AE585" s="418"/>
      <c r="AF585" s="418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755"/>
      <c r="B586" s="414">
        <v>14030302</v>
      </c>
      <c r="C586" s="96">
        <v>370</v>
      </c>
      <c r="D586" s="418">
        <v>7</v>
      </c>
      <c r="E586" s="418">
        <v>50</v>
      </c>
      <c r="F586" s="416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8">
        <v>44</v>
      </c>
      <c r="M586" s="418">
        <v>2</v>
      </c>
      <c r="N586" s="749"/>
      <c r="O586" s="418"/>
      <c r="P586" s="418"/>
      <c r="Q586" s="759"/>
      <c r="R586" s="420" t="str">
        <f t="shared" si="22"/>
        <v>p500</v>
      </c>
      <c r="S586" s="749"/>
      <c r="T586" s="749"/>
      <c r="U586" s="749"/>
      <c r="V586" s="418"/>
      <c r="W586" s="418"/>
      <c r="X586" s="418"/>
      <c r="Y586" s="418"/>
      <c r="Z586" s="418"/>
      <c r="AA586" s="418"/>
      <c r="AB586" s="418"/>
      <c r="AC586" s="418"/>
      <c r="AD586" s="418"/>
      <c r="AE586" s="418"/>
      <c r="AF586" s="418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755"/>
      <c r="B587" s="174">
        <v>14030302</v>
      </c>
      <c r="C587" s="96">
        <v>350</v>
      </c>
      <c r="D587" s="418">
        <v>7</v>
      </c>
      <c r="E587" s="418">
        <v>50</v>
      </c>
      <c r="F587" s="416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8">
        <v>39</v>
      </c>
      <c r="M587" s="418">
        <v>1</v>
      </c>
      <c r="N587" s="749">
        <v>728</v>
      </c>
      <c r="O587" s="418"/>
      <c r="P587" s="418"/>
      <c r="Q587" s="759">
        <v>184.45</v>
      </c>
      <c r="R587" s="420" t="str">
        <f t="shared" si="22"/>
        <v>fx</v>
      </c>
      <c r="S587" s="749"/>
      <c r="T587" s="749"/>
      <c r="U587" s="749"/>
      <c r="V587" s="418"/>
      <c r="W587" s="418"/>
      <c r="X587" s="418"/>
      <c r="Y587" s="418"/>
      <c r="Z587" s="418"/>
      <c r="AA587" s="418"/>
      <c r="AB587" s="418"/>
      <c r="AC587" s="418"/>
      <c r="AD587" s="418"/>
      <c r="AE587" s="418"/>
      <c r="AF587" s="418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755"/>
      <c r="B588" s="175">
        <v>14030302</v>
      </c>
      <c r="C588" s="96">
        <v>350</v>
      </c>
      <c r="D588" s="418">
        <v>7</v>
      </c>
      <c r="E588" s="418">
        <v>50</v>
      </c>
      <c r="F588" s="416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8">
        <v>40</v>
      </c>
      <c r="M588" s="418">
        <v>1</v>
      </c>
      <c r="N588" s="749"/>
      <c r="O588" s="418"/>
      <c r="P588" s="418"/>
      <c r="Q588" s="759"/>
      <c r="R588" s="420" t="str">
        <f t="shared" si="22"/>
        <v>fx</v>
      </c>
      <c r="S588" s="749"/>
      <c r="T588" s="749"/>
      <c r="U588" s="749"/>
      <c r="V588" s="418"/>
      <c r="W588" s="418"/>
      <c r="X588" s="418"/>
      <c r="Y588" s="418"/>
      <c r="Z588" s="418"/>
      <c r="AA588" s="418"/>
      <c r="AB588" s="418"/>
      <c r="AC588" s="418"/>
      <c r="AD588" s="418"/>
      <c r="AE588" s="418"/>
      <c r="AF588" s="418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755"/>
      <c r="B589" s="175">
        <v>14030302</v>
      </c>
      <c r="C589" s="96">
        <v>350</v>
      </c>
      <c r="D589" s="418">
        <v>7</v>
      </c>
      <c r="E589" s="418">
        <v>50</v>
      </c>
      <c r="F589" s="416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8">
        <v>41</v>
      </c>
      <c r="M589" s="418">
        <v>1</v>
      </c>
      <c r="N589" s="749"/>
      <c r="O589" s="418"/>
      <c r="P589" s="418"/>
      <c r="Q589" s="759"/>
      <c r="R589" s="420" t="str">
        <f t="shared" si="22"/>
        <v>fx</v>
      </c>
      <c r="S589" s="749"/>
      <c r="T589" s="749"/>
      <c r="U589" s="749"/>
      <c r="V589" s="418"/>
      <c r="W589" s="418"/>
      <c r="X589" s="418"/>
      <c r="Y589" s="418"/>
      <c r="Z589" s="418"/>
      <c r="AA589" s="418"/>
      <c r="AB589" s="418"/>
      <c r="AC589" s="418"/>
      <c r="AD589" s="418"/>
      <c r="AE589" s="418"/>
      <c r="AF589" s="418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755"/>
      <c r="B590" s="175">
        <v>14030302</v>
      </c>
      <c r="C590" s="96">
        <v>350</v>
      </c>
      <c r="D590" s="418">
        <v>7</v>
      </c>
      <c r="E590" s="418">
        <v>50</v>
      </c>
      <c r="F590" s="416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8">
        <v>42</v>
      </c>
      <c r="M590" s="418">
        <v>2</v>
      </c>
      <c r="N590" s="749"/>
      <c r="O590" s="418"/>
      <c r="P590" s="418"/>
      <c r="Q590" s="759"/>
      <c r="R590" s="420" t="str">
        <f t="shared" si="22"/>
        <v>fx</v>
      </c>
      <c r="S590" s="749"/>
      <c r="T590" s="749"/>
      <c r="U590" s="749"/>
      <c r="V590" s="418"/>
      <c r="W590" s="418"/>
      <c r="X590" s="418"/>
      <c r="Y590" s="418"/>
      <c r="Z590" s="418"/>
      <c r="AA590" s="418"/>
      <c r="AB590" s="418"/>
      <c r="AC590" s="418"/>
      <c r="AD590" s="418"/>
      <c r="AE590" s="418"/>
      <c r="AF590" s="418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755"/>
      <c r="B591" s="175">
        <v>14030302</v>
      </c>
      <c r="C591" s="96">
        <v>350</v>
      </c>
      <c r="D591" s="418">
        <v>7</v>
      </c>
      <c r="E591" s="418">
        <v>50</v>
      </c>
      <c r="F591" s="416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8">
        <v>43</v>
      </c>
      <c r="M591" s="418">
        <v>2</v>
      </c>
      <c r="N591" s="749"/>
      <c r="O591" s="418"/>
      <c r="P591" s="418"/>
      <c r="Q591" s="759"/>
      <c r="R591" s="420" t="str">
        <f t="shared" si="22"/>
        <v>fx</v>
      </c>
      <c r="S591" s="749"/>
      <c r="T591" s="749"/>
      <c r="U591" s="749"/>
      <c r="V591" s="418"/>
      <c r="W591" s="418"/>
      <c r="X591" s="418"/>
      <c r="Y591" s="418"/>
      <c r="Z591" s="418"/>
      <c r="AA591" s="418"/>
      <c r="AB591" s="418"/>
      <c r="AC591" s="418"/>
      <c r="AD591" s="418"/>
      <c r="AE591" s="418"/>
      <c r="AF591" s="418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755"/>
      <c r="B592" s="414">
        <v>14030302</v>
      </c>
      <c r="C592" s="96">
        <v>350</v>
      </c>
      <c r="D592" s="418">
        <v>7</v>
      </c>
      <c r="E592" s="418">
        <v>50</v>
      </c>
      <c r="F592" s="416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8">
        <v>44</v>
      </c>
      <c r="M592" s="418">
        <v>1</v>
      </c>
      <c r="N592" s="749"/>
      <c r="O592" s="418"/>
      <c r="P592" s="418"/>
      <c r="Q592" s="759"/>
      <c r="R592" s="420" t="str">
        <f t="shared" si="22"/>
        <v>fx</v>
      </c>
      <c r="S592" s="749"/>
      <c r="T592" s="749"/>
      <c r="U592" s="749"/>
      <c r="V592" s="418"/>
      <c r="W592" s="418"/>
      <c r="X592" s="418"/>
      <c r="Y592" s="418"/>
      <c r="Z592" s="418"/>
      <c r="AA592" s="418"/>
      <c r="AB592" s="418"/>
      <c r="AC592" s="418"/>
      <c r="AD592" s="418"/>
      <c r="AE592" s="418"/>
      <c r="AF592" s="418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755"/>
      <c r="B593" s="174">
        <v>14030302</v>
      </c>
      <c r="C593" s="96">
        <v>380</v>
      </c>
      <c r="D593" s="418">
        <v>7</v>
      </c>
      <c r="E593" s="418">
        <v>50</v>
      </c>
      <c r="F593" s="416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8">
        <v>40</v>
      </c>
      <c r="M593" s="418">
        <v>1</v>
      </c>
      <c r="N593" s="749">
        <v>455</v>
      </c>
      <c r="O593" s="418"/>
      <c r="P593" s="418"/>
      <c r="Q593" s="759"/>
      <c r="R593" s="420" t="str">
        <f t="shared" si="22"/>
        <v>fx</v>
      </c>
      <c r="S593" s="749"/>
      <c r="T593" s="749"/>
      <c r="U593" s="749"/>
      <c r="V593" s="418"/>
      <c r="W593" s="418"/>
      <c r="X593" s="418"/>
      <c r="Y593" s="418"/>
      <c r="Z593" s="418"/>
      <c r="AA593" s="418"/>
      <c r="AB593" s="418"/>
      <c r="AC593" s="418"/>
      <c r="AD593" s="418"/>
      <c r="AE593" s="418"/>
      <c r="AF593" s="418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755"/>
      <c r="B594" s="175">
        <v>14030302</v>
      </c>
      <c r="C594" s="96">
        <v>380</v>
      </c>
      <c r="D594" s="418">
        <v>7</v>
      </c>
      <c r="E594" s="418">
        <v>50</v>
      </c>
      <c r="F594" s="416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8">
        <v>41</v>
      </c>
      <c r="M594" s="418">
        <v>1</v>
      </c>
      <c r="N594" s="749"/>
      <c r="O594" s="418"/>
      <c r="P594" s="418"/>
      <c r="Q594" s="759"/>
      <c r="R594" s="420" t="str">
        <f t="shared" si="22"/>
        <v>fx</v>
      </c>
      <c r="S594" s="749"/>
      <c r="T594" s="749"/>
      <c r="U594" s="749"/>
      <c r="V594" s="418"/>
      <c r="W594" s="418"/>
      <c r="X594" s="418"/>
      <c r="Y594" s="418"/>
      <c r="Z594" s="418"/>
      <c r="AA594" s="418"/>
      <c r="AB594" s="418"/>
      <c r="AC594" s="418"/>
      <c r="AD594" s="418"/>
      <c r="AE594" s="418"/>
      <c r="AF594" s="418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755"/>
      <c r="B595" s="175">
        <v>14030302</v>
      </c>
      <c r="C595" s="96">
        <v>380</v>
      </c>
      <c r="D595" s="418">
        <v>7</v>
      </c>
      <c r="E595" s="418">
        <v>50</v>
      </c>
      <c r="F595" s="416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8">
        <v>42</v>
      </c>
      <c r="M595" s="418">
        <v>1</v>
      </c>
      <c r="N595" s="749"/>
      <c r="O595" s="418"/>
      <c r="P595" s="418"/>
      <c r="Q595" s="759"/>
      <c r="R595" s="420" t="str">
        <f t="shared" si="22"/>
        <v>fx</v>
      </c>
      <c r="S595" s="749"/>
      <c r="T595" s="749"/>
      <c r="U595" s="749"/>
      <c r="V595" s="418"/>
      <c r="W595" s="418"/>
      <c r="X595" s="418"/>
      <c r="Y595" s="418"/>
      <c r="Z595" s="418"/>
      <c r="AA595" s="418"/>
      <c r="AB595" s="418"/>
      <c r="AC595" s="418"/>
      <c r="AD595" s="418"/>
      <c r="AE595" s="418"/>
      <c r="AF595" s="418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755"/>
      <c r="B596" s="175">
        <v>14030302</v>
      </c>
      <c r="C596" s="96">
        <v>380</v>
      </c>
      <c r="D596" s="418">
        <v>7</v>
      </c>
      <c r="E596" s="418">
        <v>50</v>
      </c>
      <c r="F596" s="416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8">
        <v>43</v>
      </c>
      <c r="M596" s="418">
        <v>1</v>
      </c>
      <c r="N596" s="749"/>
      <c r="O596" s="418"/>
      <c r="P596" s="418"/>
      <c r="Q596" s="759"/>
      <c r="R596" s="420" t="str">
        <f t="shared" ref="R596:R659" si="25">IF(C596=370,"p500","fx")</f>
        <v>fx</v>
      </c>
      <c r="S596" s="749"/>
      <c r="T596" s="749"/>
      <c r="U596" s="749"/>
      <c r="V596" s="418"/>
      <c r="W596" s="418"/>
      <c r="X596" s="418"/>
      <c r="Y596" s="418"/>
      <c r="Z596" s="418"/>
      <c r="AA596" s="418"/>
      <c r="AB596" s="418"/>
      <c r="AC596" s="418"/>
      <c r="AD596" s="418"/>
      <c r="AE596" s="418"/>
      <c r="AF596" s="418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755"/>
      <c r="B597" s="414">
        <v>14030302</v>
      </c>
      <c r="C597" s="96">
        <v>380</v>
      </c>
      <c r="D597" s="418">
        <v>7</v>
      </c>
      <c r="E597" s="418">
        <v>50</v>
      </c>
      <c r="F597" s="416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8">
        <v>44</v>
      </c>
      <c r="M597" s="418">
        <v>1</v>
      </c>
      <c r="N597" s="749"/>
      <c r="O597" s="418"/>
      <c r="P597" s="418"/>
      <c r="Q597" s="759"/>
      <c r="R597" s="420" t="str">
        <f t="shared" si="25"/>
        <v>fx</v>
      </c>
      <c r="S597" s="749"/>
      <c r="T597" s="749"/>
      <c r="U597" s="749"/>
      <c r="V597" s="418"/>
      <c r="W597" s="418"/>
      <c r="X597" s="418"/>
      <c r="Y597" s="418"/>
      <c r="Z597" s="418"/>
      <c r="AA597" s="418"/>
      <c r="AB597" s="418"/>
      <c r="AC597" s="418"/>
      <c r="AD597" s="418"/>
      <c r="AE597" s="418"/>
      <c r="AF597" s="418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755"/>
      <c r="B598" s="174">
        <v>14030302</v>
      </c>
      <c r="C598" s="96">
        <v>309</v>
      </c>
      <c r="D598" s="418">
        <v>7</v>
      </c>
      <c r="E598" s="418">
        <v>50</v>
      </c>
      <c r="F598" s="416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8">
        <v>36</v>
      </c>
      <c r="M598" s="418">
        <v>2</v>
      </c>
      <c r="N598" s="749">
        <v>637</v>
      </c>
      <c r="O598" s="418"/>
      <c r="P598" s="418"/>
      <c r="Q598" s="759"/>
      <c r="R598" s="420" t="str">
        <f t="shared" si="25"/>
        <v>fx</v>
      </c>
      <c r="S598" s="749"/>
      <c r="T598" s="749"/>
      <c r="U598" s="749"/>
      <c r="V598" s="418"/>
      <c r="W598" s="418"/>
      <c r="X598" s="418"/>
      <c r="Y598" s="418"/>
      <c r="Z598" s="418"/>
      <c r="AA598" s="418"/>
      <c r="AB598" s="418"/>
      <c r="AC598" s="418"/>
      <c r="AD598" s="418"/>
      <c r="AE598" s="418"/>
      <c r="AF598" s="418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755"/>
      <c r="B599" s="175">
        <v>14030302</v>
      </c>
      <c r="C599" s="96">
        <v>309</v>
      </c>
      <c r="D599" s="418">
        <v>7</v>
      </c>
      <c r="E599" s="418">
        <v>50</v>
      </c>
      <c r="F599" s="416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8">
        <v>37</v>
      </c>
      <c r="M599" s="418">
        <v>2</v>
      </c>
      <c r="N599" s="749"/>
      <c r="O599" s="418"/>
      <c r="P599" s="418"/>
      <c r="Q599" s="759"/>
      <c r="R599" s="420" t="str">
        <f t="shared" si="25"/>
        <v>fx</v>
      </c>
      <c r="S599" s="749"/>
      <c r="T599" s="749"/>
      <c r="U599" s="749"/>
      <c r="V599" s="418"/>
      <c r="W599" s="418"/>
      <c r="X599" s="418"/>
      <c r="Y599" s="418"/>
      <c r="Z599" s="418"/>
      <c r="AA599" s="418"/>
      <c r="AB599" s="418"/>
      <c r="AC599" s="418"/>
      <c r="AD599" s="418"/>
      <c r="AE599" s="418"/>
      <c r="AF599" s="418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755"/>
      <c r="B600" s="175">
        <v>14030302</v>
      </c>
      <c r="C600" s="96">
        <v>309</v>
      </c>
      <c r="D600" s="418">
        <v>7</v>
      </c>
      <c r="E600" s="418">
        <v>50</v>
      </c>
      <c r="F600" s="416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8">
        <v>38</v>
      </c>
      <c r="M600" s="418">
        <v>2</v>
      </c>
      <c r="N600" s="749"/>
      <c r="O600" s="418"/>
      <c r="P600" s="418"/>
      <c r="Q600" s="759"/>
      <c r="R600" s="420" t="str">
        <f t="shared" si="25"/>
        <v>fx</v>
      </c>
      <c r="S600" s="749"/>
      <c r="T600" s="749"/>
      <c r="U600" s="749"/>
      <c r="V600" s="418"/>
      <c r="W600" s="418"/>
      <c r="X600" s="418"/>
      <c r="Y600" s="418"/>
      <c r="Z600" s="418"/>
      <c r="AA600" s="418"/>
      <c r="AB600" s="418"/>
      <c r="AC600" s="418"/>
      <c r="AD600" s="418"/>
      <c r="AE600" s="418"/>
      <c r="AF600" s="418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756"/>
      <c r="B601" s="414">
        <v>14030302</v>
      </c>
      <c r="C601" s="164">
        <v>309</v>
      </c>
      <c r="D601" s="425">
        <v>7</v>
      </c>
      <c r="E601" s="425">
        <v>50</v>
      </c>
      <c r="F601" s="411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8">
        <v>39</v>
      </c>
      <c r="M601" s="418">
        <v>1</v>
      </c>
      <c r="N601" s="749"/>
      <c r="O601" s="418"/>
      <c r="P601" s="418"/>
      <c r="Q601" s="759"/>
      <c r="R601" s="420" t="str">
        <f t="shared" si="25"/>
        <v>fx</v>
      </c>
      <c r="S601" s="749"/>
      <c r="T601" s="749"/>
      <c r="U601" s="749"/>
      <c r="V601" s="418"/>
      <c r="W601" s="418"/>
      <c r="X601" s="418"/>
      <c r="Y601" s="418"/>
      <c r="Z601" s="418"/>
      <c r="AA601" s="418"/>
      <c r="AB601" s="418"/>
      <c r="AC601" s="418"/>
      <c r="AD601" s="418"/>
      <c r="AE601" s="418"/>
      <c r="AF601" s="418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754" t="str">
        <f t="shared" ref="A602:A654" si="26">IF(H602&gt;I602,"شب","روز")</f>
        <v>شب</v>
      </c>
      <c r="B602" s="174">
        <v>14030302</v>
      </c>
      <c r="C602" s="426">
        <v>370</v>
      </c>
      <c r="D602" s="426">
        <v>7</v>
      </c>
      <c r="E602" s="426">
        <v>50</v>
      </c>
      <c r="F602" s="426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8">
        <v>39</v>
      </c>
      <c r="M602" s="418">
        <v>1</v>
      </c>
      <c r="N602" s="749">
        <v>560</v>
      </c>
      <c r="O602" s="418"/>
      <c r="P602" s="418"/>
      <c r="Q602" s="759">
        <v>104.71</v>
      </c>
      <c r="R602" s="420" t="str">
        <f t="shared" si="25"/>
        <v>p500</v>
      </c>
      <c r="S602" s="749">
        <v>1</v>
      </c>
      <c r="T602" s="749">
        <v>11.2</v>
      </c>
      <c r="U602" s="749">
        <v>700</v>
      </c>
      <c r="V602" s="418"/>
      <c r="W602" s="418"/>
      <c r="X602" s="418"/>
      <c r="Y602" s="418"/>
      <c r="Z602" s="418"/>
      <c r="AA602" s="418"/>
      <c r="AB602" s="418"/>
      <c r="AC602" s="418"/>
      <c r="AD602" s="418"/>
      <c r="AE602" s="418"/>
      <c r="AF602" s="418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755"/>
      <c r="B603" s="175">
        <v>14030302</v>
      </c>
      <c r="C603" s="418">
        <v>370</v>
      </c>
      <c r="D603" s="418">
        <v>7</v>
      </c>
      <c r="E603" s="418">
        <v>50</v>
      </c>
      <c r="F603" s="418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8">
        <v>60</v>
      </c>
      <c r="M603" s="418">
        <v>1</v>
      </c>
      <c r="N603" s="749"/>
      <c r="O603" s="418"/>
      <c r="P603" s="418"/>
      <c r="Q603" s="759"/>
      <c r="R603" s="420" t="str">
        <f t="shared" si="25"/>
        <v>p500</v>
      </c>
      <c r="S603" s="749"/>
      <c r="T603" s="749"/>
      <c r="U603" s="749"/>
      <c r="V603" s="418"/>
      <c r="W603" s="418"/>
      <c r="X603" s="418"/>
      <c r="Y603" s="418"/>
      <c r="Z603" s="418"/>
      <c r="AA603" s="418"/>
      <c r="AB603" s="418"/>
      <c r="AC603" s="418"/>
      <c r="AD603" s="418"/>
      <c r="AE603" s="418"/>
      <c r="AF603" s="418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755"/>
      <c r="B604" s="175">
        <v>14030302</v>
      </c>
      <c r="C604" s="418">
        <v>370</v>
      </c>
      <c r="D604" s="418">
        <v>7</v>
      </c>
      <c r="E604" s="418">
        <v>50</v>
      </c>
      <c r="F604" s="418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8">
        <v>42</v>
      </c>
      <c r="M604" s="418">
        <v>2</v>
      </c>
      <c r="N604" s="749"/>
      <c r="O604" s="418"/>
      <c r="P604" s="418"/>
      <c r="Q604" s="759"/>
      <c r="R604" s="420" t="str">
        <f t="shared" si="25"/>
        <v>p500</v>
      </c>
      <c r="S604" s="749"/>
      <c r="T604" s="749"/>
      <c r="U604" s="749"/>
      <c r="V604" s="418"/>
      <c r="W604" s="418"/>
      <c r="X604" s="418"/>
      <c r="Y604" s="418"/>
      <c r="Z604" s="418"/>
      <c r="AA604" s="418"/>
      <c r="AB604" s="418"/>
      <c r="AC604" s="418"/>
      <c r="AD604" s="418"/>
      <c r="AE604" s="418"/>
      <c r="AF604" s="418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755"/>
      <c r="B605" s="175">
        <v>14030302</v>
      </c>
      <c r="C605" s="418">
        <v>370</v>
      </c>
      <c r="D605" s="418">
        <v>7</v>
      </c>
      <c r="E605" s="418">
        <v>50</v>
      </c>
      <c r="F605" s="418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8">
        <v>43</v>
      </c>
      <c r="M605" s="418">
        <v>2</v>
      </c>
      <c r="N605" s="749"/>
      <c r="O605" s="418"/>
      <c r="P605" s="418"/>
      <c r="Q605" s="759"/>
      <c r="R605" s="420" t="str">
        <f t="shared" si="25"/>
        <v>p500</v>
      </c>
      <c r="S605" s="749"/>
      <c r="T605" s="749"/>
      <c r="U605" s="749"/>
      <c r="V605" s="418"/>
      <c r="W605" s="418"/>
      <c r="X605" s="418"/>
      <c r="Y605" s="418"/>
      <c r="Z605" s="418"/>
      <c r="AA605" s="418"/>
      <c r="AB605" s="418"/>
      <c r="AC605" s="418"/>
      <c r="AD605" s="418"/>
      <c r="AE605" s="418"/>
      <c r="AF605" s="418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755"/>
      <c r="B606" s="413">
        <v>14030302</v>
      </c>
      <c r="C606" s="418">
        <v>370</v>
      </c>
      <c r="D606" s="418">
        <v>7</v>
      </c>
      <c r="E606" s="418">
        <v>50</v>
      </c>
      <c r="F606" s="418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8">
        <v>44</v>
      </c>
      <c r="M606" s="418">
        <v>2</v>
      </c>
      <c r="N606" s="749"/>
      <c r="O606" s="418"/>
      <c r="P606" s="418"/>
      <c r="Q606" s="759"/>
      <c r="R606" s="420" t="str">
        <f t="shared" si="25"/>
        <v>p500</v>
      </c>
      <c r="S606" s="749"/>
      <c r="T606" s="749"/>
      <c r="U606" s="749"/>
      <c r="V606" s="418"/>
      <c r="W606" s="418"/>
      <c r="X606" s="418"/>
      <c r="Y606" s="418"/>
      <c r="Z606" s="418"/>
      <c r="AA606" s="418"/>
      <c r="AB606" s="418"/>
      <c r="AC606" s="418"/>
      <c r="AD606" s="418"/>
      <c r="AE606" s="418"/>
      <c r="AF606" s="418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755"/>
      <c r="B607" s="174">
        <v>14030302</v>
      </c>
      <c r="C607" s="418">
        <v>350</v>
      </c>
      <c r="D607" s="418">
        <v>7</v>
      </c>
      <c r="E607" s="418">
        <v>50</v>
      </c>
      <c r="F607" s="418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8">
        <v>39</v>
      </c>
      <c r="M607" s="418">
        <v>1</v>
      </c>
      <c r="N607" s="749">
        <v>560</v>
      </c>
      <c r="O607" s="418"/>
      <c r="P607" s="418"/>
      <c r="Q607" s="759">
        <v>146.80000000000001</v>
      </c>
      <c r="R607" s="420" t="str">
        <f t="shared" si="25"/>
        <v>fx</v>
      </c>
      <c r="S607" s="749"/>
      <c r="T607" s="749"/>
      <c r="U607" s="749"/>
      <c r="V607" s="418"/>
      <c r="W607" s="418"/>
      <c r="X607" s="418"/>
      <c r="Y607" s="418"/>
      <c r="Z607" s="418"/>
      <c r="AA607" s="418"/>
      <c r="AB607" s="418"/>
      <c r="AC607" s="418"/>
      <c r="AD607" s="418"/>
      <c r="AE607" s="418"/>
      <c r="AF607" s="418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755"/>
      <c r="B608" s="175">
        <v>14030302</v>
      </c>
      <c r="C608" s="418">
        <v>350</v>
      </c>
      <c r="D608" s="418">
        <v>7</v>
      </c>
      <c r="E608" s="418">
        <v>50</v>
      </c>
      <c r="F608" s="418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8">
        <v>40</v>
      </c>
      <c r="M608" s="418">
        <v>1</v>
      </c>
      <c r="N608" s="749"/>
      <c r="O608" s="418"/>
      <c r="P608" s="418"/>
      <c r="Q608" s="759"/>
      <c r="R608" s="420" t="str">
        <f t="shared" si="25"/>
        <v>fx</v>
      </c>
      <c r="S608" s="749"/>
      <c r="T608" s="749"/>
      <c r="U608" s="749"/>
      <c r="V608" s="418"/>
      <c r="W608" s="418"/>
      <c r="X608" s="418"/>
      <c r="Y608" s="418"/>
      <c r="Z608" s="418"/>
      <c r="AA608" s="418"/>
      <c r="AB608" s="418"/>
      <c r="AC608" s="418"/>
      <c r="AD608" s="418"/>
      <c r="AE608" s="418"/>
      <c r="AF608" s="418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755"/>
      <c r="B609" s="175">
        <v>14030302</v>
      </c>
      <c r="C609" s="418">
        <v>350</v>
      </c>
      <c r="D609" s="418">
        <v>7</v>
      </c>
      <c r="E609" s="418">
        <v>50</v>
      </c>
      <c r="F609" s="418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8">
        <v>41</v>
      </c>
      <c r="M609" s="418">
        <v>1</v>
      </c>
      <c r="N609" s="749"/>
      <c r="O609" s="418"/>
      <c r="P609" s="418"/>
      <c r="Q609" s="759"/>
      <c r="R609" s="420" t="str">
        <f t="shared" si="25"/>
        <v>fx</v>
      </c>
      <c r="S609" s="749"/>
      <c r="T609" s="749"/>
      <c r="U609" s="749"/>
      <c r="V609" s="418"/>
      <c r="W609" s="418"/>
      <c r="X609" s="418"/>
      <c r="Y609" s="418"/>
      <c r="Z609" s="418"/>
      <c r="AA609" s="418"/>
      <c r="AB609" s="418"/>
      <c r="AC609" s="418"/>
      <c r="AD609" s="418"/>
      <c r="AE609" s="418"/>
      <c r="AF609" s="418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755"/>
      <c r="B610" s="175">
        <v>14030302</v>
      </c>
      <c r="C610" s="418">
        <v>350</v>
      </c>
      <c r="D610" s="418">
        <v>7</v>
      </c>
      <c r="E610" s="418">
        <v>50</v>
      </c>
      <c r="F610" s="418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8">
        <v>42</v>
      </c>
      <c r="M610" s="418">
        <v>2</v>
      </c>
      <c r="N610" s="749"/>
      <c r="O610" s="418"/>
      <c r="P610" s="418"/>
      <c r="Q610" s="759"/>
      <c r="R610" s="420" t="str">
        <f t="shared" si="25"/>
        <v>fx</v>
      </c>
      <c r="S610" s="749"/>
      <c r="T610" s="749"/>
      <c r="U610" s="749"/>
      <c r="V610" s="418"/>
      <c r="W610" s="418"/>
      <c r="X610" s="418"/>
      <c r="Y610" s="418"/>
      <c r="Z610" s="418"/>
      <c r="AA610" s="418"/>
      <c r="AB610" s="418"/>
      <c r="AC610" s="418"/>
      <c r="AD610" s="418"/>
      <c r="AE610" s="418"/>
      <c r="AF610" s="418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755"/>
      <c r="B611" s="175">
        <v>14030302</v>
      </c>
      <c r="C611" s="418">
        <v>350</v>
      </c>
      <c r="D611" s="418">
        <v>7</v>
      </c>
      <c r="E611" s="418">
        <v>50</v>
      </c>
      <c r="F611" s="418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8">
        <v>43</v>
      </c>
      <c r="M611" s="418">
        <v>2</v>
      </c>
      <c r="N611" s="749"/>
      <c r="O611" s="418"/>
      <c r="P611" s="418"/>
      <c r="Q611" s="759"/>
      <c r="R611" s="420" t="str">
        <f t="shared" si="25"/>
        <v>fx</v>
      </c>
      <c r="S611" s="749"/>
      <c r="T611" s="749"/>
      <c r="U611" s="749"/>
      <c r="V611" s="418"/>
      <c r="W611" s="418"/>
      <c r="X611" s="418"/>
      <c r="Y611" s="418"/>
      <c r="Z611" s="418"/>
      <c r="AA611" s="418"/>
      <c r="AB611" s="418"/>
      <c r="AC611" s="418"/>
      <c r="AD611" s="418"/>
      <c r="AE611" s="418"/>
      <c r="AF611" s="418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756"/>
      <c r="B612" s="414">
        <v>14030302</v>
      </c>
      <c r="C612" s="425">
        <v>350</v>
      </c>
      <c r="D612" s="425">
        <v>7</v>
      </c>
      <c r="E612" s="425">
        <v>50</v>
      </c>
      <c r="F612" s="425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8">
        <v>44</v>
      </c>
      <c r="M612" s="418">
        <v>1</v>
      </c>
      <c r="N612" s="749"/>
      <c r="O612" s="418"/>
      <c r="P612" s="418"/>
      <c r="Q612" s="759"/>
      <c r="R612" s="420" t="str">
        <f t="shared" si="25"/>
        <v>fx</v>
      </c>
      <c r="S612" s="749"/>
      <c r="T612" s="749"/>
      <c r="U612" s="749"/>
      <c r="V612" s="418"/>
      <c r="W612" s="418"/>
      <c r="X612" s="418"/>
      <c r="Y612" s="418"/>
      <c r="Z612" s="418"/>
      <c r="AA612" s="418"/>
      <c r="AB612" s="418"/>
      <c r="AC612" s="418"/>
      <c r="AD612" s="418"/>
      <c r="AE612" s="418"/>
      <c r="AF612" s="418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774" t="str">
        <f t="shared" si="26"/>
        <v>روز</v>
      </c>
      <c r="B613" s="174">
        <v>14030302</v>
      </c>
      <c r="C613" s="163">
        <v>274</v>
      </c>
      <c r="D613" s="426">
        <v>7</v>
      </c>
      <c r="E613" s="426">
        <v>50</v>
      </c>
      <c r="F613" s="426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8">
        <v>36</v>
      </c>
      <c r="M613" s="418">
        <v>1</v>
      </c>
      <c r="N613" s="749">
        <v>205</v>
      </c>
      <c r="O613" s="418"/>
      <c r="P613" s="418"/>
      <c r="Q613" s="759"/>
      <c r="R613" s="420" t="str">
        <f t="shared" si="25"/>
        <v>fx</v>
      </c>
      <c r="S613" s="749">
        <v>0.8</v>
      </c>
      <c r="T613" s="749">
        <v>5.15</v>
      </c>
      <c r="U613" s="749">
        <v>0</v>
      </c>
      <c r="V613" s="418"/>
      <c r="W613" s="418"/>
      <c r="X613" s="418"/>
      <c r="Y613" s="418"/>
      <c r="Z613" s="418"/>
      <c r="AA613" s="418"/>
      <c r="AB613" s="418"/>
      <c r="AC613" s="418"/>
      <c r="AD613" s="418"/>
      <c r="AE613" s="418"/>
      <c r="AF613" s="418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775"/>
      <c r="B614" s="175">
        <v>14030302</v>
      </c>
      <c r="C614" s="96">
        <v>274</v>
      </c>
      <c r="D614" s="418">
        <v>7</v>
      </c>
      <c r="E614" s="418">
        <v>50</v>
      </c>
      <c r="F614" s="418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8">
        <v>37</v>
      </c>
      <c r="M614" s="418">
        <v>1</v>
      </c>
      <c r="N614" s="749"/>
      <c r="O614" s="418"/>
      <c r="P614" s="418"/>
      <c r="Q614" s="759"/>
      <c r="R614" s="420" t="str">
        <f t="shared" si="25"/>
        <v>fx</v>
      </c>
      <c r="S614" s="749"/>
      <c r="T614" s="749"/>
      <c r="U614" s="749"/>
      <c r="V614" s="418"/>
      <c r="W614" s="418"/>
      <c r="X614" s="418"/>
      <c r="Y614" s="418"/>
      <c r="Z614" s="418"/>
      <c r="AA614" s="418"/>
      <c r="AB614" s="418"/>
      <c r="AC614" s="418"/>
      <c r="AD614" s="418"/>
      <c r="AE614" s="418"/>
      <c r="AF614" s="418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775"/>
      <c r="B615" s="175">
        <v>14030302</v>
      </c>
      <c r="C615" s="96">
        <v>274</v>
      </c>
      <c r="D615" s="418">
        <v>7</v>
      </c>
      <c r="E615" s="418">
        <v>50</v>
      </c>
      <c r="F615" s="418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8">
        <v>38</v>
      </c>
      <c r="M615" s="418">
        <v>2</v>
      </c>
      <c r="N615" s="749"/>
      <c r="O615" s="418"/>
      <c r="P615" s="418"/>
      <c r="Q615" s="759"/>
      <c r="R615" s="420" t="str">
        <f t="shared" si="25"/>
        <v>fx</v>
      </c>
      <c r="S615" s="749"/>
      <c r="T615" s="749"/>
      <c r="U615" s="749"/>
      <c r="V615" s="418"/>
      <c r="W615" s="418"/>
      <c r="X615" s="418"/>
      <c r="Y615" s="418"/>
      <c r="Z615" s="418"/>
      <c r="AA615" s="418"/>
      <c r="AB615" s="418"/>
      <c r="AC615" s="418"/>
      <c r="AD615" s="418"/>
      <c r="AE615" s="418"/>
      <c r="AF615" s="418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775"/>
      <c r="B616" s="175">
        <v>14030302</v>
      </c>
      <c r="C616" s="96">
        <v>274</v>
      </c>
      <c r="D616" s="418">
        <v>7</v>
      </c>
      <c r="E616" s="418">
        <v>50</v>
      </c>
      <c r="F616" s="418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8">
        <v>39</v>
      </c>
      <c r="M616" s="418">
        <v>2</v>
      </c>
      <c r="N616" s="749"/>
      <c r="O616" s="418"/>
      <c r="P616" s="418"/>
      <c r="Q616" s="759"/>
      <c r="R616" s="420" t="str">
        <f t="shared" si="25"/>
        <v>fx</v>
      </c>
      <c r="S616" s="749"/>
      <c r="T616" s="749"/>
      <c r="U616" s="749"/>
      <c r="V616" s="418"/>
      <c r="W616" s="418"/>
      <c r="X616" s="418"/>
      <c r="Y616" s="418"/>
      <c r="Z616" s="418"/>
      <c r="AA616" s="418"/>
      <c r="AB616" s="418"/>
      <c r="AC616" s="418"/>
      <c r="AD616" s="418"/>
      <c r="AE616" s="418"/>
      <c r="AF616" s="418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776"/>
      <c r="B617" s="414">
        <v>14030302</v>
      </c>
      <c r="C617" s="164">
        <v>274</v>
      </c>
      <c r="D617" s="425">
        <v>7</v>
      </c>
      <c r="E617" s="425">
        <v>50</v>
      </c>
      <c r="F617" s="425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8">
        <v>40</v>
      </c>
      <c r="M617" s="418">
        <v>2</v>
      </c>
      <c r="N617" s="749"/>
      <c r="O617" s="418"/>
      <c r="P617" s="418"/>
      <c r="Q617" s="759"/>
      <c r="R617" s="420" t="str">
        <f t="shared" si="25"/>
        <v>fx</v>
      </c>
      <c r="S617" s="749"/>
      <c r="T617" s="749"/>
      <c r="U617" s="749"/>
      <c r="V617" s="418"/>
      <c r="W617" s="418"/>
      <c r="X617" s="418"/>
      <c r="Y617" s="418"/>
      <c r="Z617" s="418"/>
      <c r="AA617" s="418"/>
      <c r="AB617" s="418"/>
      <c r="AC617" s="418"/>
      <c r="AD617" s="418"/>
      <c r="AE617" s="418"/>
      <c r="AF617" s="418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754" t="str">
        <f t="shared" si="26"/>
        <v>شب</v>
      </c>
      <c r="B618" s="174">
        <v>14030305</v>
      </c>
      <c r="C618" s="163">
        <v>350</v>
      </c>
      <c r="D618" s="426">
        <v>7</v>
      </c>
      <c r="E618" s="426">
        <v>50</v>
      </c>
      <c r="F618" s="426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8">
        <v>39</v>
      </c>
      <c r="M618" s="418">
        <v>1</v>
      </c>
      <c r="N618" s="749">
        <v>800</v>
      </c>
      <c r="O618" s="418"/>
      <c r="P618" s="418"/>
      <c r="Q618" s="759">
        <v>203.196</v>
      </c>
      <c r="R618" s="420" t="str">
        <f t="shared" si="25"/>
        <v>fx</v>
      </c>
      <c r="S618" s="749">
        <v>1</v>
      </c>
      <c r="T618" s="749">
        <v>17</v>
      </c>
      <c r="U618" s="749">
        <v>1000</v>
      </c>
      <c r="V618" s="418"/>
      <c r="W618" s="418"/>
      <c r="X618" s="418"/>
      <c r="Y618" s="418"/>
      <c r="Z618" s="418"/>
      <c r="AA618" s="418"/>
      <c r="AB618" s="418"/>
      <c r="AC618" s="418"/>
      <c r="AD618" s="418"/>
      <c r="AE618" s="418"/>
      <c r="AF618" s="418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755"/>
      <c r="B619" s="175">
        <v>14030305</v>
      </c>
      <c r="C619" s="96">
        <v>350</v>
      </c>
      <c r="D619" s="418">
        <v>7</v>
      </c>
      <c r="E619" s="418">
        <v>50</v>
      </c>
      <c r="F619" s="418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8">
        <v>40</v>
      </c>
      <c r="M619" s="418">
        <v>1</v>
      </c>
      <c r="N619" s="749"/>
      <c r="O619" s="418"/>
      <c r="P619" s="418"/>
      <c r="Q619" s="759"/>
      <c r="R619" s="420" t="str">
        <f t="shared" si="25"/>
        <v>fx</v>
      </c>
      <c r="S619" s="749"/>
      <c r="T619" s="749"/>
      <c r="U619" s="749"/>
      <c r="V619" s="418"/>
      <c r="W619" s="418"/>
      <c r="X619" s="418"/>
      <c r="Y619" s="418"/>
      <c r="Z619" s="418"/>
      <c r="AA619" s="418"/>
      <c r="AB619" s="418"/>
      <c r="AC619" s="418"/>
      <c r="AD619" s="418"/>
      <c r="AE619" s="418"/>
      <c r="AF619" s="418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755"/>
      <c r="B620" s="175">
        <v>14030305</v>
      </c>
      <c r="C620" s="96">
        <v>350</v>
      </c>
      <c r="D620" s="418">
        <v>7</v>
      </c>
      <c r="E620" s="418">
        <v>50</v>
      </c>
      <c r="F620" s="418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8">
        <v>41</v>
      </c>
      <c r="M620" s="418">
        <v>1</v>
      </c>
      <c r="N620" s="749"/>
      <c r="O620" s="418"/>
      <c r="P620" s="418"/>
      <c r="Q620" s="759"/>
      <c r="R620" s="420" t="str">
        <f t="shared" si="25"/>
        <v>fx</v>
      </c>
      <c r="S620" s="749"/>
      <c r="T620" s="749"/>
      <c r="U620" s="749"/>
      <c r="V620" s="418"/>
      <c r="W620" s="418"/>
      <c r="X620" s="418"/>
      <c r="Y620" s="418"/>
      <c r="Z620" s="418"/>
      <c r="AA620" s="418"/>
      <c r="AB620" s="418"/>
      <c r="AC620" s="418"/>
      <c r="AD620" s="418"/>
      <c r="AE620" s="418"/>
      <c r="AF620" s="418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755"/>
      <c r="B621" s="175">
        <v>14030305</v>
      </c>
      <c r="C621" s="96">
        <v>350</v>
      </c>
      <c r="D621" s="418">
        <v>7</v>
      </c>
      <c r="E621" s="418">
        <v>50</v>
      </c>
      <c r="F621" s="418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8">
        <v>42</v>
      </c>
      <c r="M621" s="418">
        <v>2</v>
      </c>
      <c r="N621" s="749"/>
      <c r="O621" s="418"/>
      <c r="P621" s="418"/>
      <c r="Q621" s="759"/>
      <c r="R621" s="420" t="str">
        <f t="shared" si="25"/>
        <v>fx</v>
      </c>
      <c r="S621" s="749"/>
      <c r="T621" s="749"/>
      <c r="U621" s="749"/>
      <c r="V621" s="418"/>
      <c r="W621" s="418"/>
      <c r="X621" s="418"/>
      <c r="Y621" s="418"/>
      <c r="Z621" s="418"/>
      <c r="AA621" s="418"/>
      <c r="AB621" s="418"/>
      <c r="AC621" s="418"/>
      <c r="AD621" s="418"/>
      <c r="AE621" s="418"/>
      <c r="AF621" s="418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755"/>
      <c r="B622" s="175">
        <v>14030305</v>
      </c>
      <c r="C622" s="96">
        <v>350</v>
      </c>
      <c r="D622" s="418">
        <v>7</v>
      </c>
      <c r="E622" s="418">
        <v>50</v>
      </c>
      <c r="F622" s="418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8">
        <v>43</v>
      </c>
      <c r="M622" s="418">
        <v>2</v>
      </c>
      <c r="N622" s="749"/>
      <c r="O622" s="418"/>
      <c r="P622" s="418"/>
      <c r="Q622" s="759"/>
      <c r="R622" s="420" t="str">
        <f t="shared" si="25"/>
        <v>fx</v>
      </c>
      <c r="S622" s="749"/>
      <c r="T622" s="749"/>
      <c r="U622" s="749"/>
      <c r="V622" s="418"/>
      <c r="W622" s="418"/>
      <c r="X622" s="418"/>
      <c r="Y622" s="418"/>
      <c r="Z622" s="418"/>
      <c r="AA622" s="418"/>
      <c r="AB622" s="418"/>
      <c r="AC622" s="418"/>
      <c r="AD622" s="418"/>
      <c r="AE622" s="418"/>
      <c r="AF622" s="418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755"/>
      <c r="B623" s="414">
        <v>14030305</v>
      </c>
      <c r="C623" s="96">
        <v>350</v>
      </c>
      <c r="D623" s="418">
        <v>7</v>
      </c>
      <c r="E623" s="418">
        <v>50</v>
      </c>
      <c r="F623" s="418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8">
        <v>44</v>
      </c>
      <c r="M623" s="418">
        <v>1</v>
      </c>
      <c r="N623" s="749"/>
      <c r="O623" s="418"/>
      <c r="P623" s="418"/>
      <c r="Q623" s="759"/>
      <c r="R623" s="420" t="str">
        <f t="shared" si="25"/>
        <v>fx</v>
      </c>
      <c r="S623" s="749"/>
      <c r="T623" s="749"/>
      <c r="U623" s="749"/>
      <c r="V623" s="418"/>
      <c r="W623" s="418"/>
      <c r="X623" s="418"/>
      <c r="Y623" s="418"/>
      <c r="Z623" s="418"/>
      <c r="AA623" s="418"/>
      <c r="AB623" s="418"/>
      <c r="AC623" s="418"/>
      <c r="AD623" s="418"/>
      <c r="AE623" s="418"/>
      <c r="AF623" s="418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755"/>
      <c r="B624" s="174">
        <v>14030305</v>
      </c>
      <c r="C624" s="96">
        <v>370</v>
      </c>
      <c r="D624" s="418">
        <v>7</v>
      </c>
      <c r="E624" s="418">
        <v>50</v>
      </c>
      <c r="F624" s="418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8">
        <v>39</v>
      </c>
      <c r="M624" s="418">
        <v>1</v>
      </c>
      <c r="N624" s="749">
        <v>800</v>
      </c>
      <c r="O624" s="418"/>
      <c r="P624" s="418"/>
      <c r="Q624" s="759">
        <v>149</v>
      </c>
      <c r="R624" s="420" t="str">
        <f t="shared" si="25"/>
        <v>p500</v>
      </c>
      <c r="S624" s="749"/>
      <c r="T624" s="749"/>
      <c r="U624" s="749"/>
      <c r="V624" s="418"/>
      <c r="W624" s="418"/>
      <c r="X624" s="418"/>
      <c r="Y624" s="418"/>
      <c r="Z624" s="418"/>
      <c r="AA624" s="418"/>
      <c r="AB624" s="418"/>
      <c r="AC624" s="418"/>
      <c r="AD624" s="418"/>
      <c r="AE624" s="418"/>
      <c r="AF624" s="418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755"/>
      <c r="B625" s="175">
        <v>14030305</v>
      </c>
      <c r="C625" s="96">
        <v>370</v>
      </c>
      <c r="D625" s="418">
        <v>7</v>
      </c>
      <c r="E625" s="418">
        <v>50</v>
      </c>
      <c r="F625" s="418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8">
        <v>46</v>
      </c>
      <c r="M625" s="418">
        <v>1</v>
      </c>
      <c r="N625" s="749"/>
      <c r="O625" s="418"/>
      <c r="P625" s="418"/>
      <c r="Q625" s="759"/>
      <c r="R625" s="420" t="str">
        <f t="shared" si="25"/>
        <v>p500</v>
      </c>
      <c r="S625" s="749"/>
      <c r="T625" s="749"/>
      <c r="U625" s="749"/>
      <c r="V625" s="418"/>
      <c r="W625" s="418"/>
      <c r="X625" s="418"/>
      <c r="Y625" s="418"/>
      <c r="Z625" s="418"/>
      <c r="AA625" s="418"/>
      <c r="AB625" s="418"/>
      <c r="AC625" s="418"/>
      <c r="AD625" s="418"/>
      <c r="AE625" s="418"/>
      <c r="AF625" s="418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755"/>
      <c r="B626" s="175">
        <v>14030305</v>
      </c>
      <c r="C626" s="96">
        <v>370</v>
      </c>
      <c r="D626" s="418">
        <v>7</v>
      </c>
      <c r="E626" s="418">
        <v>50</v>
      </c>
      <c r="F626" s="418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8">
        <v>42</v>
      </c>
      <c r="M626" s="418">
        <v>2</v>
      </c>
      <c r="N626" s="749"/>
      <c r="O626" s="418"/>
      <c r="P626" s="418"/>
      <c r="Q626" s="759"/>
      <c r="R626" s="420" t="str">
        <f t="shared" si="25"/>
        <v>p500</v>
      </c>
      <c r="S626" s="749"/>
      <c r="T626" s="749"/>
      <c r="U626" s="749"/>
      <c r="V626" s="418"/>
      <c r="W626" s="418"/>
      <c r="X626" s="418"/>
      <c r="Y626" s="418"/>
      <c r="Z626" s="418"/>
      <c r="AA626" s="418"/>
      <c r="AB626" s="418"/>
      <c r="AC626" s="418"/>
      <c r="AD626" s="418"/>
      <c r="AE626" s="418"/>
      <c r="AF626" s="418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755"/>
      <c r="B627" s="175">
        <v>14030305</v>
      </c>
      <c r="C627" s="96">
        <v>370</v>
      </c>
      <c r="D627" s="418">
        <v>7</v>
      </c>
      <c r="E627" s="418">
        <v>50</v>
      </c>
      <c r="F627" s="418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8">
        <v>43</v>
      </c>
      <c r="M627" s="418">
        <v>2</v>
      </c>
      <c r="N627" s="749"/>
      <c r="O627" s="418"/>
      <c r="P627" s="418"/>
      <c r="Q627" s="759"/>
      <c r="R627" s="420" t="str">
        <f t="shared" si="25"/>
        <v>p500</v>
      </c>
      <c r="S627" s="749"/>
      <c r="T627" s="749"/>
      <c r="U627" s="749"/>
      <c r="V627" s="418"/>
      <c r="W627" s="418"/>
      <c r="X627" s="418"/>
      <c r="Y627" s="418"/>
      <c r="Z627" s="418"/>
      <c r="AA627" s="418"/>
      <c r="AB627" s="418"/>
      <c r="AC627" s="418"/>
      <c r="AD627" s="418"/>
      <c r="AE627" s="418"/>
      <c r="AF627" s="418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756"/>
      <c r="B628" s="414">
        <v>14030305</v>
      </c>
      <c r="C628" s="164">
        <v>370</v>
      </c>
      <c r="D628" s="425">
        <v>7</v>
      </c>
      <c r="E628" s="425">
        <v>50</v>
      </c>
      <c r="F628" s="425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8">
        <v>44</v>
      </c>
      <c r="M628" s="418">
        <v>2</v>
      </c>
      <c r="N628" s="749"/>
      <c r="O628" s="418"/>
      <c r="P628" s="418"/>
      <c r="Q628" s="759"/>
      <c r="R628" s="420" t="str">
        <f t="shared" si="25"/>
        <v>p500</v>
      </c>
      <c r="S628" s="749"/>
      <c r="T628" s="749"/>
      <c r="U628" s="749"/>
      <c r="V628" s="418"/>
      <c r="W628" s="418"/>
      <c r="X628" s="418"/>
      <c r="Y628" s="418"/>
      <c r="Z628" s="418"/>
      <c r="AA628" s="418"/>
      <c r="AB628" s="418"/>
      <c r="AC628" s="418"/>
      <c r="AD628" s="418"/>
      <c r="AE628" s="418"/>
      <c r="AF628" s="418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774" t="str">
        <f t="shared" si="26"/>
        <v>روز</v>
      </c>
      <c r="B629" s="174">
        <v>14030305</v>
      </c>
      <c r="C629" s="163">
        <v>374</v>
      </c>
      <c r="D629" s="426">
        <v>7</v>
      </c>
      <c r="E629" s="426">
        <v>50</v>
      </c>
      <c r="F629" s="426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8">
        <v>36</v>
      </c>
      <c r="M629" s="418">
        <v>1</v>
      </c>
      <c r="N629" s="749">
        <v>205</v>
      </c>
      <c r="O629" s="418"/>
      <c r="P629" s="418"/>
      <c r="Q629" s="759">
        <v>94.29</v>
      </c>
      <c r="R629" s="420" t="str">
        <f t="shared" si="25"/>
        <v>fx</v>
      </c>
      <c r="S629" s="749">
        <v>0.8</v>
      </c>
      <c r="T629" s="749">
        <v>3.9</v>
      </c>
      <c r="U629" s="749">
        <v>0</v>
      </c>
      <c r="V629" s="418"/>
      <c r="W629" s="418"/>
      <c r="X629" s="418"/>
      <c r="Y629" s="418"/>
      <c r="Z629" s="418"/>
      <c r="AA629" s="418"/>
      <c r="AB629" s="418"/>
      <c r="AC629" s="418"/>
      <c r="AD629" s="418"/>
      <c r="AE629" s="418"/>
      <c r="AF629" s="418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775"/>
      <c r="B630" s="175">
        <v>14030305</v>
      </c>
      <c r="C630" s="96">
        <v>374</v>
      </c>
      <c r="D630" s="418">
        <v>7</v>
      </c>
      <c r="E630" s="418">
        <v>50</v>
      </c>
      <c r="F630" s="418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8">
        <v>37</v>
      </c>
      <c r="M630" s="418">
        <v>1</v>
      </c>
      <c r="N630" s="749"/>
      <c r="O630" s="418"/>
      <c r="P630" s="418"/>
      <c r="Q630" s="759"/>
      <c r="R630" s="420" t="str">
        <f t="shared" si="25"/>
        <v>fx</v>
      </c>
      <c r="S630" s="749"/>
      <c r="T630" s="749"/>
      <c r="U630" s="749"/>
      <c r="V630" s="418"/>
      <c r="W630" s="418"/>
      <c r="X630" s="418"/>
      <c r="Y630" s="418"/>
      <c r="Z630" s="418"/>
      <c r="AA630" s="418"/>
      <c r="AB630" s="418"/>
      <c r="AC630" s="418"/>
      <c r="AD630" s="418"/>
      <c r="AE630" s="418"/>
      <c r="AF630" s="418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775"/>
      <c r="B631" s="175">
        <v>14030305</v>
      </c>
      <c r="C631" s="96">
        <v>374</v>
      </c>
      <c r="D631" s="418">
        <v>7</v>
      </c>
      <c r="E631" s="418">
        <v>50</v>
      </c>
      <c r="F631" s="418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8">
        <v>38</v>
      </c>
      <c r="M631" s="418">
        <v>1</v>
      </c>
      <c r="N631" s="749"/>
      <c r="O631" s="418"/>
      <c r="P631" s="418"/>
      <c r="Q631" s="759"/>
      <c r="R631" s="420" t="str">
        <f t="shared" si="25"/>
        <v>fx</v>
      </c>
      <c r="S631" s="749"/>
      <c r="T631" s="749"/>
      <c r="U631" s="749"/>
      <c r="V631" s="418"/>
      <c r="W631" s="418"/>
      <c r="X631" s="418"/>
      <c r="Y631" s="418"/>
      <c r="Z631" s="418"/>
      <c r="AA631" s="418"/>
      <c r="AB631" s="418"/>
      <c r="AC631" s="418"/>
      <c r="AD631" s="418"/>
      <c r="AE631" s="418"/>
      <c r="AF631" s="418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775"/>
      <c r="B632" s="175">
        <v>14030305</v>
      </c>
      <c r="C632" s="96">
        <v>374</v>
      </c>
      <c r="D632" s="418">
        <v>7</v>
      </c>
      <c r="E632" s="418">
        <v>50</v>
      </c>
      <c r="F632" s="418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8">
        <v>39</v>
      </c>
      <c r="M632" s="418">
        <v>1</v>
      </c>
      <c r="N632" s="749"/>
      <c r="O632" s="418"/>
      <c r="P632" s="418"/>
      <c r="Q632" s="759"/>
      <c r="R632" s="420" t="str">
        <f t="shared" si="25"/>
        <v>fx</v>
      </c>
      <c r="S632" s="749"/>
      <c r="T632" s="749"/>
      <c r="U632" s="749"/>
      <c r="V632" s="418"/>
      <c r="W632" s="418"/>
      <c r="X632" s="418"/>
      <c r="Y632" s="418"/>
      <c r="Z632" s="418"/>
      <c r="AA632" s="418"/>
      <c r="AB632" s="418"/>
      <c r="AC632" s="418"/>
      <c r="AD632" s="418"/>
      <c r="AE632" s="418"/>
      <c r="AF632" s="418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775"/>
      <c r="B633" s="413">
        <v>14030305</v>
      </c>
      <c r="C633" s="157">
        <v>374</v>
      </c>
      <c r="D633" s="415">
        <v>7</v>
      </c>
      <c r="E633" s="415">
        <v>50</v>
      </c>
      <c r="F633" s="415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15">
        <v>40</v>
      </c>
      <c r="M633" s="415">
        <v>1</v>
      </c>
      <c r="N633" s="733"/>
      <c r="O633" s="415"/>
      <c r="P633" s="415"/>
      <c r="Q633" s="757"/>
      <c r="R633" s="198" t="str">
        <f t="shared" si="25"/>
        <v>fx</v>
      </c>
      <c r="S633" s="733"/>
      <c r="T633" s="733"/>
      <c r="U633" s="733"/>
      <c r="V633" s="418"/>
      <c r="W633" s="418"/>
      <c r="X633" s="418"/>
      <c r="Y633" s="418"/>
      <c r="Z633" s="418"/>
      <c r="AA633" s="418"/>
      <c r="AB633" s="418"/>
      <c r="AC633" s="418"/>
      <c r="AD633" s="418"/>
      <c r="AE633" s="418"/>
      <c r="AF633" s="418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754" t="str">
        <f t="shared" si="26"/>
        <v>روز</v>
      </c>
      <c r="B634" s="174">
        <v>14030305</v>
      </c>
      <c r="C634" s="426">
        <v>309</v>
      </c>
      <c r="D634" s="426">
        <v>7</v>
      </c>
      <c r="E634" s="426">
        <v>50</v>
      </c>
      <c r="F634" s="426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26">
        <v>36</v>
      </c>
      <c r="M634" s="426">
        <v>2</v>
      </c>
      <c r="N634" s="748">
        <v>371</v>
      </c>
      <c r="O634" s="426"/>
      <c r="P634" s="426"/>
      <c r="Q634" s="778">
        <v>126.102</v>
      </c>
      <c r="R634" s="150" t="str">
        <f t="shared" si="25"/>
        <v>fx</v>
      </c>
      <c r="S634" s="748">
        <v>3</v>
      </c>
      <c r="T634" s="748">
        <v>25</v>
      </c>
      <c r="U634" s="745">
        <v>1000</v>
      </c>
      <c r="V634" s="96"/>
      <c r="W634" s="418"/>
      <c r="X634" s="418"/>
      <c r="Y634" s="418"/>
      <c r="Z634" s="418"/>
      <c r="AA634" s="418"/>
      <c r="AB634" s="418"/>
      <c r="AC634" s="418"/>
      <c r="AD634" s="418"/>
      <c r="AE634" s="418"/>
      <c r="AF634" s="418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755"/>
      <c r="B635" s="175">
        <v>14030305</v>
      </c>
      <c r="C635" s="418">
        <v>309</v>
      </c>
      <c r="D635" s="418">
        <v>7</v>
      </c>
      <c r="E635" s="418">
        <v>50</v>
      </c>
      <c r="F635" s="418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8">
        <v>37</v>
      </c>
      <c r="M635" s="418">
        <v>2</v>
      </c>
      <c r="N635" s="749"/>
      <c r="O635" s="418"/>
      <c r="P635" s="418"/>
      <c r="Q635" s="759"/>
      <c r="R635" s="420" t="str">
        <f t="shared" si="25"/>
        <v>fx</v>
      </c>
      <c r="S635" s="749"/>
      <c r="T635" s="749"/>
      <c r="U635" s="746"/>
      <c r="V635" s="96"/>
      <c r="W635" s="418"/>
      <c r="X635" s="418"/>
      <c r="Y635" s="418"/>
      <c r="Z635" s="418"/>
      <c r="AA635" s="418"/>
      <c r="AB635" s="418"/>
      <c r="AC635" s="418"/>
      <c r="AD635" s="418"/>
      <c r="AE635" s="418"/>
      <c r="AF635" s="418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755"/>
      <c r="B636" s="175">
        <v>14030305</v>
      </c>
      <c r="C636" s="418">
        <v>309</v>
      </c>
      <c r="D636" s="418">
        <v>7</v>
      </c>
      <c r="E636" s="418">
        <v>50</v>
      </c>
      <c r="F636" s="418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8">
        <v>38</v>
      </c>
      <c r="M636" s="418">
        <v>2</v>
      </c>
      <c r="N636" s="749"/>
      <c r="O636" s="418"/>
      <c r="P636" s="418"/>
      <c r="Q636" s="759"/>
      <c r="R636" s="420" t="str">
        <f t="shared" si="25"/>
        <v>fx</v>
      </c>
      <c r="S636" s="749"/>
      <c r="T636" s="749"/>
      <c r="U636" s="746"/>
      <c r="V636" s="96"/>
      <c r="W636" s="418"/>
      <c r="X636" s="418"/>
      <c r="Y636" s="418"/>
      <c r="Z636" s="418"/>
      <c r="AA636" s="418"/>
      <c r="AB636" s="418"/>
      <c r="AC636" s="418"/>
      <c r="AD636" s="418"/>
      <c r="AE636" s="418"/>
      <c r="AF636" s="418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755"/>
      <c r="B637" s="414">
        <v>14030305</v>
      </c>
      <c r="C637" s="418">
        <v>309</v>
      </c>
      <c r="D637" s="418">
        <v>7</v>
      </c>
      <c r="E637" s="418">
        <v>50</v>
      </c>
      <c r="F637" s="418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8">
        <v>39</v>
      </c>
      <c r="M637" s="418">
        <v>1</v>
      </c>
      <c r="N637" s="749"/>
      <c r="O637" s="418"/>
      <c r="P637" s="418"/>
      <c r="Q637" s="759"/>
      <c r="R637" s="420" t="str">
        <f t="shared" si="25"/>
        <v>fx</v>
      </c>
      <c r="S637" s="749"/>
      <c r="T637" s="749"/>
      <c r="U637" s="746"/>
      <c r="V637" s="96"/>
      <c r="W637" s="418"/>
      <c r="X637" s="418"/>
      <c r="Y637" s="418"/>
      <c r="Z637" s="418"/>
      <c r="AA637" s="418"/>
      <c r="AB637" s="418"/>
      <c r="AC637" s="418"/>
      <c r="AD637" s="418"/>
      <c r="AE637" s="418"/>
      <c r="AF637" s="418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755"/>
      <c r="B638" s="174">
        <v>14030305</v>
      </c>
      <c r="C638" s="418">
        <v>350</v>
      </c>
      <c r="D638" s="418">
        <v>7</v>
      </c>
      <c r="E638" s="418">
        <v>50</v>
      </c>
      <c r="F638" s="418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8">
        <v>39</v>
      </c>
      <c r="M638" s="418">
        <v>1</v>
      </c>
      <c r="N638" s="749">
        <v>536</v>
      </c>
      <c r="O638" s="418"/>
      <c r="P638" s="418"/>
      <c r="Q638" s="759">
        <v>136.14500000000001</v>
      </c>
      <c r="R638" s="420" t="str">
        <f t="shared" si="25"/>
        <v>fx</v>
      </c>
      <c r="S638" s="749"/>
      <c r="T638" s="749"/>
      <c r="U638" s="746"/>
      <c r="V638" s="96"/>
      <c r="W638" s="418"/>
      <c r="X638" s="418"/>
      <c r="Y638" s="418"/>
      <c r="Z638" s="418"/>
      <c r="AA638" s="418"/>
      <c r="AB638" s="418"/>
      <c r="AC638" s="418"/>
      <c r="AD638" s="418"/>
      <c r="AE638" s="418"/>
      <c r="AF638" s="418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755"/>
      <c r="B639" s="175">
        <v>14030305</v>
      </c>
      <c r="C639" s="418">
        <v>350</v>
      </c>
      <c r="D639" s="418">
        <v>7</v>
      </c>
      <c r="E639" s="418">
        <v>50</v>
      </c>
      <c r="F639" s="418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8">
        <v>40</v>
      </c>
      <c r="M639" s="418">
        <v>1</v>
      </c>
      <c r="N639" s="749"/>
      <c r="O639" s="418"/>
      <c r="P639" s="418"/>
      <c r="Q639" s="759"/>
      <c r="R639" s="420" t="str">
        <f t="shared" si="25"/>
        <v>fx</v>
      </c>
      <c r="S639" s="749"/>
      <c r="T639" s="749"/>
      <c r="U639" s="746"/>
      <c r="V639" s="96"/>
      <c r="W639" s="418"/>
      <c r="X639" s="418"/>
      <c r="Y639" s="418"/>
      <c r="Z639" s="418"/>
      <c r="AA639" s="418"/>
      <c r="AB639" s="418"/>
      <c r="AC639" s="418"/>
      <c r="AD639" s="418"/>
      <c r="AE639" s="418"/>
      <c r="AF639" s="418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755"/>
      <c r="B640" s="175">
        <v>14030305</v>
      </c>
      <c r="C640" s="418">
        <v>350</v>
      </c>
      <c r="D640" s="418">
        <v>7</v>
      </c>
      <c r="E640" s="418">
        <v>50</v>
      </c>
      <c r="F640" s="418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8">
        <v>41</v>
      </c>
      <c r="M640" s="418">
        <v>1</v>
      </c>
      <c r="N640" s="749"/>
      <c r="O640" s="418"/>
      <c r="P640" s="418"/>
      <c r="Q640" s="759"/>
      <c r="R640" s="420" t="str">
        <f t="shared" si="25"/>
        <v>fx</v>
      </c>
      <c r="S640" s="749"/>
      <c r="T640" s="749"/>
      <c r="U640" s="746"/>
      <c r="V640" s="96"/>
      <c r="W640" s="418"/>
      <c r="X640" s="418"/>
      <c r="Y640" s="418"/>
      <c r="Z640" s="418"/>
      <c r="AA640" s="418"/>
      <c r="AB640" s="418"/>
      <c r="AC640" s="418"/>
      <c r="AD640" s="418"/>
      <c r="AE640" s="418"/>
      <c r="AF640" s="418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755"/>
      <c r="B641" s="175">
        <v>14030305</v>
      </c>
      <c r="C641" s="418">
        <v>350</v>
      </c>
      <c r="D641" s="418">
        <v>7</v>
      </c>
      <c r="E641" s="418">
        <v>50</v>
      </c>
      <c r="F641" s="418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8">
        <v>42</v>
      </c>
      <c r="M641" s="418">
        <v>2</v>
      </c>
      <c r="N641" s="749"/>
      <c r="O641" s="418"/>
      <c r="P641" s="418"/>
      <c r="Q641" s="759"/>
      <c r="R641" s="420" t="str">
        <f t="shared" si="25"/>
        <v>fx</v>
      </c>
      <c r="S641" s="749"/>
      <c r="T641" s="749"/>
      <c r="U641" s="746"/>
      <c r="V641" s="96"/>
      <c r="W641" s="418"/>
      <c r="X641" s="418"/>
      <c r="Y641" s="418"/>
      <c r="Z641" s="418"/>
      <c r="AA641" s="418"/>
      <c r="AB641" s="418"/>
      <c r="AC641" s="418"/>
      <c r="AD641" s="418"/>
      <c r="AE641" s="418"/>
      <c r="AF641" s="418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755"/>
      <c r="B642" s="175">
        <v>14030305</v>
      </c>
      <c r="C642" s="418">
        <v>350</v>
      </c>
      <c r="D642" s="418">
        <v>7</v>
      </c>
      <c r="E642" s="418">
        <v>50</v>
      </c>
      <c r="F642" s="418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8">
        <v>43</v>
      </c>
      <c r="M642" s="418">
        <v>2</v>
      </c>
      <c r="N642" s="749"/>
      <c r="O642" s="418"/>
      <c r="P642" s="418"/>
      <c r="Q642" s="759"/>
      <c r="R642" s="420" t="str">
        <f t="shared" si="25"/>
        <v>fx</v>
      </c>
      <c r="S642" s="749"/>
      <c r="T642" s="749"/>
      <c r="U642" s="746"/>
      <c r="V642" s="96"/>
      <c r="W642" s="418"/>
      <c r="X642" s="418"/>
      <c r="Y642" s="418"/>
      <c r="Z642" s="418"/>
      <c r="AA642" s="418"/>
      <c r="AB642" s="418"/>
      <c r="AC642" s="418"/>
      <c r="AD642" s="418"/>
      <c r="AE642" s="418"/>
      <c r="AF642" s="418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755"/>
      <c r="B643" s="414">
        <v>14030305</v>
      </c>
      <c r="C643" s="418">
        <v>350</v>
      </c>
      <c r="D643" s="418">
        <v>7</v>
      </c>
      <c r="E643" s="418">
        <v>50</v>
      </c>
      <c r="F643" s="418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8">
        <v>44</v>
      </c>
      <c r="M643" s="418">
        <v>1</v>
      </c>
      <c r="N643" s="749"/>
      <c r="O643" s="418"/>
      <c r="P643" s="418"/>
      <c r="Q643" s="759"/>
      <c r="R643" s="420" t="str">
        <f t="shared" si="25"/>
        <v>fx</v>
      </c>
      <c r="S643" s="749"/>
      <c r="T643" s="749"/>
      <c r="U643" s="746"/>
      <c r="V643" s="96"/>
      <c r="W643" s="418"/>
      <c r="X643" s="418"/>
      <c r="Y643" s="418"/>
      <c r="Z643" s="418"/>
      <c r="AA643" s="418"/>
      <c r="AB643" s="418"/>
      <c r="AC643" s="418"/>
      <c r="AD643" s="418"/>
      <c r="AE643" s="418"/>
      <c r="AF643" s="418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755"/>
      <c r="B644" s="174">
        <v>14030305</v>
      </c>
      <c r="C644" s="418">
        <v>370</v>
      </c>
      <c r="D644" s="418">
        <v>7</v>
      </c>
      <c r="E644" s="418">
        <v>50</v>
      </c>
      <c r="F644" s="418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8">
        <v>39</v>
      </c>
      <c r="M644" s="418">
        <v>1</v>
      </c>
      <c r="N644" s="749">
        <v>536</v>
      </c>
      <c r="O644" s="418"/>
      <c r="P644" s="418"/>
      <c r="Q644" s="759">
        <v>100.23</v>
      </c>
      <c r="R644" s="420" t="str">
        <f t="shared" si="25"/>
        <v>p500</v>
      </c>
      <c r="S644" s="749"/>
      <c r="T644" s="749"/>
      <c r="U644" s="746"/>
      <c r="V644" s="96"/>
      <c r="W644" s="418"/>
      <c r="X644" s="418"/>
      <c r="Y644" s="418"/>
      <c r="Z644" s="418"/>
      <c r="AA644" s="418"/>
      <c r="AB644" s="418"/>
      <c r="AC644" s="418"/>
      <c r="AD644" s="418"/>
      <c r="AE644" s="418"/>
      <c r="AF644" s="418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755"/>
      <c r="B645" s="175">
        <v>14030305</v>
      </c>
      <c r="C645" s="418">
        <v>370</v>
      </c>
      <c r="D645" s="418">
        <v>7</v>
      </c>
      <c r="E645" s="418">
        <v>50</v>
      </c>
      <c r="F645" s="418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8">
        <v>40</v>
      </c>
      <c r="M645" s="418">
        <v>1</v>
      </c>
      <c r="N645" s="749"/>
      <c r="O645" s="418"/>
      <c r="P645" s="418"/>
      <c r="Q645" s="759"/>
      <c r="R645" s="420" t="str">
        <f t="shared" si="25"/>
        <v>p500</v>
      </c>
      <c r="S645" s="749"/>
      <c r="T645" s="749"/>
      <c r="U645" s="746"/>
      <c r="V645" s="96"/>
      <c r="W645" s="418"/>
      <c r="X645" s="418"/>
      <c r="Y645" s="418"/>
      <c r="Z645" s="418"/>
      <c r="AA645" s="418"/>
      <c r="AB645" s="418"/>
      <c r="AC645" s="418"/>
      <c r="AD645" s="418"/>
      <c r="AE645" s="418"/>
      <c r="AF645" s="418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755"/>
      <c r="B646" s="175">
        <v>14030305</v>
      </c>
      <c r="C646" s="418">
        <v>370</v>
      </c>
      <c r="D646" s="418">
        <v>7</v>
      </c>
      <c r="E646" s="418">
        <v>50</v>
      </c>
      <c r="F646" s="418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8">
        <v>42</v>
      </c>
      <c r="M646" s="418">
        <v>2</v>
      </c>
      <c r="N646" s="749"/>
      <c r="O646" s="418"/>
      <c r="P646" s="418"/>
      <c r="Q646" s="759"/>
      <c r="R646" s="420" t="str">
        <f t="shared" si="25"/>
        <v>p500</v>
      </c>
      <c r="S646" s="749"/>
      <c r="T646" s="749"/>
      <c r="U646" s="746"/>
      <c r="V646" s="96"/>
      <c r="W646" s="418"/>
      <c r="X646" s="418"/>
      <c r="Y646" s="418"/>
      <c r="Z646" s="418"/>
      <c r="AA646" s="418"/>
      <c r="AB646" s="418"/>
      <c r="AC646" s="418"/>
      <c r="AD646" s="418"/>
      <c r="AE646" s="418"/>
      <c r="AF646" s="418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755"/>
      <c r="B647" s="175">
        <v>14030305</v>
      </c>
      <c r="C647" s="418">
        <v>370</v>
      </c>
      <c r="D647" s="418">
        <v>7</v>
      </c>
      <c r="E647" s="418">
        <v>50</v>
      </c>
      <c r="F647" s="418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8">
        <v>43</v>
      </c>
      <c r="M647" s="418">
        <v>2</v>
      </c>
      <c r="N647" s="749"/>
      <c r="O647" s="418"/>
      <c r="P647" s="418"/>
      <c r="Q647" s="759"/>
      <c r="R647" s="420" t="str">
        <f t="shared" si="25"/>
        <v>p500</v>
      </c>
      <c r="S647" s="749"/>
      <c r="T647" s="749"/>
      <c r="U647" s="746"/>
      <c r="V647" s="96"/>
      <c r="W647" s="418"/>
      <c r="X647" s="418"/>
      <c r="Y647" s="418"/>
      <c r="Z647" s="418"/>
      <c r="AA647" s="418"/>
      <c r="AB647" s="418"/>
      <c r="AC647" s="418"/>
      <c r="AD647" s="418"/>
      <c r="AE647" s="418"/>
      <c r="AF647" s="418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755"/>
      <c r="B648" s="414">
        <v>14030305</v>
      </c>
      <c r="C648" s="418">
        <v>370</v>
      </c>
      <c r="D648" s="418">
        <v>7</v>
      </c>
      <c r="E648" s="418">
        <v>50</v>
      </c>
      <c r="F648" s="418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8">
        <v>44</v>
      </c>
      <c r="M648" s="418">
        <v>2</v>
      </c>
      <c r="N648" s="749"/>
      <c r="O648" s="418"/>
      <c r="P648" s="418"/>
      <c r="Q648" s="759"/>
      <c r="R648" s="420" t="str">
        <f t="shared" si="25"/>
        <v>p500</v>
      </c>
      <c r="S648" s="749"/>
      <c r="T648" s="749"/>
      <c r="U648" s="746"/>
      <c r="V648" s="96"/>
      <c r="W648" s="418"/>
      <c r="X648" s="418"/>
      <c r="Y648" s="418"/>
      <c r="Z648" s="418"/>
      <c r="AA648" s="418"/>
      <c r="AB648" s="418"/>
      <c r="AC648" s="418"/>
      <c r="AD648" s="418"/>
      <c r="AE648" s="418"/>
      <c r="AF648" s="418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755"/>
      <c r="B649" s="174">
        <v>14030305</v>
      </c>
      <c r="C649" s="418">
        <v>380</v>
      </c>
      <c r="D649" s="418">
        <v>7</v>
      </c>
      <c r="E649" s="418">
        <v>50</v>
      </c>
      <c r="F649" s="418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8">
        <v>40</v>
      </c>
      <c r="M649" s="418">
        <v>1</v>
      </c>
      <c r="N649" s="749">
        <v>376</v>
      </c>
      <c r="O649" s="418"/>
      <c r="P649" s="418"/>
      <c r="Q649" s="759">
        <v>167.2</v>
      </c>
      <c r="R649" s="420" t="str">
        <f t="shared" si="25"/>
        <v>fx</v>
      </c>
      <c r="S649" s="749"/>
      <c r="T649" s="749"/>
      <c r="U649" s="746"/>
      <c r="V649" s="96"/>
      <c r="W649" s="418"/>
      <c r="X649" s="418"/>
      <c r="Y649" s="418"/>
      <c r="Z649" s="418"/>
      <c r="AA649" s="418"/>
      <c r="AB649" s="418"/>
      <c r="AC649" s="418"/>
      <c r="AD649" s="418"/>
      <c r="AE649" s="418"/>
      <c r="AF649" s="418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755"/>
      <c r="B650" s="175">
        <v>14030305</v>
      </c>
      <c r="C650" s="418">
        <v>380</v>
      </c>
      <c r="D650" s="418">
        <v>7</v>
      </c>
      <c r="E650" s="418">
        <v>50</v>
      </c>
      <c r="F650" s="418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8">
        <v>41</v>
      </c>
      <c r="M650" s="418">
        <v>2</v>
      </c>
      <c r="N650" s="749"/>
      <c r="O650" s="418"/>
      <c r="P650" s="418"/>
      <c r="Q650" s="759"/>
      <c r="R650" s="420" t="str">
        <f t="shared" si="25"/>
        <v>fx</v>
      </c>
      <c r="S650" s="749"/>
      <c r="T650" s="749"/>
      <c r="U650" s="746"/>
      <c r="V650" s="96"/>
      <c r="W650" s="418"/>
      <c r="X650" s="418"/>
      <c r="Y650" s="418"/>
      <c r="Z650" s="418"/>
      <c r="AA650" s="418"/>
      <c r="AB650" s="418"/>
      <c r="AC650" s="418"/>
      <c r="AD650" s="418"/>
      <c r="AE650" s="418"/>
      <c r="AF650" s="418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755"/>
      <c r="B651" s="175">
        <v>14030305</v>
      </c>
      <c r="C651" s="418">
        <v>380</v>
      </c>
      <c r="D651" s="418">
        <v>7</v>
      </c>
      <c r="E651" s="418">
        <v>50</v>
      </c>
      <c r="F651" s="418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8">
        <v>42</v>
      </c>
      <c r="M651" s="418">
        <v>2</v>
      </c>
      <c r="N651" s="749"/>
      <c r="O651" s="418"/>
      <c r="P651" s="418"/>
      <c r="Q651" s="759"/>
      <c r="R651" s="420" t="str">
        <f t="shared" si="25"/>
        <v>fx</v>
      </c>
      <c r="S651" s="749"/>
      <c r="T651" s="749"/>
      <c r="U651" s="746"/>
      <c r="V651" s="96"/>
      <c r="W651" s="418"/>
      <c r="X651" s="418"/>
      <c r="Y651" s="418"/>
      <c r="Z651" s="418"/>
      <c r="AA651" s="418"/>
      <c r="AB651" s="418"/>
      <c r="AC651" s="418"/>
      <c r="AD651" s="418"/>
      <c r="AE651" s="418"/>
      <c r="AF651" s="418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755"/>
      <c r="B652" s="175">
        <v>14030305</v>
      </c>
      <c r="C652" s="418">
        <v>380</v>
      </c>
      <c r="D652" s="418">
        <v>7</v>
      </c>
      <c r="E652" s="418">
        <v>50</v>
      </c>
      <c r="F652" s="418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8">
        <v>43</v>
      </c>
      <c r="M652" s="418">
        <v>2</v>
      </c>
      <c r="N652" s="749"/>
      <c r="O652" s="418"/>
      <c r="P652" s="418"/>
      <c r="Q652" s="759"/>
      <c r="R652" s="420" t="str">
        <f t="shared" si="25"/>
        <v>fx</v>
      </c>
      <c r="S652" s="749"/>
      <c r="T652" s="749"/>
      <c r="U652" s="746"/>
      <c r="V652" s="96"/>
      <c r="W652" s="418"/>
      <c r="X652" s="418"/>
      <c r="Y652" s="418"/>
      <c r="Z652" s="418"/>
      <c r="AA652" s="418"/>
      <c r="AB652" s="418"/>
      <c r="AC652" s="418"/>
      <c r="AD652" s="418"/>
      <c r="AE652" s="418"/>
      <c r="AF652" s="418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756"/>
      <c r="B653" s="413">
        <v>14030305</v>
      </c>
      <c r="C653" s="425">
        <v>380</v>
      </c>
      <c r="D653" s="425">
        <v>7</v>
      </c>
      <c r="E653" s="425">
        <v>50</v>
      </c>
      <c r="F653" s="425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25">
        <v>44</v>
      </c>
      <c r="M653" s="425">
        <v>1</v>
      </c>
      <c r="N653" s="750"/>
      <c r="O653" s="425"/>
      <c r="P653" s="425"/>
      <c r="Q653" s="777"/>
      <c r="R653" s="151" t="str">
        <f t="shared" si="25"/>
        <v>fx</v>
      </c>
      <c r="S653" s="750"/>
      <c r="T653" s="750"/>
      <c r="U653" s="747"/>
      <c r="V653" s="96"/>
      <c r="W653" s="418"/>
      <c r="X653" s="418"/>
      <c r="Y653" s="418"/>
      <c r="Z653" s="418"/>
      <c r="AA653" s="418"/>
      <c r="AB653" s="418"/>
      <c r="AC653" s="418"/>
      <c r="AD653" s="418"/>
      <c r="AE653" s="418"/>
      <c r="AF653" s="418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754" t="str">
        <f t="shared" si="26"/>
        <v>شب</v>
      </c>
      <c r="B654" s="174">
        <v>14030305</v>
      </c>
      <c r="C654" s="163">
        <v>370</v>
      </c>
      <c r="D654" s="426">
        <v>7</v>
      </c>
      <c r="E654" s="426">
        <v>50</v>
      </c>
      <c r="F654" s="426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26">
        <v>39</v>
      </c>
      <c r="M654" s="426">
        <v>1</v>
      </c>
      <c r="N654" s="737">
        <v>736</v>
      </c>
      <c r="O654" s="426"/>
      <c r="P654" s="426"/>
      <c r="Q654" s="738">
        <v>138.97</v>
      </c>
      <c r="R654" s="150" t="str">
        <f t="shared" si="25"/>
        <v>p500</v>
      </c>
      <c r="S654" s="737">
        <v>1</v>
      </c>
      <c r="T654" s="737">
        <v>17.5</v>
      </c>
      <c r="U654" s="741">
        <v>700</v>
      </c>
      <c r="V654" s="96"/>
      <c r="W654" s="418"/>
      <c r="X654" s="418"/>
      <c r="Y654" s="418"/>
      <c r="Z654" s="418"/>
      <c r="AA654" s="418"/>
      <c r="AB654" s="418"/>
      <c r="AC654" s="418"/>
      <c r="AD654" s="418"/>
      <c r="AE654" s="418"/>
      <c r="AF654" s="418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755"/>
      <c r="B655" s="176">
        <v>14030305</v>
      </c>
      <c r="C655" s="96">
        <v>370</v>
      </c>
      <c r="D655" s="418">
        <v>7</v>
      </c>
      <c r="E655" s="418">
        <v>50</v>
      </c>
      <c r="F655" s="418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8">
        <v>40</v>
      </c>
      <c r="M655" s="418">
        <v>1</v>
      </c>
      <c r="N655" s="734"/>
      <c r="O655" s="418"/>
      <c r="P655" s="418"/>
      <c r="Q655" s="739"/>
      <c r="R655" s="420" t="str">
        <f t="shared" si="25"/>
        <v>p500</v>
      </c>
      <c r="S655" s="734"/>
      <c r="T655" s="734"/>
      <c r="U655" s="742"/>
      <c r="V655" s="96"/>
      <c r="W655" s="418"/>
      <c r="X655" s="418"/>
      <c r="Y655" s="418"/>
      <c r="Z655" s="418"/>
      <c r="AA655" s="418"/>
      <c r="AB655" s="418"/>
      <c r="AC655" s="418"/>
      <c r="AD655" s="418"/>
      <c r="AE655" s="418"/>
      <c r="AF655" s="418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755"/>
      <c r="B656" s="176">
        <v>14030305</v>
      </c>
      <c r="C656" s="96">
        <v>370</v>
      </c>
      <c r="D656" s="418">
        <v>7</v>
      </c>
      <c r="E656" s="418">
        <v>50</v>
      </c>
      <c r="F656" s="418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8">
        <v>42</v>
      </c>
      <c r="M656" s="418">
        <v>2</v>
      </c>
      <c r="N656" s="734"/>
      <c r="O656" s="418"/>
      <c r="P656" s="418"/>
      <c r="Q656" s="739"/>
      <c r="R656" s="420" t="str">
        <f t="shared" si="25"/>
        <v>p500</v>
      </c>
      <c r="S656" s="734"/>
      <c r="T656" s="734"/>
      <c r="U656" s="742"/>
      <c r="V656" s="96"/>
      <c r="W656" s="418"/>
      <c r="X656" s="418"/>
      <c r="Y656" s="418"/>
      <c r="Z656" s="418"/>
      <c r="AA656" s="418"/>
      <c r="AB656" s="418"/>
      <c r="AC656" s="418"/>
      <c r="AD656" s="418"/>
      <c r="AE656" s="418"/>
      <c r="AF656" s="418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755"/>
      <c r="B657" s="176">
        <v>14030305</v>
      </c>
      <c r="C657" s="96">
        <v>370</v>
      </c>
      <c r="D657" s="418">
        <v>7</v>
      </c>
      <c r="E657" s="418">
        <v>50</v>
      </c>
      <c r="F657" s="418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8">
        <v>43</v>
      </c>
      <c r="M657" s="418">
        <v>2</v>
      </c>
      <c r="N657" s="734"/>
      <c r="O657" s="418"/>
      <c r="P657" s="418"/>
      <c r="Q657" s="739"/>
      <c r="R657" s="420" t="str">
        <f t="shared" si="25"/>
        <v>p500</v>
      </c>
      <c r="S657" s="734"/>
      <c r="T657" s="734"/>
      <c r="U657" s="742"/>
      <c r="V657" s="96"/>
      <c r="W657" s="418"/>
      <c r="X657" s="418"/>
      <c r="Y657" s="418"/>
      <c r="Z657" s="418"/>
      <c r="AA657" s="418"/>
      <c r="AB657" s="418"/>
      <c r="AC657" s="418"/>
      <c r="AD657" s="418"/>
      <c r="AE657" s="418"/>
      <c r="AF657" s="418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755"/>
      <c r="B658" s="177">
        <v>14030305</v>
      </c>
      <c r="C658" s="96">
        <v>370</v>
      </c>
      <c r="D658" s="418">
        <v>7</v>
      </c>
      <c r="E658" s="418">
        <v>50</v>
      </c>
      <c r="F658" s="418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8">
        <v>44</v>
      </c>
      <c r="M658" s="418">
        <v>2</v>
      </c>
      <c r="N658" s="736"/>
      <c r="O658" s="418"/>
      <c r="P658" s="418"/>
      <c r="Q658" s="758"/>
      <c r="R658" s="420" t="str">
        <f t="shared" si="25"/>
        <v>p500</v>
      </c>
      <c r="S658" s="734"/>
      <c r="T658" s="734"/>
      <c r="U658" s="742"/>
      <c r="V658" s="96"/>
      <c r="W658" s="418"/>
      <c r="X658" s="418"/>
      <c r="Y658" s="418"/>
      <c r="Z658" s="418"/>
      <c r="AA658" s="418"/>
      <c r="AB658" s="418"/>
      <c r="AC658" s="418"/>
      <c r="AD658" s="418"/>
      <c r="AE658" s="418"/>
      <c r="AF658" s="418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755"/>
      <c r="B659" s="174">
        <v>14030305</v>
      </c>
      <c r="C659" s="96">
        <v>350</v>
      </c>
      <c r="D659" s="418">
        <v>7</v>
      </c>
      <c r="E659" s="418">
        <v>50</v>
      </c>
      <c r="F659" s="418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8">
        <v>39</v>
      </c>
      <c r="M659" s="418">
        <v>1</v>
      </c>
      <c r="N659" s="733">
        <v>736</v>
      </c>
      <c r="O659" s="418"/>
      <c r="P659" s="418"/>
      <c r="Q659" s="757">
        <v>95.86</v>
      </c>
      <c r="R659" s="420" t="str">
        <f t="shared" si="25"/>
        <v>fx</v>
      </c>
      <c r="S659" s="734"/>
      <c r="T659" s="734"/>
      <c r="U659" s="742"/>
      <c r="V659" s="96"/>
      <c r="W659" s="418"/>
      <c r="X659" s="418"/>
      <c r="Y659" s="418"/>
      <c r="Z659" s="418"/>
      <c r="AA659" s="418"/>
      <c r="AB659" s="418"/>
      <c r="AC659" s="418"/>
      <c r="AD659" s="418"/>
      <c r="AE659" s="418"/>
      <c r="AF659" s="418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755"/>
      <c r="B660" s="176">
        <v>14030305</v>
      </c>
      <c r="C660" s="96">
        <v>350</v>
      </c>
      <c r="D660" s="418">
        <v>7</v>
      </c>
      <c r="E660" s="418">
        <v>50</v>
      </c>
      <c r="F660" s="418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8">
        <v>40</v>
      </c>
      <c r="M660" s="418">
        <v>1</v>
      </c>
      <c r="N660" s="734"/>
      <c r="O660" s="418"/>
      <c r="P660" s="418"/>
      <c r="Q660" s="739"/>
      <c r="R660" s="420" t="str">
        <f t="shared" ref="R660:R722" si="28">IF(C660=370,"p500","fx")</f>
        <v>fx</v>
      </c>
      <c r="S660" s="734"/>
      <c r="T660" s="734"/>
      <c r="U660" s="742"/>
      <c r="V660" s="96"/>
      <c r="W660" s="418"/>
      <c r="X660" s="418"/>
      <c r="Y660" s="418"/>
      <c r="Z660" s="418"/>
      <c r="AA660" s="418"/>
      <c r="AB660" s="418"/>
      <c r="AC660" s="418"/>
      <c r="AD660" s="418"/>
      <c r="AE660" s="418"/>
      <c r="AF660" s="418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755"/>
      <c r="B661" s="176">
        <v>14030305</v>
      </c>
      <c r="C661" s="96">
        <v>350</v>
      </c>
      <c r="D661" s="418">
        <v>7</v>
      </c>
      <c r="E661" s="418">
        <v>50</v>
      </c>
      <c r="F661" s="418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8">
        <v>41</v>
      </c>
      <c r="M661" s="418">
        <v>1</v>
      </c>
      <c r="N661" s="734"/>
      <c r="O661" s="418"/>
      <c r="P661" s="418"/>
      <c r="Q661" s="739"/>
      <c r="R661" s="420" t="str">
        <f t="shared" si="28"/>
        <v>fx</v>
      </c>
      <c r="S661" s="734"/>
      <c r="T661" s="734"/>
      <c r="U661" s="742"/>
      <c r="V661" s="96"/>
      <c r="W661" s="418"/>
      <c r="X661" s="418"/>
      <c r="Y661" s="418"/>
      <c r="Z661" s="418"/>
      <c r="AA661" s="418"/>
      <c r="AB661" s="418"/>
      <c r="AC661" s="418"/>
      <c r="AD661" s="418"/>
      <c r="AE661" s="418"/>
      <c r="AF661" s="418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755"/>
      <c r="B662" s="176">
        <v>14030305</v>
      </c>
      <c r="C662" s="96">
        <v>350</v>
      </c>
      <c r="D662" s="418">
        <v>7</v>
      </c>
      <c r="E662" s="418">
        <v>50</v>
      </c>
      <c r="F662" s="418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8">
        <v>42</v>
      </c>
      <c r="M662" s="418">
        <v>2</v>
      </c>
      <c r="N662" s="734"/>
      <c r="O662" s="418"/>
      <c r="P662" s="418"/>
      <c r="Q662" s="739"/>
      <c r="R662" s="420" t="str">
        <f t="shared" si="28"/>
        <v>fx</v>
      </c>
      <c r="S662" s="734"/>
      <c r="T662" s="734"/>
      <c r="U662" s="742"/>
      <c r="V662" s="96"/>
      <c r="W662" s="418"/>
      <c r="X662" s="418"/>
      <c r="Y662" s="418"/>
      <c r="Z662" s="418"/>
      <c r="AA662" s="418"/>
      <c r="AB662" s="418"/>
      <c r="AC662" s="418"/>
      <c r="AD662" s="418"/>
      <c r="AE662" s="418"/>
      <c r="AF662" s="418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755"/>
      <c r="B663" s="176">
        <v>14030305</v>
      </c>
      <c r="C663" s="96">
        <v>350</v>
      </c>
      <c r="D663" s="418">
        <v>7</v>
      </c>
      <c r="E663" s="418">
        <v>50</v>
      </c>
      <c r="F663" s="418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8">
        <v>43</v>
      </c>
      <c r="M663" s="418">
        <v>2</v>
      </c>
      <c r="N663" s="734"/>
      <c r="O663" s="418"/>
      <c r="P663" s="418"/>
      <c r="Q663" s="739"/>
      <c r="R663" s="420" t="str">
        <f t="shared" si="28"/>
        <v>fx</v>
      </c>
      <c r="S663" s="734"/>
      <c r="T663" s="734"/>
      <c r="U663" s="742"/>
      <c r="V663" s="96"/>
      <c r="W663" s="418"/>
      <c r="X663" s="418"/>
      <c r="Y663" s="418"/>
      <c r="Z663" s="418"/>
      <c r="AA663" s="418"/>
      <c r="AB663" s="418"/>
      <c r="AC663" s="418"/>
      <c r="AD663" s="418"/>
      <c r="AE663" s="418"/>
      <c r="AF663" s="418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756"/>
      <c r="B664" s="177">
        <v>14030305</v>
      </c>
      <c r="C664" s="164">
        <v>350</v>
      </c>
      <c r="D664" s="425">
        <v>7</v>
      </c>
      <c r="E664" s="425">
        <v>50</v>
      </c>
      <c r="F664" s="425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25">
        <v>44</v>
      </c>
      <c r="M664" s="425">
        <v>1</v>
      </c>
      <c r="N664" s="735"/>
      <c r="O664" s="425"/>
      <c r="P664" s="425"/>
      <c r="Q664" s="740"/>
      <c r="R664" s="151" t="str">
        <f t="shared" si="28"/>
        <v>fx</v>
      </c>
      <c r="S664" s="735"/>
      <c r="T664" s="735"/>
      <c r="U664" s="743"/>
      <c r="V664" s="96"/>
      <c r="W664" s="418"/>
      <c r="X664" s="418"/>
      <c r="Y664" s="418"/>
      <c r="Z664" s="418"/>
      <c r="AA664" s="418"/>
      <c r="AB664" s="418"/>
      <c r="AC664" s="418"/>
      <c r="AD664" s="418"/>
      <c r="AE664" s="418"/>
      <c r="AF664" s="418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751" t="str">
        <f t="shared" ref="A665:A720" si="29">IF(H665&gt;I665,"شب","روز")</f>
        <v>روز</v>
      </c>
      <c r="B665" s="426">
        <v>14030306</v>
      </c>
      <c r="C665" s="426">
        <v>274</v>
      </c>
      <c r="D665" s="426">
        <v>7</v>
      </c>
      <c r="E665" s="426">
        <v>50</v>
      </c>
      <c r="F665" s="426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26">
        <v>36</v>
      </c>
      <c r="M665" s="426">
        <v>1</v>
      </c>
      <c r="N665" s="737">
        <v>230</v>
      </c>
      <c r="O665" s="426"/>
      <c r="P665" s="426"/>
      <c r="Q665" s="737">
        <v>99.98</v>
      </c>
      <c r="R665" s="150" t="str">
        <f t="shared" si="28"/>
        <v>fx</v>
      </c>
      <c r="S665" s="737">
        <v>1.1000000000000001</v>
      </c>
      <c r="T665" s="737">
        <v>4.2</v>
      </c>
      <c r="U665" s="741">
        <v>0</v>
      </c>
      <c r="V665" s="96"/>
      <c r="W665" s="418"/>
      <c r="X665" s="418"/>
      <c r="Y665" s="418"/>
      <c r="Z665" s="418"/>
      <c r="AA665" s="418"/>
      <c r="AB665" s="418"/>
      <c r="AC665" s="418"/>
      <c r="AD665" s="418"/>
      <c r="AE665" s="418"/>
      <c r="AF665" s="418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752"/>
      <c r="B666" s="416">
        <v>14030306</v>
      </c>
      <c r="C666" s="418">
        <v>274</v>
      </c>
      <c r="D666" s="418">
        <v>7</v>
      </c>
      <c r="E666" s="418">
        <v>50</v>
      </c>
      <c r="F666" s="418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8">
        <v>37</v>
      </c>
      <c r="M666" s="418">
        <v>1</v>
      </c>
      <c r="N666" s="734"/>
      <c r="O666" s="418"/>
      <c r="P666" s="418"/>
      <c r="Q666" s="734"/>
      <c r="R666" s="420" t="str">
        <f t="shared" si="28"/>
        <v>fx</v>
      </c>
      <c r="S666" s="734"/>
      <c r="T666" s="734"/>
      <c r="U666" s="742"/>
      <c r="V666" s="96"/>
      <c r="W666" s="418"/>
      <c r="X666" s="418"/>
      <c r="Y666" s="418"/>
      <c r="Z666" s="418"/>
      <c r="AA666" s="418"/>
      <c r="AB666" s="418"/>
      <c r="AC666" s="418"/>
      <c r="AD666" s="418"/>
      <c r="AE666" s="418"/>
      <c r="AF666" s="418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752"/>
      <c r="B667" s="416">
        <v>14030306</v>
      </c>
      <c r="C667" s="418">
        <v>274</v>
      </c>
      <c r="D667" s="418">
        <v>7</v>
      </c>
      <c r="E667" s="418">
        <v>50</v>
      </c>
      <c r="F667" s="418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8">
        <v>38</v>
      </c>
      <c r="M667" s="418">
        <v>1</v>
      </c>
      <c r="N667" s="734"/>
      <c r="O667" s="418"/>
      <c r="P667" s="418"/>
      <c r="Q667" s="734"/>
      <c r="R667" s="420" t="str">
        <f t="shared" si="28"/>
        <v>fx</v>
      </c>
      <c r="S667" s="734"/>
      <c r="T667" s="734"/>
      <c r="U667" s="742"/>
      <c r="V667" s="96"/>
      <c r="W667" s="418"/>
      <c r="X667" s="418"/>
      <c r="Y667" s="418"/>
      <c r="Z667" s="418"/>
      <c r="AA667" s="418"/>
      <c r="AB667" s="418"/>
      <c r="AC667" s="418"/>
      <c r="AD667" s="418"/>
      <c r="AE667" s="418"/>
      <c r="AF667" s="418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752"/>
      <c r="B668" s="416">
        <v>14030306</v>
      </c>
      <c r="C668" s="418">
        <v>274</v>
      </c>
      <c r="D668" s="418">
        <v>7</v>
      </c>
      <c r="E668" s="418">
        <v>50</v>
      </c>
      <c r="F668" s="418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8">
        <v>39</v>
      </c>
      <c r="M668" s="418">
        <v>1</v>
      </c>
      <c r="N668" s="734"/>
      <c r="O668" s="418"/>
      <c r="P668" s="418"/>
      <c r="Q668" s="734"/>
      <c r="R668" s="420" t="str">
        <f t="shared" si="28"/>
        <v>fx</v>
      </c>
      <c r="S668" s="734"/>
      <c r="T668" s="734"/>
      <c r="U668" s="742"/>
      <c r="V668" s="96"/>
      <c r="W668" s="418"/>
      <c r="X668" s="418"/>
      <c r="Y668" s="418"/>
      <c r="Z668" s="418"/>
      <c r="AA668" s="418"/>
      <c r="AB668" s="418"/>
      <c r="AC668" s="418"/>
      <c r="AD668" s="418"/>
      <c r="AE668" s="418"/>
      <c r="AF668" s="418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753"/>
      <c r="B669" s="411">
        <v>14030306</v>
      </c>
      <c r="C669" s="425">
        <v>274</v>
      </c>
      <c r="D669" s="425">
        <v>7</v>
      </c>
      <c r="E669" s="425">
        <v>50</v>
      </c>
      <c r="F669" s="425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25">
        <v>40</v>
      </c>
      <c r="M669" s="425">
        <v>1</v>
      </c>
      <c r="N669" s="735"/>
      <c r="O669" s="425"/>
      <c r="P669" s="425"/>
      <c r="Q669" s="735"/>
      <c r="R669" s="151" t="str">
        <f t="shared" si="28"/>
        <v>fx</v>
      </c>
      <c r="S669" s="735"/>
      <c r="T669" s="735"/>
      <c r="U669" s="743"/>
      <c r="V669" s="96"/>
      <c r="W669" s="418"/>
      <c r="X669" s="418"/>
      <c r="Y669" s="418"/>
      <c r="Z669" s="418"/>
      <c r="AA669" s="418"/>
      <c r="AB669" s="418"/>
      <c r="AC669" s="418"/>
      <c r="AD669" s="418"/>
      <c r="AE669" s="418"/>
      <c r="AF669" s="418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754" t="str">
        <f t="shared" si="29"/>
        <v>روز</v>
      </c>
      <c r="B670" s="174">
        <v>14030306</v>
      </c>
      <c r="C670" s="163">
        <v>309</v>
      </c>
      <c r="D670" s="426">
        <v>7</v>
      </c>
      <c r="E670" s="426">
        <v>50</v>
      </c>
      <c r="F670" s="426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26">
        <v>37</v>
      </c>
      <c r="M670" s="426">
        <v>2</v>
      </c>
      <c r="N670" s="737">
        <v>432</v>
      </c>
      <c r="O670" s="426"/>
      <c r="P670" s="426"/>
      <c r="Q670" s="428"/>
      <c r="R670" s="150" t="str">
        <f t="shared" si="28"/>
        <v>fx</v>
      </c>
      <c r="S670" s="737">
        <v>3</v>
      </c>
      <c r="T670" s="737">
        <v>25</v>
      </c>
      <c r="U670" s="741">
        <v>2</v>
      </c>
      <c r="V670" s="96"/>
      <c r="W670" s="418"/>
      <c r="X670" s="418"/>
      <c r="Y670" s="418"/>
      <c r="Z670" s="418"/>
      <c r="AA670" s="418"/>
      <c r="AB670" s="418"/>
      <c r="AC670" s="418"/>
      <c r="AD670" s="418"/>
      <c r="AE670" s="418"/>
      <c r="AF670" s="418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755"/>
      <c r="B671" s="175">
        <v>14030306</v>
      </c>
      <c r="C671" s="96">
        <v>309</v>
      </c>
      <c r="D671" s="418">
        <v>7</v>
      </c>
      <c r="E671" s="418">
        <v>50</v>
      </c>
      <c r="F671" s="418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8">
        <v>38</v>
      </c>
      <c r="M671" s="418">
        <v>2</v>
      </c>
      <c r="N671" s="734"/>
      <c r="O671" s="418"/>
      <c r="P671" s="418"/>
      <c r="Q671" s="419"/>
      <c r="R671" s="420" t="str">
        <f t="shared" si="28"/>
        <v>fx</v>
      </c>
      <c r="S671" s="734"/>
      <c r="T671" s="734"/>
      <c r="U671" s="742"/>
      <c r="V671" s="96"/>
      <c r="W671" s="418"/>
      <c r="X671" s="418"/>
      <c r="Y671" s="418"/>
      <c r="Z671" s="418"/>
      <c r="AA671" s="418"/>
      <c r="AB671" s="418"/>
      <c r="AC671" s="418"/>
      <c r="AD671" s="418"/>
      <c r="AE671" s="418"/>
      <c r="AF671" s="418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755"/>
      <c r="B672" s="414">
        <v>14030306</v>
      </c>
      <c r="C672" s="96">
        <v>309</v>
      </c>
      <c r="D672" s="418">
        <v>7</v>
      </c>
      <c r="E672" s="418">
        <v>50</v>
      </c>
      <c r="F672" s="416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8">
        <v>39</v>
      </c>
      <c r="M672" s="418">
        <v>2</v>
      </c>
      <c r="N672" s="736"/>
      <c r="O672" s="418"/>
      <c r="P672" s="418"/>
      <c r="Q672" s="419"/>
      <c r="R672" s="420" t="str">
        <f t="shared" si="28"/>
        <v>fx</v>
      </c>
      <c r="S672" s="734"/>
      <c r="T672" s="734"/>
      <c r="U672" s="742"/>
      <c r="V672" s="96"/>
      <c r="W672" s="418"/>
      <c r="X672" s="418"/>
      <c r="Y672" s="418"/>
      <c r="Z672" s="418"/>
      <c r="AA672" s="418"/>
      <c r="AB672" s="418"/>
      <c r="AC672" s="418"/>
      <c r="AD672" s="418"/>
      <c r="AE672" s="418"/>
      <c r="AF672" s="418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755"/>
      <c r="B673" s="174">
        <v>14030306</v>
      </c>
      <c r="C673" s="96">
        <v>350</v>
      </c>
      <c r="D673" s="418">
        <v>7</v>
      </c>
      <c r="E673" s="418">
        <v>50</v>
      </c>
      <c r="F673" s="418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8">
        <v>39</v>
      </c>
      <c r="M673" s="418">
        <v>1</v>
      </c>
      <c r="N673" s="733">
        <v>576</v>
      </c>
      <c r="O673" s="418"/>
      <c r="P673" s="418"/>
      <c r="Q673" s="757">
        <v>146.29</v>
      </c>
      <c r="R673" s="420" t="str">
        <f t="shared" si="28"/>
        <v>fx</v>
      </c>
      <c r="S673" s="734"/>
      <c r="T673" s="734"/>
      <c r="U673" s="742"/>
      <c r="V673" s="96"/>
      <c r="W673" s="418"/>
      <c r="X673" s="418"/>
      <c r="Y673" s="418"/>
      <c r="Z673" s="418"/>
      <c r="AA673" s="418"/>
      <c r="AB673" s="418"/>
      <c r="AC673" s="418"/>
      <c r="AD673" s="418"/>
      <c r="AE673" s="418"/>
      <c r="AF673" s="418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755"/>
      <c r="B674" s="175">
        <v>14030306</v>
      </c>
      <c r="C674" s="96">
        <v>350</v>
      </c>
      <c r="D674" s="418">
        <v>7</v>
      </c>
      <c r="E674" s="418">
        <v>50</v>
      </c>
      <c r="F674" s="416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8">
        <v>40</v>
      </c>
      <c r="M674" s="418">
        <v>1</v>
      </c>
      <c r="N674" s="734"/>
      <c r="O674" s="418"/>
      <c r="P674" s="418"/>
      <c r="Q674" s="739"/>
      <c r="R674" s="420" t="str">
        <f t="shared" si="28"/>
        <v>fx</v>
      </c>
      <c r="S674" s="734"/>
      <c r="T674" s="734"/>
      <c r="U674" s="742"/>
      <c r="V674" s="96"/>
      <c r="W674" s="418"/>
      <c r="X674" s="418"/>
      <c r="Y674" s="418"/>
      <c r="Z674" s="418"/>
      <c r="AA674" s="418"/>
      <c r="AB674" s="418"/>
      <c r="AC674" s="418"/>
      <c r="AD674" s="418"/>
      <c r="AE674" s="418"/>
      <c r="AF674" s="418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755"/>
      <c r="B675" s="175">
        <v>14030306</v>
      </c>
      <c r="C675" s="96">
        <v>350</v>
      </c>
      <c r="D675" s="418">
        <v>7</v>
      </c>
      <c r="E675" s="418">
        <v>50</v>
      </c>
      <c r="F675" s="418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8">
        <v>41</v>
      </c>
      <c r="M675" s="418">
        <v>1</v>
      </c>
      <c r="N675" s="734"/>
      <c r="O675" s="418"/>
      <c r="P675" s="418"/>
      <c r="Q675" s="739"/>
      <c r="R675" s="420" t="str">
        <f t="shared" si="28"/>
        <v>fx</v>
      </c>
      <c r="S675" s="734"/>
      <c r="T675" s="734"/>
      <c r="U675" s="742"/>
      <c r="V675" s="96"/>
      <c r="W675" s="418"/>
      <c r="X675" s="418"/>
      <c r="Y675" s="418"/>
      <c r="Z675" s="418"/>
      <c r="AA675" s="418"/>
      <c r="AB675" s="418"/>
      <c r="AC675" s="418"/>
      <c r="AD675" s="418"/>
      <c r="AE675" s="418"/>
      <c r="AF675" s="418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755"/>
      <c r="B676" s="175">
        <v>14030306</v>
      </c>
      <c r="C676" s="96">
        <v>350</v>
      </c>
      <c r="D676" s="418">
        <v>7</v>
      </c>
      <c r="E676" s="418">
        <v>50</v>
      </c>
      <c r="F676" s="416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8">
        <v>42</v>
      </c>
      <c r="M676" s="418">
        <v>2</v>
      </c>
      <c r="N676" s="734"/>
      <c r="O676" s="418"/>
      <c r="P676" s="418"/>
      <c r="Q676" s="739"/>
      <c r="R676" s="420" t="str">
        <f t="shared" si="28"/>
        <v>fx</v>
      </c>
      <c r="S676" s="734"/>
      <c r="T676" s="734"/>
      <c r="U676" s="742"/>
      <c r="V676" s="96"/>
      <c r="W676" s="418"/>
      <c r="X676" s="418"/>
      <c r="Y676" s="418"/>
      <c r="Z676" s="418"/>
      <c r="AA676" s="418"/>
      <c r="AB676" s="418"/>
      <c r="AC676" s="418"/>
      <c r="AD676" s="418"/>
      <c r="AE676" s="418"/>
      <c r="AF676" s="418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755"/>
      <c r="B677" s="175">
        <v>14030306</v>
      </c>
      <c r="C677" s="96">
        <v>350</v>
      </c>
      <c r="D677" s="418">
        <v>7</v>
      </c>
      <c r="E677" s="418">
        <v>50</v>
      </c>
      <c r="F677" s="418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8">
        <v>43</v>
      </c>
      <c r="M677" s="418">
        <v>2</v>
      </c>
      <c r="N677" s="734"/>
      <c r="O677" s="418"/>
      <c r="P677" s="418"/>
      <c r="Q677" s="739"/>
      <c r="R677" s="420" t="str">
        <f t="shared" si="28"/>
        <v>fx</v>
      </c>
      <c r="S677" s="734"/>
      <c r="T677" s="734"/>
      <c r="U677" s="742"/>
      <c r="V677" s="96"/>
      <c r="W677" s="418"/>
      <c r="X677" s="418"/>
      <c r="Y677" s="418"/>
      <c r="Z677" s="418"/>
      <c r="AA677" s="418"/>
      <c r="AB677" s="418"/>
      <c r="AC677" s="418"/>
      <c r="AD677" s="418"/>
      <c r="AE677" s="418"/>
      <c r="AF677" s="418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755"/>
      <c r="B678" s="414">
        <v>14030306</v>
      </c>
      <c r="C678" s="96">
        <v>350</v>
      </c>
      <c r="D678" s="418">
        <v>7</v>
      </c>
      <c r="E678" s="418">
        <v>50</v>
      </c>
      <c r="F678" s="416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8">
        <v>44</v>
      </c>
      <c r="M678" s="418">
        <v>1</v>
      </c>
      <c r="N678" s="736"/>
      <c r="O678" s="418"/>
      <c r="P678" s="418"/>
      <c r="Q678" s="758"/>
      <c r="R678" s="420" t="str">
        <f t="shared" si="28"/>
        <v>fx</v>
      </c>
      <c r="S678" s="734"/>
      <c r="T678" s="734"/>
      <c r="U678" s="742"/>
      <c r="V678" s="96"/>
      <c r="W678" s="418"/>
      <c r="X678" s="418"/>
      <c r="Y678" s="418"/>
      <c r="Z678" s="418"/>
      <c r="AA678" s="418"/>
      <c r="AB678" s="418"/>
      <c r="AC678" s="418"/>
      <c r="AD678" s="418"/>
      <c r="AE678" s="418"/>
      <c r="AF678" s="418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755"/>
      <c r="B679" s="174">
        <v>14030306</v>
      </c>
      <c r="C679" s="96">
        <v>370</v>
      </c>
      <c r="D679" s="418">
        <v>7</v>
      </c>
      <c r="E679" s="418">
        <v>50</v>
      </c>
      <c r="F679" s="418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8">
        <v>39</v>
      </c>
      <c r="M679" s="418">
        <v>1</v>
      </c>
      <c r="N679" s="733">
        <v>576</v>
      </c>
      <c r="O679" s="418"/>
      <c r="P679" s="418"/>
      <c r="Q679" s="757">
        <v>108.76</v>
      </c>
      <c r="R679" s="420" t="str">
        <f t="shared" si="28"/>
        <v>p500</v>
      </c>
      <c r="S679" s="734"/>
      <c r="T679" s="734"/>
      <c r="U679" s="742"/>
      <c r="V679" s="96"/>
      <c r="W679" s="418"/>
      <c r="X679" s="418"/>
      <c r="Y679" s="418"/>
      <c r="Z679" s="418"/>
      <c r="AA679" s="418"/>
      <c r="AB679" s="418"/>
      <c r="AC679" s="418"/>
      <c r="AD679" s="418"/>
      <c r="AE679" s="418"/>
      <c r="AF679" s="418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755"/>
      <c r="B680" s="175">
        <v>14030306</v>
      </c>
      <c r="C680" s="96">
        <v>370</v>
      </c>
      <c r="D680" s="418">
        <v>7</v>
      </c>
      <c r="E680" s="418">
        <v>50</v>
      </c>
      <c r="F680" s="416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8">
        <v>40</v>
      </c>
      <c r="M680" s="418">
        <v>1</v>
      </c>
      <c r="N680" s="734"/>
      <c r="O680" s="418"/>
      <c r="P680" s="418"/>
      <c r="Q680" s="739"/>
      <c r="R680" s="420" t="str">
        <f t="shared" si="28"/>
        <v>p500</v>
      </c>
      <c r="S680" s="734"/>
      <c r="T680" s="734"/>
      <c r="U680" s="742"/>
      <c r="V680" s="96"/>
      <c r="W680" s="418"/>
      <c r="X680" s="418"/>
      <c r="Y680" s="418"/>
      <c r="Z680" s="418"/>
      <c r="AA680" s="418"/>
      <c r="AB680" s="418"/>
      <c r="AC680" s="418"/>
      <c r="AD680" s="418"/>
      <c r="AE680" s="418"/>
      <c r="AF680" s="418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755"/>
      <c r="B681" s="175">
        <v>14030306</v>
      </c>
      <c r="C681" s="96">
        <v>370</v>
      </c>
      <c r="D681" s="418">
        <v>7</v>
      </c>
      <c r="E681" s="418">
        <v>50</v>
      </c>
      <c r="F681" s="418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8">
        <v>42</v>
      </c>
      <c r="M681" s="418">
        <v>2</v>
      </c>
      <c r="N681" s="734"/>
      <c r="O681" s="418"/>
      <c r="P681" s="418"/>
      <c r="Q681" s="739"/>
      <c r="R681" s="420" t="str">
        <f t="shared" si="28"/>
        <v>p500</v>
      </c>
      <c r="S681" s="734"/>
      <c r="T681" s="734"/>
      <c r="U681" s="742"/>
      <c r="V681" s="96"/>
      <c r="W681" s="418"/>
      <c r="X681" s="418"/>
      <c r="Y681" s="418"/>
      <c r="Z681" s="418"/>
      <c r="AA681" s="418"/>
      <c r="AB681" s="418"/>
      <c r="AC681" s="418"/>
      <c r="AD681" s="418"/>
      <c r="AE681" s="418"/>
      <c r="AF681" s="418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755"/>
      <c r="B682" s="175">
        <v>14030306</v>
      </c>
      <c r="C682" s="96">
        <v>370</v>
      </c>
      <c r="D682" s="418">
        <v>7</v>
      </c>
      <c r="E682" s="418">
        <v>50</v>
      </c>
      <c r="F682" s="416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8">
        <v>43</v>
      </c>
      <c r="M682" s="418">
        <v>2</v>
      </c>
      <c r="N682" s="734"/>
      <c r="O682" s="418"/>
      <c r="P682" s="418"/>
      <c r="Q682" s="739"/>
      <c r="R682" s="420" t="str">
        <f t="shared" si="28"/>
        <v>p500</v>
      </c>
      <c r="S682" s="734"/>
      <c r="T682" s="734"/>
      <c r="U682" s="742"/>
      <c r="V682" s="96"/>
      <c r="W682" s="418"/>
      <c r="X682" s="418"/>
      <c r="Y682" s="418"/>
      <c r="Z682" s="418"/>
      <c r="AA682" s="418"/>
      <c r="AB682" s="418"/>
      <c r="AC682" s="418"/>
      <c r="AD682" s="418"/>
      <c r="AE682" s="418"/>
      <c r="AF682" s="418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755"/>
      <c r="B683" s="414">
        <v>14030306</v>
      </c>
      <c r="C683" s="96">
        <v>370</v>
      </c>
      <c r="D683" s="418">
        <v>7</v>
      </c>
      <c r="E683" s="418">
        <v>50</v>
      </c>
      <c r="F683" s="418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8">
        <v>44</v>
      </c>
      <c r="M683" s="418">
        <v>2</v>
      </c>
      <c r="N683" s="736"/>
      <c r="O683" s="418"/>
      <c r="P683" s="418"/>
      <c r="Q683" s="758"/>
      <c r="R683" s="420" t="str">
        <f t="shared" si="28"/>
        <v>p500</v>
      </c>
      <c r="S683" s="734"/>
      <c r="T683" s="734"/>
      <c r="U683" s="742"/>
      <c r="V683" s="96"/>
      <c r="W683" s="418"/>
      <c r="X683" s="418"/>
      <c r="Y683" s="418"/>
      <c r="Z683" s="418"/>
      <c r="AA683" s="418"/>
      <c r="AB683" s="418"/>
      <c r="AC683" s="418"/>
      <c r="AD683" s="418"/>
      <c r="AE683" s="418"/>
      <c r="AF683" s="418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755"/>
      <c r="B684" s="174">
        <v>14030306</v>
      </c>
      <c r="C684" s="96">
        <v>380</v>
      </c>
      <c r="D684" s="418">
        <v>7</v>
      </c>
      <c r="E684" s="418">
        <v>50</v>
      </c>
      <c r="F684" s="416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8">
        <v>40</v>
      </c>
      <c r="M684" s="418">
        <v>1</v>
      </c>
      <c r="N684" s="733">
        <v>576</v>
      </c>
      <c r="O684" s="418"/>
      <c r="P684" s="418"/>
      <c r="Q684" s="419"/>
      <c r="R684" s="420" t="str">
        <f t="shared" si="28"/>
        <v>fx</v>
      </c>
      <c r="S684" s="734"/>
      <c r="T684" s="734"/>
      <c r="U684" s="742"/>
      <c r="V684" s="96"/>
      <c r="W684" s="418"/>
      <c r="X684" s="418"/>
      <c r="Y684" s="418"/>
      <c r="Z684" s="418"/>
      <c r="AA684" s="418"/>
      <c r="AB684" s="418"/>
      <c r="AC684" s="418"/>
      <c r="AD684" s="418"/>
      <c r="AE684" s="418"/>
      <c r="AF684" s="418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755"/>
      <c r="B685" s="175">
        <v>14030306</v>
      </c>
      <c r="C685" s="96">
        <v>380</v>
      </c>
      <c r="D685" s="418">
        <v>7</v>
      </c>
      <c r="E685" s="418">
        <v>50</v>
      </c>
      <c r="F685" s="418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8">
        <v>41</v>
      </c>
      <c r="M685" s="418">
        <v>2</v>
      </c>
      <c r="N685" s="734"/>
      <c r="O685" s="418"/>
      <c r="P685" s="418"/>
      <c r="Q685" s="419"/>
      <c r="R685" s="420" t="str">
        <f t="shared" si="28"/>
        <v>fx</v>
      </c>
      <c r="S685" s="734"/>
      <c r="T685" s="734"/>
      <c r="U685" s="742"/>
      <c r="V685" s="96"/>
      <c r="W685" s="418"/>
      <c r="X685" s="418"/>
      <c r="Y685" s="418"/>
      <c r="Z685" s="418"/>
      <c r="AA685" s="418"/>
      <c r="AB685" s="418"/>
      <c r="AC685" s="418"/>
      <c r="AD685" s="418"/>
      <c r="AE685" s="418"/>
      <c r="AF685" s="418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755"/>
      <c r="B686" s="175">
        <v>14030306</v>
      </c>
      <c r="C686" s="96">
        <v>380</v>
      </c>
      <c r="D686" s="418">
        <v>7</v>
      </c>
      <c r="E686" s="418">
        <v>50</v>
      </c>
      <c r="F686" s="416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8">
        <v>42</v>
      </c>
      <c r="M686" s="418">
        <v>2</v>
      </c>
      <c r="N686" s="734"/>
      <c r="O686" s="418"/>
      <c r="P686" s="418"/>
      <c r="Q686" s="419"/>
      <c r="R686" s="420" t="str">
        <f t="shared" si="28"/>
        <v>fx</v>
      </c>
      <c r="S686" s="734"/>
      <c r="T686" s="734"/>
      <c r="U686" s="742"/>
      <c r="V686" s="96"/>
      <c r="W686" s="418"/>
      <c r="X686" s="418"/>
      <c r="Y686" s="418"/>
      <c r="Z686" s="418"/>
      <c r="AA686" s="418"/>
      <c r="AB686" s="418"/>
      <c r="AC686" s="418"/>
      <c r="AD686" s="418"/>
      <c r="AE686" s="418"/>
      <c r="AF686" s="418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755"/>
      <c r="B687" s="175">
        <v>14030306</v>
      </c>
      <c r="C687" s="96">
        <v>380</v>
      </c>
      <c r="D687" s="418">
        <v>7</v>
      </c>
      <c r="E687" s="418">
        <v>50</v>
      </c>
      <c r="F687" s="418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8">
        <v>43</v>
      </c>
      <c r="M687" s="418">
        <v>2</v>
      </c>
      <c r="N687" s="734"/>
      <c r="O687" s="418"/>
      <c r="P687" s="418"/>
      <c r="Q687" s="419"/>
      <c r="R687" s="420" t="str">
        <f t="shared" si="28"/>
        <v>fx</v>
      </c>
      <c r="S687" s="734"/>
      <c r="T687" s="734"/>
      <c r="U687" s="742"/>
      <c r="V687" s="96"/>
      <c r="W687" s="418"/>
      <c r="X687" s="418"/>
      <c r="Y687" s="418"/>
      <c r="Z687" s="418"/>
      <c r="AA687" s="418"/>
      <c r="AB687" s="418"/>
      <c r="AC687" s="418"/>
      <c r="AD687" s="418"/>
      <c r="AE687" s="418"/>
      <c r="AF687" s="418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756"/>
      <c r="B688" s="414">
        <v>14030306</v>
      </c>
      <c r="C688" s="164">
        <v>380</v>
      </c>
      <c r="D688" s="425">
        <v>7</v>
      </c>
      <c r="E688" s="425">
        <v>50</v>
      </c>
      <c r="F688" s="411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25">
        <v>44</v>
      </c>
      <c r="M688" s="425">
        <v>1</v>
      </c>
      <c r="N688" s="735"/>
      <c r="O688" s="425"/>
      <c r="P688" s="425"/>
      <c r="Q688" s="427"/>
      <c r="R688" s="151" t="str">
        <f t="shared" si="28"/>
        <v>fx</v>
      </c>
      <c r="S688" s="735"/>
      <c r="T688" s="735"/>
      <c r="U688" s="743"/>
      <c r="V688" s="96"/>
      <c r="W688" s="418"/>
      <c r="X688" s="418"/>
      <c r="Y688" s="418"/>
      <c r="Z688" s="418"/>
      <c r="AA688" s="418"/>
      <c r="AB688" s="418"/>
      <c r="AC688" s="418"/>
      <c r="AD688" s="418"/>
      <c r="AE688" s="418"/>
      <c r="AF688" s="418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754" t="str">
        <f t="shared" si="29"/>
        <v>شب</v>
      </c>
      <c r="B689" s="174">
        <v>14030307</v>
      </c>
      <c r="C689" s="163">
        <v>370</v>
      </c>
      <c r="D689" s="426">
        <v>7</v>
      </c>
      <c r="E689" s="426">
        <v>50</v>
      </c>
      <c r="F689" s="426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26">
        <v>39</v>
      </c>
      <c r="M689" s="201">
        <v>1</v>
      </c>
      <c r="N689" s="754">
        <v>552</v>
      </c>
      <c r="O689" s="163"/>
      <c r="P689" s="426"/>
      <c r="Q689" s="738">
        <v>104.31</v>
      </c>
      <c r="R689" s="150" t="str">
        <f t="shared" si="28"/>
        <v>p500</v>
      </c>
      <c r="S689" s="737">
        <v>1</v>
      </c>
      <c r="T689" s="737">
        <v>14.5</v>
      </c>
      <c r="U689" s="741">
        <v>500</v>
      </c>
      <c r="V689" s="96"/>
      <c r="W689" s="418"/>
      <c r="X689" s="418"/>
      <c r="Y689" s="418"/>
      <c r="Z689" s="418"/>
      <c r="AA689" s="418"/>
      <c r="AB689" s="418"/>
      <c r="AC689" s="418"/>
      <c r="AD689" s="418"/>
      <c r="AE689" s="418"/>
      <c r="AF689" s="418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755"/>
      <c r="B690" s="175">
        <v>14030307</v>
      </c>
      <c r="C690" s="96">
        <v>370</v>
      </c>
      <c r="D690" s="418">
        <v>7</v>
      </c>
      <c r="E690" s="418">
        <v>50</v>
      </c>
      <c r="F690" s="418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8">
        <v>40</v>
      </c>
      <c r="M690" s="131">
        <v>1</v>
      </c>
      <c r="N690" s="755"/>
      <c r="O690" s="96"/>
      <c r="P690" s="418"/>
      <c r="Q690" s="739"/>
      <c r="R690" s="420" t="str">
        <f t="shared" si="28"/>
        <v>p500</v>
      </c>
      <c r="S690" s="734"/>
      <c r="T690" s="734"/>
      <c r="U690" s="742"/>
      <c r="V690" s="96"/>
      <c r="W690" s="418"/>
      <c r="X690" s="418"/>
      <c r="Y690" s="418"/>
      <c r="Z690" s="418"/>
      <c r="AA690" s="418"/>
      <c r="AB690" s="418"/>
      <c r="AC690" s="418"/>
      <c r="AD690" s="418"/>
      <c r="AE690" s="418"/>
      <c r="AF690" s="418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755"/>
      <c r="B691" s="175">
        <v>14030307</v>
      </c>
      <c r="C691" s="96">
        <v>370</v>
      </c>
      <c r="D691" s="418">
        <v>7</v>
      </c>
      <c r="E691" s="418">
        <v>50</v>
      </c>
      <c r="F691" s="418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8">
        <v>42</v>
      </c>
      <c r="M691" s="131">
        <v>2</v>
      </c>
      <c r="N691" s="755"/>
      <c r="O691" s="96"/>
      <c r="P691" s="418"/>
      <c r="Q691" s="739"/>
      <c r="R691" s="420" t="str">
        <f t="shared" si="28"/>
        <v>p500</v>
      </c>
      <c r="S691" s="734"/>
      <c r="T691" s="734"/>
      <c r="U691" s="742"/>
      <c r="V691" s="96"/>
      <c r="W691" s="418"/>
      <c r="X691" s="418"/>
      <c r="Y691" s="418"/>
      <c r="Z691" s="418"/>
      <c r="AA691" s="418"/>
      <c r="AB691" s="418"/>
      <c r="AC691" s="418"/>
      <c r="AD691" s="418"/>
      <c r="AE691" s="418"/>
      <c r="AF691" s="418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755"/>
      <c r="B692" s="175">
        <v>14030307</v>
      </c>
      <c r="C692" s="96">
        <v>370</v>
      </c>
      <c r="D692" s="418">
        <v>7</v>
      </c>
      <c r="E692" s="418">
        <v>50</v>
      </c>
      <c r="F692" s="418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8">
        <v>43</v>
      </c>
      <c r="M692" s="131">
        <v>2</v>
      </c>
      <c r="N692" s="755"/>
      <c r="O692" s="96"/>
      <c r="P692" s="418"/>
      <c r="Q692" s="739"/>
      <c r="R692" s="420" t="str">
        <f t="shared" si="28"/>
        <v>p500</v>
      </c>
      <c r="S692" s="734"/>
      <c r="T692" s="734"/>
      <c r="U692" s="742"/>
      <c r="V692" s="96"/>
      <c r="W692" s="418"/>
      <c r="X692" s="418"/>
      <c r="Y692" s="418"/>
      <c r="Z692" s="418"/>
      <c r="AA692" s="418"/>
      <c r="AB692" s="418"/>
      <c r="AC692" s="418"/>
      <c r="AD692" s="418"/>
      <c r="AE692" s="418"/>
      <c r="AF692" s="418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755"/>
      <c r="B693" s="414">
        <v>14030307</v>
      </c>
      <c r="C693" s="96">
        <v>370</v>
      </c>
      <c r="D693" s="418">
        <v>7</v>
      </c>
      <c r="E693" s="418">
        <v>50</v>
      </c>
      <c r="F693" s="418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8">
        <v>44</v>
      </c>
      <c r="M693" s="131">
        <v>2</v>
      </c>
      <c r="N693" s="756"/>
      <c r="O693" s="96"/>
      <c r="P693" s="418"/>
      <c r="Q693" s="758"/>
      <c r="R693" s="420" t="str">
        <f t="shared" si="28"/>
        <v>p500</v>
      </c>
      <c r="S693" s="734"/>
      <c r="T693" s="734"/>
      <c r="U693" s="742"/>
      <c r="V693" s="96"/>
      <c r="W693" s="418"/>
      <c r="X693" s="418"/>
      <c r="Y693" s="418"/>
      <c r="Z693" s="418"/>
      <c r="AA693" s="418"/>
      <c r="AB693" s="418"/>
      <c r="AC693" s="418"/>
      <c r="AD693" s="418"/>
      <c r="AE693" s="418"/>
      <c r="AF693" s="418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755"/>
      <c r="B694" s="174">
        <v>14030307</v>
      </c>
      <c r="C694" s="96">
        <v>350</v>
      </c>
      <c r="D694" s="418">
        <v>7</v>
      </c>
      <c r="E694" s="418">
        <v>50</v>
      </c>
      <c r="F694" s="418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8">
        <v>39</v>
      </c>
      <c r="M694" s="418">
        <v>1</v>
      </c>
      <c r="N694" s="737">
        <v>552</v>
      </c>
      <c r="O694" s="418"/>
      <c r="P694" s="418"/>
      <c r="Q694" s="757">
        <v>140.19999999999999</v>
      </c>
      <c r="R694" s="420" t="str">
        <f t="shared" si="28"/>
        <v>fx</v>
      </c>
      <c r="S694" s="734"/>
      <c r="T694" s="734"/>
      <c r="U694" s="742"/>
      <c r="V694" s="96"/>
      <c r="W694" s="418"/>
      <c r="X694" s="418"/>
      <c r="Y694" s="418"/>
      <c r="Z694" s="418"/>
      <c r="AA694" s="418"/>
      <c r="AB694" s="418"/>
      <c r="AC694" s="418"/>
      <c r="AD694" s="418"/>
      <c r="AE694" s="418"/>
      <c r="AF694" s="418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755"/>
      <c r="B695" s="175">
        <v>14030307</v>
      </c>
      <c r="C695" s="96">
        <v>350</v>
      </c>
      <c r="D695" s="418">
        <v>7</v>
      </c>
      <c r="E695" s="418">
        <v>50</v>
      </c>
      <c r="F695" s="418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8">
        <v>40</v>
      </c>
      <c r="M695" s="418">
        <v>1</v>
      </c>
      <c r="N695" s="734"/>
      <c r="O695" s="418"/>
      <c r="P695" s="418"/>
      <c r="Q695" s="739"/>
      <c r="R695" s="420" t="str">
        <f t="shared" si="28"/>
        <v>fx</v>
      </c>
      <c r="S695" s="734"/>
      <c r="T695" s="734"/>
      <c r="U695" s="742"/>
      <c r="V695" s="96"/>
      <c r="W695" s="418"/>
      <c r="X695" s="418"/>
      <c r="Y695" s="418"/>
      <c r="Z695" s="418"/>
      <c r="AA695" s="418"/>
      <c r="AB695" s="418"/>
      <c r="AC695" s="418"/>
      <c r="AD695" s="418"/>
      <c r="AE695" s="418"/>
      <c r="AF695" s="418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755"/>
      <c r="B696" s="175">
        <v>14030307</v>
      </c>
      <c r="C696" s="96">
        <v>350</v>
      </c>
      <c r="D696" s="418">
        <v>7</v>
      </c>
      <c r="E696" s="418">
        <v>50</v>
      </c>
      <c r="F696" s="418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8">
        <v>41</v>
      </c>
      <c r="M696" s="418">
        <v>1</v>
      </c>
      <c r="N696" s="734"/>
      <c r="O696" s="418"/>
      <c r="P696" s="418"/>
      <c r="Q696" s="739"/>
      <c r="R696" s="420" t="str">
        <f t="shared" si="28"/>
        <v>fx</v>
      </c>
      <c r="S696" s="734"/>
      <c r="T696" s="734"/>
      <c r="U696" s="742"/>
      <c r="V696" s="96"/>
      <c r="W696" s="418"/>
      <c r="X696" s="418"/>
      <c r="Y696" s="418"/>
      <c r="Z696" s="418"/>
      <c r="AA696" s="418"/>
      <c r="AB696" s="418"/>
      <c r="AC696" s="418"/>
      <c r="AD696" s="418"/>
      <c r="AE696" s="418"/>
      <c r="AF696" s="418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755"/>
      <c r="B697" s="175">
        <v>14030307</v>
      </c>
      <c r="C697" s="96">
        <v>350</v>
      </c>
      <c r="D697" s="418">
        <v>7</v>
      </c>
      <c r="E697" s="418">
        <v>50</v>
      </c>
      <c r="F697" s="418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8">
        <v>42</v>
      </c>
      <c r="M697" s="418">
        <v>2</v>
      </c>
      <c r="N697" s="734"/>
      <c r="O697" s="418"/>
      <c r="P697" s="418"/>
      <c r="Q697" s="739"/>
      <c r="R697" s="420" t="str">
        <f t="shared" si="28"/>
        <v>fx</v>
      </c>
      <c r="S697" s="734"/>
      <c r="T697" s="734"/>
      <c r="U697" s="742"/>
      <c r="V697" s="96"/>
      <c r="W697" s="418"/>
      <c r="X697" s="418"/>
      <c r="Y697" s="418"/>
      <c r="Z697" s="418"/>
      <c r="AA697" s="418"/>
      <c r="AB697" s="418"/>
      <c r="AC697" s="418"/>
      <c r="AD697" s="418"/>
      <c r="AE697" s="418"/>
      <c r="AF697" s="418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755"/>
      <c r="B698" s="175">
        <v>14030307</v>
      </c>
      <c r="C698" s="96">
        <v>350</v>
      </c>
      <c r="D698" s="418">
        <v>7</v>
      </c>
      <c r="E698" s="418">
        <v>50</v>
      </c>
      <c r="F698" s="418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8">
        <v>43</v>
      </c>
      <c r="M698" s="418">
        <v>2</v>
      </c>
      <c r="N698" s="734"/>
      <c r="O698" s="418"/>
      <c r="P698" s="418"/>
      <c r="Q698" s="739"/>
      <c r="R698" s="420" t="str">
        <f t="shared" si="28"/>
        <v>fx</v>
      </c>
      <c r="S698" s="734"/>
      <c r="T698" s="734"/>
      <c r="U698" s="742"/>
      <c r="V698" s="96"/>
      <c r="W698" s="418"/>
      <c r="X698" s="418"/>
      <c r="Y698" s="418"/>
      <c r="Z698" s="418"/>
      <c r="AA698" s="418"/>
      <c r="AB698" s="418"/>
      <c r="AC698" s="418"/>
      <c r="AD698" s="418"/>
      <c r="AE698" s="418"/>
      <c r="AF698" s="418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756"/>
      <c r="B699" s="414">
        <v>14030307</v>
      </c>
      <c r="C699" s="164">
        <v>350</v>
      </c>
      <c r="D699" s="425">
        <v>7</v>
      </c>
      <c r="E699" s="425">
        <v>50</v>
      </c>
      <c r="F699" s="425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25">
        <v>44</v>
      </c>
      <c r="M699" s="425">
        <v>1</v>
      </c>
      <c r="N699" s="735"/>
      <c r="O699" s="425"/>
      <c r="P699" s="425"/>
      <c r="Q699" s="740"/>
      <c r="R699" s="151" t="str">
        <f t="shared" si="28"/>
        <v>fx</v>
      </c>
      <c r="S699" s="735"/>
      <c r="T699" s="735"/>
      <c r="U699" s="743"/>
      <c r="V699" s="96"/>
      <c r="W699" s="418"/>
      <c r="X699" s="418"/>
      <c r="Y699" s="418"/>
      <c r="Z699" s="418"/>
      <c r="AA699" s="418"/>
      <c r="AB699" s="418"/>
      <c r="AC699" s="418"/>
      <c r="AD699" s="418"/>
      <c r="AE699" s="418"/>
      <c r="AF699" s="418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754" t="str">
        <f t="shared" si="29"/>
        <v>روز</v>
      </c>
      <c r="B700" s="174">
        <v>14030307</v>
      </c>
      <c r="C700" s="163">
        <v>309</v>
      </c>
      <c r="D700" s="426">
        <v>7</v>
      </c>
      <c r="E700" s="426">
        <v>50</v>
      </c>
      <c r="F700" s="426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26">
        <v>36</v>
      </c>
      <c r="M700" s="426">
        <v>1</v>
      </c>
      <c r="N700" s="737">
        <v>525</v>
      </c>
      <c r="O700" s="426"/>
      <c r="P700" s="426"/>
      <c r="Q700" s="738"/>
      <c r="R700" s="150" t="str">
        <f t="shared" si="28"/>
        <v>fx</v>
      </c>
      <c r="S700" s="737">
        <v>3</v>
      </c>
      <c r="T700" s="737">
        <v>27</v>
      </c>
      <c r="U700" s="741">
        <v>1000</v>
      </c>
      <c r="V700" s="96"/>
      <c r="W700" s="418"/>
      <c r="X700" s="418"/>
      <c r="Y700" s="418"/>
      <c r="Z700" s="418"/>
      <c r="AA700" s="418"/>
      <c r="AB700" s="418"/>
      <c r="AC700" s="418"/>
      <c r="AD700" s="418"/>
      <c r="AE700" s="418"/>
      <c r="AF700" s="418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755"/>
      <c r="B701" s="175">
        <v>14030307</v>
      </c>
      <c r="C701" s="96">
        <v>309</v>
      </c>
      <c r="D701" s="418">
        <v>7</v>
      </c>
      <c r="E701" s="418">
        <v>50</v>
      </c>
      <c r="F701" s="418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8">
        <v>37</v>
      </c>
      <c r="M701" s="418">
        <v>2</v>
      </c>
      <c r="N701" s="734"/>
      <c r="O701" s="418"/>
      <c r="P701" s="418"/>
      <c r="Q701" s="739"/>
      <c r="R701" s="420" t="str">
        <f t="shared" si="28"/>
        <v>fx</v>
      </c>
      <c r="S701" s="734"/>
      <c r="T701" s="734"/>
      <c r="U701" s="742"/>
      <c r="V701" s="96"/>
      <c r="W701" s="418"/>
      <c r="X701" s="418"/>
      <c r="Y701" s="418"/>
      <c r="Z701" s="418"/>
      <c r="AA701" s="418"/>
      <c r="AB701" s="418"/>
      <c r="AC701" s="418"/>
      <c r="AD701" s="418"/>
      <c r="AE701" s="418"/>
      <c r="AF701" s="418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755"/>
      <c r="B702" s="175">
        <v>14030307</v>
      </c>
      <c r="C702" s="96">
        <v>309</v>
      </c>
      <c r="D702" s="418">
        <v>7</v>
      </c>
      <c r="E702" s="418">
        <v>50</v>
      </c>
      <c r="F702" s="418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8">
        <v>38</v>
      </c>
      <c r="M702" s="418">
        <v>2</v>
      </c>
      <c r="N702" s="734"/>
      <c r="O702" s="418"/>
      <c r="P702" s="418"/>
      <c r="Q702" s="739"/>
      <c r="R702" s="420" t="str">
        <f t="shared" si="28"/>
        <v>fx</v>
      </c>
      <c r="S702" s="734"/>
      <c r="T702" s="734"/>
      <c r="U702" s="742"/>
      <c r="V702" s="96"/>
      <c r="W702" s="418"/>
      <c r="X702" s="418"/>
      <c r="Y702" s="418"/>
      <c r="Z702" s="418"/>
      <c r="AA702" s="418"/>
      <c r="AB702" s="418"/>
      <c r="AC702" s="418"/>
      <c r="AD702" s="418"/>
      <c r="AE702" s="418"/>
      <c r="AF702" s="418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755"/>
      <c r="B703" s="414">
        <v>14030307</v>
      </c>
      <c r="C703" s="96">
        <v>309</v>
      </c>
      <c r="D703" s="418">
        <v>7</v>
      </c>
      <c r="E703" s="418">
        <v>50</v>
      </c>
      <c r="F703" s="418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8">
        <v>39</v>
      </c>
      <c r="M703" s="418">
        <v>2</v>
      </c>
      <c r="N703" s="736"/>
      <c r="O703" s="418"/>
      <c r="P703" s="418"/>
      <c r="Q703" s="758"/>
      <c r="R703" s="420" t="str">
        <f t="shared" si="28"/>
        <v>fx</v>
      </c>
      <c r="S703" s="734"/>
      <c r="T703" s="734"/>
      <c r="U703" s="742"/>
      <c r="V703" s="96"/>
      <c r="W703" s="418"/>
      <c r="X703" s="418"/>
      <c r="Y703" s="418"/>
      <c r="Z703" s="418"/>
      <c r="AA703" s="418"/>
      <c r="AB703" s="418"/>
      <c r="AC703" s="418"/>
      <c r="AD703" s="418"/>
      <c r="AE703" s="418"/>
      <c r="AF703" s="418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755"/>
      <c r="B704" s="174">
        <v>14030307</v>
      </c>
      <c r="C704" s="96">
        <v>350</v>
      </c>
      <c r="D704" s="418">
        <v>7</v>
      </c>
      <c r="E704" s="418">
        <v>50</v>
      </c>
      <c r="F704" s="418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8">
        <v>39</v>
      </c>
      <c r="M704" s="418">
        <v>1</v>
      </c>
      <c r="N704" s="733">
        <v>656</v>
      </c>
      <c r="O704" s="418"/>
      <c r="P704" s="418"/>
      <c r="Q704" s="757">
        <v>166.53</v>
      </c>
      <c r="R704" s="420" t="str">
        <f t="shared" si="28"/>
        <v>fx</v>
      </c>
      <c r="S704" s="734"/>
      <c r="T704" s="734"/>
      <c r="U704" s="742"/>
      <c r="V704" s="96"/>
      <c r="W704" s="418"/>
      <c r="X704" s="418"/>
      <c r="Y704" s="418"/>
      <c r="Z704" s="418"/>
      <c r="AA704" s="418"/>
      <c r="AB704" s="418"/>
      <c r="AC704" s="418"/>
      <c r="AD704" s="418"/>
      <c r="AE704" s="418"/>
      <c r="AF704" s="418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755"/>
      <c r="B705" s="175">
        <v>14030307</v>
      </c>
      <c r="C705" s="96">
        <v>350</v>
      </c>
      <c r="D705" s="418">
        <v>7</v>
      </c>
      <c r="E705" s="418">
        <v>50</v>
      </c>
      <c r="F705" s="418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8">
        <v>40</v>
      </c>
      <c r="M705" s="418">
        <v>1</v>
      </c>
      <c r="N705" s="734"/>
      <c r="O705" s="418"/>
      <c r="P705" s="418"/>
      <c r="Q705" s="739"/>
      <c r="R705" s="420" t="str">
        <f t="shared" si="28"/>
        <v>fx</v>
      </c>
      <c r="S705" s="734"/>
      <c r="T705" s="734"/>
      <c r="U705" s="742"/>
      <c r="V705" s="96"/>
      <c r="W705" s="418"/>
      <c r="X705" s="418"/>
      <c r="Y705" s="418"/>
      <c r="Z705" s="418"/>
      <c r="AA705" s="418"/>
      <c r="AB705" s="418"/>
      <c r="AC705" s="418"/>
      <c r="AD705" s="418"/>
      <c r="AE705" s="418"/>
      <c r="AF705" s="418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755"/>
      <c r="B706" s="175">
        <v>14030307</v>
      </c>
      <c r="C706" s="96">
        <v>350</v>
      </c>
      <c r="D706" s="418">
        <v>7</v>
      </c>
      <c r="E706" s="418">
        <v>50</v>
      </c>
      <c r="F706" s="418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8">
        <v>41</v>
      </c>
      <c r="M706" s="418">
        <v>1</v>
      </c>
      <c r="N706" s="734"/>
      <c r="O706" s="418"/>
      <c r="P706" s="418"/>
      <c r="Q706" s="739"/>
      <c r="R706" s="420" t="str">
        <f t="shared" si="28"/>
        <v>fx</v>
      </c>
      <c r="S706" s="734"/>
      <c r="T706" s="734"/>
      <c r="U706" s="742"/>
      <c r="V706" s="96"/>
      <c r="W706" s="418"/>
      <c r="X706" s="418"/>
      <c r="Y706" s="418"/>
      <c r="Z706" s="418"/>
      <c r="AA706" s="418"/>
      <c r="AB706" s="418"/>
      <c r="AC706" s="418"/>
      <c r="AD706" s="418"/>
      <c r="AE706" s="418"/>
      <c r="AF706" s="418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755"/>
      <c r="B707" s="175">
        <v>14030307</v>
      </c>
      <c r="C707" s="96">
        <v>350</v>
      </c>
      <c r="D707" s="418">
        <v>7</v>
      </c>
      <c r="E707" s="418">
        <v>50</v>
      </c>
      <c r="F707" s="418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8">
        <v>42</v>
      </c>
      <c r="M707" s="418">
        <v>2</v>
      </c>
      <c r="N707" s="734"/>
      <c r="O707" s="418"/>
      <c r="P707" s="418"/>
      <c r="Q707" s="739"/>
      <c r="R707" s="420" t="str">
        <f t="shared" si="28"/>
        <v>fx</v>
      </c>
      <c r="S707" s="734"/>
      <c r="T707" s="734"/>
      <c r="U707" s="742"/>
      <c r="V707" s="96"/>
      <c r="W707" s="418"/>
      <c r="X707" s="418"/>
      <c r="Y707" s="418"/>
      <c r="Z707" s="418"/>
      <c r="AA707" s="418"/>
      <c r="AB707" s="418"/>
      <c r="AC707" s="418"/>
      <c r="AD707" s="418"/>
      <c r="AE707" s="418"/>
      <c r="AF707" s="418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755"/>
      <c r="B708" s="175">
        <v>14030307</v>
      </c>
      <c r="C708" s="96">
        <v>350</v>
      </c>
      <c r="D708" s="418">
        <v>7</v>
      </c>
      <c r="E708" s="418">
        <v>50</v>
      </c>
      <c r="F708" s="418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8">
        <v>43</v>
      </c>
      <c r="M708" s="418">
        <v>2</v>
      </c>
      <c r="N708" s="734"/>
      <c r="O708" s="418"/>
      <c r="P708" s="418"/>
      <c r="Q708" s="739"/>
      <c r="R708" s="420" t="str">
        <f t="shared" si="28"/>
        <v>fx</v>
      </c>
      <c r="S708" s="734"/>
      <c r="T708" s="734"/>
      <c r="U708" s="742"/>
      <c r="V708" s="96"/>
      <c r="W708" s="418"/>
      <c r="X708" s="418"/>
      <c r="Y708" s="418"/>
      <c r="Z708" s="418"/>
      <c r="AA708" s="418"/>
      <c r="AB708" s="418"/>
      <c r="AC708" s="418"/>
      <c r="AD708" s="418"/>
      <c r="AE708" s="418"/>
      <c r="AF708" s="418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755"/>
      <c r="B709" s="414">
        <v>14030307</v>
      </c>
      <c r="C709" s="96">
        <v>350</v>
      </c>
      <c r="D709" s="418">
        <v>7</v>
      </c>
      <c r="E709" s="418">
        <v>50</v>
      </c>
      <c r="F709" s="418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8">
        <v>44</v>
      </c>
      <c r="M709" s="418">
        <v>1</v>
      </c>
      <c r="N709" s="736"/>
      <c r="O709" s="418"/>
      <c r="P709" s="418"/>
      <c r="Q709" s="758"/>
      <c r="R709" s="420" t="str">
        <f t="shared" si="28"/>
        <v>fx</v>
      </c>
      <c r="S709" s="734"/>
      <c r="T709" s="734"/>
      <c r="U709" s="742"/>
      <c r="V709" s="96"/>
      <c r="W709" s="418"/>
      <c r="X709" s="418"/>
      <c r="Y709" s="418"/>
      <c r="Z709" s="418"/>
      <c r="AA709" s="418"/>
      <c r="AB709" s="418"/>
      <c r="AC709" s="418"/>
      <c r="AD709" s="418"/>
      <c r="AE709" s="418"/>
      <c r="AF709" s="418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755"/>
      <c r="B710" s="174">
        <v>14030307</v>
      </c>
      <c r="C710" s="96">
        <v>370</v>
      </c>
      <c r="D710" s="418">
        <v>7</v>
      </c>
      <c r="E710" s="418">
        <v>50</v>
      </c>
      <c r="F710" s="418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8">
        <v>39</v>
      </c>
      <c r="M710" s="418">
        <v>1</v>
      </c>
      <c r="N710" s="733">
        <v>656</v>
      </c>
      <c r="O710" s="418"/>
      <c r="P710" s="418"/>
      <c r="Q710" s="757">
        <v>123.97</v>
      </c>
      <c r="R710" s="420" t="str">
        <f t="shared" si="28"/>
        <v>p500</v>
      </c>
      <c r="S710" s="734"/>
      <c r="T710" s="734"/>
      <c r="U710" s="742"/>
      <c r="V710" s="96"/>
      <c r="W710" s="418"/>
      <c r="X710" s="418"/>
      <c r="Y710" s="418"/>
      <c r="Z710" s="418"/>
      <c r="AA710" s="418"/>
      <c r="AB710" s="418"/>
      <c r="AC710" s="418"/>
      <c r="AD710" s="418"/>
      <c r="AE710" s="418"/>
      <c r="AF710" s="418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755"/>
      <c r="B711" s="175">
        <v>14030307</v>
      </c>
      <c r="C711" s="96">
        <v>370</v>
      </c>
      <c r="D711" s="418">
        <v>7</v>
      </c>
      <c r="E711" s="418">
        <v>50</v>
      </c>
      <c r="F711" s="418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8">
        <v>40</v>
      </c>
      <c r="M711" s="418">
        <v>1</v>
      </c>
      <c r="N711" s="734"/>
      <c r="O711" s="418"/>
      <c r="P711" s="418"/>
      <c r="Q711" s="739"/>
      <c r="R711" s="420" t="str">
        <f t="shared" si="28"/>
        <v>p500</v>
      </c>
      <c r="S711" s="734"/>
      <c r="T711" s="734"/>
      <c r="U711" s="742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755"/>
      <c r="B712" s="175">
        <v>14030307</v>
      </c>
      <c r="C712" s="96">
        <v>370</v>
      </c>
      <c r="D712" s="418">
        <v>7</v>
      </c>
      <c r="E712" s="418">
        <v>50</v>
      </c>
      <c r="F712" s="418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8">
        <v>42</v>
      </c>
      <c r="M712" s="418">
        <v>2</v>
      </c>
      <c r="N712" s="734"/>
      <c r="O712" s="418"/>
      <c r="P712" s="418"/>
      <c r="Q712" s="739"/>
      <c r="R712" s="420" t="str">
        <f t="shared" si="28"/>
        <v>p500</v>
      </c>
      <c r="S712" s="734"/>
      <c r="T712" s="734"/>
      <c r="U712" s="742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755"/>
      <c r="B713" s="175">
        <v>14030307</v>
      </c>
      <c r="C713" s="96">
        <v>370</v>
      </c>
      <c r="D713" s="418">
        <v>7</v>
      </c>
      <c r="E713" s="418">
        <v>50</v>
      </c>
      <c r="F713" s="418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8">
        <v>43</v>
      </c>
      <c r="M713" s="418">
        <v>2</v>
      </c>
      <c r="N713" s="734"/>
      <c r="O713" s="418"/>
      <c r="P713" s="418"/>
      <c r="Q713" s="739"/>
      <c r="R713" s="420" t="str">
        <f t="shared" si="28"/>
        <v>p500</v>
      </c>
      <c r="S713" s="734"/>
      <c r="T713" s="734"/>
      <c r="U713" s="742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755"/>
      <c r="B714" s="414">
        <v>14030307</v>
      </c>
      <c r="C714" s="96">
        <v>370</v>
      </c>
      <c r="D714" s="418">
        <v>7</v>
      </c>
      <c r="E714" s="418">
        <v>50</v>
      </c>
      <c r="F714" s="418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8">
        <v>44</v>
      </c>
      <c r="M714" s="418">
        <v>2</v>
      </c>
      <c r="N714" s="736"/>
      <c r="O714" s="418"/>
      <c r="P714" s="418"/>
      <c r="Q714" s="758"/>
      <c r="R714" s="420" t="str">
        <f t="shared" si="28"/>
        <v>p500</v>
      </c>
      <c r="S714" s="734"/>
      <c r="T714" s="734"/>
      <c r="U714" s="742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755"/>
      <c r="B715" s="174">
        <v>14030307</v>
      </c>
      <c r="C715" s="96">
        <v>380</v>
      </c>
      <c r="D715" s="418">
        <v>7</v>
      </c>
      <c r="E715" s="418">
        <v>50</v>
      </c>
      <c r="F715" s="418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8">
        <v>40</v>
      </c>
      <c r="M715" s="418">
        <v>1</v>
      </c>
      <c r="N715" s="733">
        <v>521</v>
      </c>
      <c r="O715" s="418"/>
      <c r="P715" s="418"/>
      <c r="Q715" s="757">
        <v>698.28</v>
      </c>
      <c r="R715" s="420" t="str">
        <f t="shared" si="28"/>
        <v>fx</v>
      </c>
      <c r="S715" s="734"/>
      <c r="T715" s="734"/>
      <c r="U715" s="742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755"/>
      <c r="B716" s="175">
        <v>14030307</v>
      </c>
      <c r="C716" s="96">
        <v>380</v>
      </c>
      <c r="D716" s="418">
        <v>7</v>
      </c>
      <c r="E716" s="418">
        <v>50</v>
      </c>
      <c r="F716" s="418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8">
        <v>41</v>
      </c>
      <c r="M716" s="418">
        <v>2</v>
      </c>
      <c r="N716" s="734"/>
      <c r="O716" s="418"/>
      <c r="P716" s="418"/>
      <c r="Q716" s="739"/>
      <c r="R716" s="420" t="str">
        <f t="shared" si="28"/>
        <v>fx</v>
      </c>
      <c r="S716" s="734"/>
      <c r="T716" s="734"/>
      <c r="U716" s="742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755"/>
      <c r="B717" s="175">
        <v>14030307</v>
      </c>
      <c r="C717" s="96">
        <v>380</v>
      </c>
      <c r="D717" s="418">
        <v>7</v>
      </c>
      <c r="E717" s="418">
        <v>50</v>
      </c>
      <c r="F717" s="418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8">
        <v>42</v>
      </c>
      <c r="M717" s="418">
        <v>2</v>
      </c>
      <c r="N717" s="734"/>
      <c r="O717" s="418"/>
      <c r="P717" s="418"/>
      <c r="Q717" s="739"/>
      <c r="R717" s="420" t="str">
        <f t="shared" si="28"/>
        <v>fx</v>
      </c>
      <c r="S717" s="734"/>
      <c r="T717" s="734"/>
      <c r="U717" s="742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755"/>
      <c r="B718" s="175">
        <v>14030307</v>
      </c>
      <c r="C718" s="96">
        <v>380</v>
      </c>
      <c r="D718" s="418">
        <v>7</v>
      </c>
      <c r="E718" s="418">
        <v>50</v>
      </c>
      <c r="F718" s="418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8">
        <v>43</v>
      </c>
      <c r="M718" s="418">
        <v>2</v>
      </c>
      <c r="N718" s="734"/>
      <c r="O718" s="418"/>
      <c r="P718" s="418"/>
      <c r="Q718" s="739"/>
      <c r="R718" s="420" t="str">
        <f t="shared" si="28"/>
        <v>fx</v>
      </c>
      <c r="S718" s="734"/>
      <c r="T718" s="734"/>
      <c r="U718" s="742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756"/>
      <c r="B719" s="414">
        <v>14030307</v>
      </c>
      <c r="C719" s="164">
        <v>380</v>
      </c>
      <c r="D719" s="425">
        <v>7</v>
      </c>
      <c r="E719" s="425">
        <v>50</v>
      </c>
      <c r="F719" s="425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25">
        <v>44</v>
      </c>
      <c r="M719" s="425">
        <v>1</v>
      </c>
      <c r="N719" s="735"/>
      <c r="O719" s="425"/>
      <c r="P719" s="425"/>
      <c r="Q719" s="740"/>
      <c r="R719" s="151" t="str">
        <f t="shared" si="28"/>
        <v>fx</v>
      </c>
      <c r="S719" s="735"/>
      <c r="T719" s="735"/>
      <c r="U719" s="743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754" t="str">
        <f t="shared" si="29"/>
        <v>شب</v>
      </c>
      <c r="B720" s="174">
        <v>14030308</v>
      </c>
      <c r="C720" s="163">
        <v>370</v>
      </c>
      <c r="D720" s="426">
        <v>7</v>
      </c>
      <c r="E720" s="426">
        <v>50</v>
      </c>
      <c r="F720" s="426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26">
        <v>39</v>
      </c>
      <c r="M720" s="426">
        <v>1</v>
      </c>
      <c r="N720" s="737">
        <v>560</v>
      </c>
      <c r="O720" s="426"/>
      <c r="P720" s="426"/>
      <c r="Q720" s="738">
        <v>105.83</v>
      </c>
      <c r="R720" s="150" t="str">
        <f t="shared" si="28"/>
        <v>p500</v>
      </c>
      <c r="S720" s="737">
        <v>1</v>
      </c>
      <c r="T720" s="737">
        <v>15</v>
      </c>
      <c r="U720" s="741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755"/>
      <c r="B721" s="175">
        <v>14030308</v>
      </c>
      <c r="C721" s="96">
        <v>370</v>
      </c>
      <c r="D721" s="418">
        <v>7</v>
      </c>
      <c r="E721" s="418">
        <v>50</v>
      </c>
      <c r="F721" s="418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8">
        <v>40</v>
      </c>
      <c r="M721" s="418">
        <v>1</v>
      </c>
      <c r="N721" s="734"/>
      <c r="O721" s="418"/>
      <c r="P721" s="418"/>
      <c r="Q721" s="739"/>
      <c r="R721" s="420" t="str">
        <f t="shared" si="28"/>
        <v>p500</v>
      </c>
      <c r="S721" s="734"/>
      <c r="T721" s="734"/>
      <c r="U721" s="742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755"/>
      <c r="B722" s="175">
        <v>14030308</v>
      </c>
      <c r="C722" s="96">
        <v>370</v>
      </c>
      <c r="D722" s="418">
        <v>7</v>
      </c>
      <c r="E722" s="418">
        <v>50</v>
      </c>
      <c r="F722" s="418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8">
        <v>42</v>
      </c>
      <c r="M722" s="418">
        <v>2</v>
      </c>
      <c r="N722" s="734"/>
      <c r="O722" s="418"/>
      <c r="P722" s="418"/>
      <c r="Q722" s="739"/>
      <c r="R722" s="420" t="str">
        <f t="shared" si="28"/>
        <v>p500</v>
      </c>
      <c r="S722" s="734"/>
      <c r="T722" s="734"/>
      <c r="U722" s="742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755"/>
      <c r="B723" s="175">
        <v>14030308</v>
      </c>
      <c r="C723" s="96">
        <v>370</v>
      </c>
      <c r="D723" s="418">
        <v>7</v>
      </c>
      <c r="E723" s="418">
        <v>50</v>
      </c>
      <c r="F723" s="418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8">
        <v>43</v>
      </c>
      <c r="M723" s="418">
        <v>2</v>
      </c>
      <c r="N723" s="734"/>
      <c r="O723" s="418"/>
      <c r="P723" s="418"/>
      <c r="Q723" s="739"/>
      <c r="R723" s="420" t="str">
        <f t="shared" ref="R723" si="31">IF(C723=370,"p500","fx")</f>
        <v>p500</v>
      </c>
      <c r="S723" s="734"/>
      <c r="T723" s="734"/>
      <c r="U723" s="742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755"/>
      <c r="B724" s="414">
        <v>14030308</v>
      </c>
      <c r="C724" s="96">
        <v>370</v>
      </c>
      <c r="D724" s="418">
        <v>7</v>
      </c>
      <c r="E724" s="418">
        <v>50</v>
      </c>
      <c r="F724" s="418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8">
        <v>44</v>
      </c>
      <c r="M724" s="418">
        <v>2</v>
      </c>
      <c r="N724" s="736"/>
      <c r="O724" s="418"/>
      <c r="P724" s="418"/>
      <c r="Q724" s="758"/>
      <c r="R724" s="420" t="str">
        <f t="shared" ref="R724:R787" si="33">IF(C724=370,"p500","fx")</f>
        <v>p500</v>
      </c>
      <c r="S724" s="734"/>
      <c r="T724" s="734"/>
      <c r="U724" s="742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755"/>
      <c r="B725" s="174">
        <v>14030308</v>
      </c>
      <c r="C725" s="96">
        <v>350</v>
      </c>
      <c r="D725" s="418">
        <v>7</v>
      </c>
      <c r="E725" s="418">
        <v>50</v>
      </c>
      <c r="F725" s="418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8">
        <v>39</v>
      </c>
      <c r="M725" s="418">
        <v>1</v>
      </c>
      <c r="N725" s="733">
        <v>560</v>
      </c>
      <c r="O725" s="418"/>
      <c r="P725" s="418"/>
      <c r="Q725" s="757">
        <v>142.22499999999999</v>
      </c>
      <c r="R725" s="420" t="str">
        <f t="shared" si="33"/>
        <v>fx</v>
      </c>
      <c r="S725" s="734"/>
      <c r="T725" s="734"/>
      <c r="U725" s="742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755"/>
      <c r="B726" s="175">
        <v>14030308</v>
      </c>
      <c r="C726" s="96">
        <v>350</v>
      </c>
      <c r="D726" s="418">
        <v>7</v>
      </c>
      <c r="E726" s="418">
        <v>50</v>
      </c>
      <c r="F726" s="418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8">
        <v>40</v>
      </c>
      <c r="M726" s="418">
        <v>1</v>
      </c>
      <c r="N726" s="734"/>
      <c r="O726" s="418"/>
      <c r="P726" s="418"/>
      <c r="Q726" s="739"/>
      <c r="R726" s="420" t="str">
        <f t="shared" si="33"/>
        <v>fx</v>
      </c>
      <c r="S726" s="734"/>
      <c r="T726" s="734"/>
      <c r="U726" s="742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755"/>
      <c r="B727" s="175">
        <v>14030308</v>
      </c>
      <c r="C727" s="96">
        <v>350</v>
      </c>
      <c r="D727" s="418">
        <v>7</v>
      </c>
      <c r="E727" s="418">
        <v>50</v>
      </c>
      <c r="F727" s="418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8">
        <v>41</v>
      </c>
      <c r="M727" s="418">
        <v>1</v>
      </c>
      <c r="N727" s="734"/>
      <c r="O727" s="418"/>
      <c r="P727" s="418"/>
      <c r="Q727" s="739"/>
      <c r="R727" s="420" t="str">
        <f t="shared" si="33"/>
        <v>fx</v>
      </c>
      <c r="S727" s="734"/>
      <c r="T727" s="734"/>
      <c r="U727" s="742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755"/>
      <c r="B728" s="175">
        <v>14030308</v>
      </c>
      <c r="C728" s="96">
        <v>350</v>
      </c>
      <c r="D728" s="418">
        <v>7</v>
      </c>
      <c r="E728" s="418">
        <v>50</v>
      </c>
      <c r="F728" s="418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8">
        <v>42</v>
      </c>
      <c r="M728" s="418">
        <v>2</v>
      </c>
      <c r="N728" s="734"/>
      <c r="O728" s="418"/>
      <c r="P728" s="418"/>
      <c r="Q728" s="739"/>
      <c r="R728" s="420" t="str">
        <f t="shared" si="33"/>
        <v>fx</v>
      </c>
      <c r="S728" s="734"/>
      <c r="T728" s="734"/>
      <c r="U728" s="742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755"/>
      <c r="B729" s="175">
        <v>14030308</v>
      </c>
      <c r="C729" s="96">
        <v>350</v>
      </c>
      <c r="D729" s="418">
        <v>7</v>
      </c>
      <c r="E729" s="418">
        <v>50</v>
      </c>
      <c r="F729" s="418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8">
        <v>43</v>
      </c>
      <c r="M729" s="418">
        <v>2</v>
      </c>
      <c r="N729" s="734"/>
      <c r="O729" s="418"/>
      <c r="P729" s="418"/>
      <c r="Q729" s="739"/>
      <c r="R729" s="420" t="str">
        <f t="shared" si="33"/>
        <v>fx</v>
      </c>
      <c r="S729" s="734"/>
      <c r="T729" s="734"/>
      <c r="U729" s="742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756"/>
      <c r="B730" s="414">
        <v>14030308</v>
      </c>
      <c r="C730" s="164">
        <v>350</v>
      </c>
      <c r="D730" s="425">
        <v>7</v>
      </c>
      <c r="E730" s="425">
        <v>50</v>
      </c>
      <c r="F730" s="425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25">
        <v>44</v>
      </c>
      <c r="M730" s="425">
        <v>1</v>
      </c>
      <c r="N730" s="735"/>
      <c r="O730" s="425"/>
      <c r="P730" s="425"/>
      <c r="Q730" s="740"/>
      <c r="R730" s="151" t="str">
        <f t="shared" si="33"/>
        <v>fx</v>
      </c>
      <c r="S730" s="735"/>
      <c r="T730" s="735"/>
      <c r="U730" s="743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751" t="str">
        <f t="shared" ref="A731:A783" si="34">IF(H731&gt;I731,"شب","روز")</f>
        <v>روز</v>
      </c>
      <c r="B731" s="426">
        <v>14030308</v>
      </c>
      <c r="C731" s="426">
        <v>274</v>
      </c>
      <c r="D731" s="426">
        <v>7</v>
      </c>
      <c r="E731" s="426">
        <v>50</v>
      </c>
      <c r="F731" s="426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26">
        <v>37</v>
      </c>
      <c r="M731" s="426">
        <v>1</v>
      </c>
      <c r="N731" s="737">
        <v>354</v>
      </c>
      <c r="O731" s="426"/>
      <c r="P731" s="426"/>
      <c r="Q731" s="738">
        <v>153.9</v>
      </c>
      <c r="R731" s="150" t="str">
        <f t="shared" si="33"/>
        <v>fx</v>
      </c>
      <c r="S731" s="737">
        <v>0</v>
      </c>
      <c r="T731" s="737">
        <v>5.2</v>
      </c>
      <c r="U731" s="741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752"/>
      <c r="B732" s="416">
        <v>14030308</v>
      </c>
      <c r="C732" s="418">
        <v>274</v>
      </c>
      <c r="D732" s="418">
        <v>7</v>
      </c>
      <c r="E732" s="418">
        <v>50</v>
      </c>
      <c r="F732" s="418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8">
        <v>38</v>
      </c>
      <c r="M732" s="418">
        <v>2</v>
      </c>
      <c r="N732" s="734"/>
      <c r="O732" s="418"/>
      <c r="P732" s="418"/>
      <c r="Q732" s="739"/>
      <c r="R732" s="420" t="str">
        <f t="shared" si="33"/>
        <v>fx</v>
      </c>
      <c r="S732" s="734"/>
      <c r="T732" s="734"/>
      <c r="U732" s="742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752"/>
      <c r="B733" s="416">
        <v>14030308</v>
      </c>
      <c r="C733" s="418">
        <v>274</v>
      </c>
      <c r="D733" s="418">
        <v>7</v>
      </c>
      <c r="E733" s="418">
        <v>50</v>
      </c>
      <c r="F733" s="418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8">
        <v>39</v>
      </c>
      <c r="M733" s="418">
        <v>2</v>
      </c>
      <c r="N733" s="734"/>
      <c r="O733" s="418"/>
      <c r="P733" s="418"/>
      <c r="Q733" s="739"/>
      <c r="R733" s="420" t="str">
        <f t="shared" si="33"/>
        <v>fx</v>
      </c>
      <c r="S733" s="734"/>
      <c r="T733" s="734"/>
      <c r="U733" s="742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753"/>
      <c r="B734" s="411">
        <v>14030308</v>
      </c>
      <c r="C734" s="425">
        <v>274</v>
      </c>
      <c r="D734" s="425">
        <v>7</v>
      </c>
      <c r="E734" s="425">
        <v>50</v>
      </c>
      <c r="F734" s="425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25">
        <v>40</v>
      </c>
      <c r="M734" s="425">
        <v>1</v>
      </c>
      <c r="N734" s="735"/>
      <c r="O734" s="425"/>
      <c r="P734" s="425"/>
      <c r="Q734" s="740"/>
      <c r="R734" s="151" t="str">
        <f t="shared" si="33"/>
        <v>fx</v>
      </c>
      <c r="S734" s="735"/>
      <c r="T734" s="735"/>
      <c r="U734" s="743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754" t="str">
        <f t="shared" si="34"/>
        <v>روز</v>
      </c>
      <c r="B735" s="174">
        <v>14030308</v>
      </c>
      <c r="C735" s="163">
        <v>309</v>
      </c>
      <c r="D735" s="426">
        <v>7</v>
      </c>
      <c r="E735" s="426">
        <v>50</v>
      </c>
      <c r="F735" s="426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26">
        <v>36</v>
      </c>
      <c r="M735" s="426">
        <v>1</v>
      </c>
      <c r="N735" s="737">
        <v>688</v>
      </c>
      <c r="O735" s="426"/>
      <c r="P735" s="426"/>
      <c r="Q735" s="738">
        <v>230.4</v>
      </c>
      <c r="R735" s="150" t="str">
        <f t="shared" si="33"/>
        <v>fx</v>
      </c>
      <c r="S735" s="737">
        <v>3</v>
      </c>
      <c r="T735" s="737">
        <v>27</v>
      </c>
      <c r="U735" s="741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755"/>
      <c r="B736" s="175">
        <v>14030308</v>
      </c>
      <c r="C736" s="96">
        <v>309</v>
      </c>
      <c r="D736" s="418">
        <v>7</v>
      </c>
      <c r="E736" s="418">
        <v>50</v>
      </c>
      <c r="F736" s="418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8">
        <v>37</v>
      </c>
      <c r="M736" s="418">
        <v>2</v>
      </c>
      <c r="N736" s="734"/>
      <c r="O736" s="418"/>
      <c r="P736" s="418"/>
      <c r="Q736" s="739"/>
      <c r="R736" s="420" t="str">
        <f t="shared" si="33"/>
        <v>fx</v>
      </c>
      <c r="S736" s="734"/>
      <c r="T736" s="734"/>
      <c r="U736" s="742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755"/>
      <c r="B737" s="175">
        <v>14030308</v>
      </c>
      <c r="C737" s="96">
        <v>309</v>
      </c>
      <c r="D737" s="418">
        <v>7</v>
      </c>
      <c r="E737" s="418">
        <v>50</v>
      </c>
      <c r="F737" s="418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8">
        <v>38</v>
      </c>
      <c r="M737" s="418">
        <v>2</v>
      </c>
      <c r="N737" s="734"/>
      <c r="O737" s="418"/>
      <c r="P737" s="418"/>
      <c r="Q737" s="739"/>
      <c r="R737" s="420" t="str">
        <f t="shared" si="33"/>
        <v>fx</v>
      </c>
      <c r="S737" s="734"/>
      <c r="T737" s="734"/>
      <c r="U737" s="742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755"/>
      <c r="B738" s="175">
        <v>14030308</v>
      </c>
      <c r="C738" s="96">
        <v>309</v>
      </c>
      <c r="D738" s="418">
        <v>7</v>
      </c>
      <c r="E738" s="418">
        <v>50</v>
      </c>
      <c r="F738" s="418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8">
        <v>39</v>
      </c>
      <c r="M738" s="418">
        <v>2</v>
      </c>
      <c r="N738" s="734"/>
      <c r="O738" s="418"/>
      <c r="P738" s="418"/>
      <c r="Q738" s="739"/>
      <c r="R738" s="420" t="str">
        <f t="shared" si="33"/>
        <v>fx</v>
      </c>
      <c r="S738" s="734"/>
      <c r="T738" s="734"/>
      <c r="U738" s="742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755"/>
      <c r="B739" s="414">
        <v>14030308</v>
      </c>
      <c r="C739" s="96">
        <v>309</v>
      </c>
      <c r="D739" s="418">
        <v>7</v>
      </c>
      <c r="E739" s="418">
        <v>50</v>
      </c>
      <c r="F739" s="418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8">
        <v>40</v>
      </c>
      <c r="M739" s="418">
        <v>2</v>
      </c>
      <c r="N739" s="736"/>
      <c r="O739" s="418"/>
      <c r="P739" s="418"/>
      <c r="Q739" s="758"/>
      <c r="R739" s="420" t="str">
        <f t="shared" si="33"/>
        <v>fx</v>
      </c>
      <c r="S739" s="734"/>
      <c r="T739" s="734"/>
      <c r="U739" s="742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755"/>
      <c r="B740" s="174">
        <v>14030308</v>
      </c>
      <c r="C740" s="96">
        <v>350</v>
      </c>
      <c r="D740" s="418">
        <v>7</v>
      </c>
      <c r="E740" s="418">
        <v>50</v>
      </c>
      <c r="F740" s="418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8">
        <v>39</v>
      </c>
      <c r="M740" s="418">
        <v>1</v>
      </c>
      <c r="N740" s="733">
        <v>704</v>
      </c>
      <c r="O740" s="418"/>
      <c r="P740" s="418"/>
      <c r="Q740" s="757">
        <v>178.8</v>
      </c>
      <c r="R740" s="420" t="str">
        <f t="shared" si="33"/>
        <v>fx</v>
      </c>
      <c r="S740" s="734"/>
      <c r="T740" s="734"/>
      <c r="U740" s="742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755"/>
      <c r="B741" s="175">
        <v>14030308</v>
      </c>
      <c r="C741" s="96">
        <v>350</v>
      </c>
      <c r="D741" s="418">
        <v>7</v>
      </c>
      <c r="E741" s="418">
        <v>50</v>
      </c>
      <c r="F741" s="418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8">
        <v>40</v>
      </c>
      <c r="M741" s="418">
        <v>1</v>
      </c>
      <c r="N741" s="734"/>
      <c r="O741" s="418"/>
      <c r="P741" s="418"/>
      <c r="Q741" s="739"/>
      <c r="R741" s="420" t="str">
        <f t="shared" si="33"/>
        <v>fx</v>
      </c>
      <c r="S741" s="734"/>
      <c r="T741" s="734"/>
      <c r="U741" s="742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755"/>
      <c r="B742" s="175">
        <v>14030308</v>
      </c>
      <c r="C742" s="96">
        <v>350</v>
      </c>
      <c r="D742" s="418">
        <v>7</v>
      </c>
      <c r="E742" s="418">
        <v>50</v>
      </c>
      <c r="F742" s="418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8">
        <v>41</v>
      </c>
      <c r="M742" s="418">
        <v>1</v>
      </c>
      <c r="N742" s="734"/>
      <c r="O742" s="418"/>
      <c r="P742" s="418"/>
      <c r="Q742" s="739"/>
      <c r="R742" s="420" t="str">
        <f t="shared" si="33"/>
        <v>fx</v>
      </c>
      <c r="S742" s="734"/>
      <c r="T742" s="734"/>
      <c r="U742" s="742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755"/>
      <c r="B743" s="175">
        <v>14030308</v>
      </c>
      <c r="C743" s="96">
        <v>350</v>
      </c>
      <c r="D743" s="418">
        <v>7</v>
      </c>
      <c r="E743" s="418">
        <v>50</v>
      </c>
      <c r="F743" s="418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8">
        <v>42</v>
      </c>
      <c r="M743" s="418">
        <v>2</v>
      </c>
      <c r="N743" s="734"/>
      <c r="O743" s="418"/>
      <c r="P743" s="418"/>
      <c r="Q743" s="739"/>
      <c r="R743" s="420" t="str">
        <f t="shared" si="33"/>
        <v>fx</v>
      </c>
      <c r="S743" s="734"/>
      <c r="T743" s="734"/>
      <c r="U743" s="742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755"/>
      <c r="B744" s="175">
        <v>14030308</v>
      </c>
      <c r="C744" s="96">
        <v>350</v>
      </c>
      <c r="D744" s="418">
        <v>7</v>
      </c>
      <c r="E744" s="418">
        <v>50</v>
      </c>
      <c r="F744" s="418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8">
        <v>43</v>
      </c>
      <c r="M744" s="418">
        <v>2</v>
      </c>
      <c r="N744" s="734"/>
      <c r="O744" s="418"/>
      <c r="P744" s="418"/>
      <c r="Q744" s="739"/>
      <c r="R744" s="420" t="str">
        <f t="shared" si="33"/>
        <v>fx</v>
      </c>
      <c r="S744" s="734"/>
      <c r="T744" s="734"/>
      <c r="U744" s="742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755"/>
      <c r="B745" s="414">
        <v>14030308</v>
      </c>
      <c r="C745" s="96">
        <v>350</v>
      </c>
      <c r="D745" s="418">
        <v>7</v>
      </c>
      <c r="E745" s="418">
        <v>50</v>
      </c>
      <c r="F745" s="418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8">
        <v>44</v>
      </c>
      <c r="M745" s="418">
        <v>1</v>
      </c>
      <c r="N745" s="736"/>
      <c r="O745" s="418"/>
      <c r="P745" s="418"/>
      <c r="Q745" s="758"/>
      <c r="R745" s="420" t="str">
        <f t="shared" si="33"/>
        <v>fx</v>
      </c>
      <c r="S745" s="734"/>
      <c r="T745" s="734"/>
      <c r="U745" s="742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755"/>
      <c r="B746" s="174">
        <v>14030308</v>
      </c>
      <c r="C746" s="96">
        <v>370</v>
      </c>
      <c r="D746" s="418">
        <v>7</v>
      </c>
      <c r="E746" s="418">
        <v>50</v>
      </c>
      <c r="F746" s="418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8">
        <v>39</v>
      </c>
      <c r="M746" s="418">
        <v>1</v>
      </c>
      <c r="N746" s="733">
        <v>704</v>
      </c>
      <c r="O746" s="418"/>
      <c r="P746" s="418"/>
      <c r="Q746" s="757">
        <v>133.04</v>
      </c>
      <c r="R746" s="420" t="str">
        <f t="shared" si="33"/>
        <v>p500</v>
      </c>
      <c r="S746" s="734"/>
      <c r="T746" s="734"/>
      <c r="U746" s="742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755"/>
      <c r="B747" s="175">
        <v>14030308</v>
      </c>
      <c r="C747" s="96">
        <v>370</v>
      </c>
      <c r="D747" s="418">
        <v>7</v>
      </c>
      <c r="E747" s="418">
        <v>50</v>
      </c>
      <c r="F747" s="418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8">
        <v>40</v>
      </c>
      <c r="M747" s="418">
        <v>1</v>
      </c>
      <c r="N747" s="734"/>
      <c r="O747" s="418"/>
      <c r="P747" s="418"/>
      <c r="Q747" s="739"/>
      <c r="R747" s="420" t="str">
        <f t="shared" si="33"/>
        <v>p500</v>
      </c>
      <c r="S747" s="734"/>
      <c r="T747" s="734"/>
      <c r="U747" s="742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755"/>
      <c r="B748" s="175">
        <v>14030308</v>
      </c>
      <c r="C748" s="96">
        <v>370</v>
      </c>
      <c r="D748" s="418">
        <v>7</v>
      </c>
      <c r="E748" s="418">
        <v>50</v>
      </c>
      <c r="F748" s="418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8">
        <v>42</v>
      </c>
      <c r="M748" s="418">
        <v>2</v>
      </c>
      <c r="N748" s="734"/>
      <c r="O748" s="418"/>
      <c r="P748" s="418"/>
      <c r="Q748" s="739"/>
      <c r="R748" s="420" t="str">
        <f t="shared" si="33"/>
        <v>p500</v>
      </c>
      <c r="S748" s="734"/>
      <c r="T748" s="734"/>
      <c r="U748" s="742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755"/>
      <c r="B749" s="175">
        <v>14030308</v>
      </c>
      <c r="C749" s="96">
        <v>370</v>
      </c>
      <c r="D749" s="418">
        <v>7</v>
      </c>
      <c r="E749" s="418">
        <v>50</v>
      </c>
      <c r="F749" s="418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8">
        <v>43</v>
      </c>
      <c r="M749" s="418">
        <v>2</v>
      </c>
      <c r="N749" s="734"/>
      <c r="O749" s="418"/>
      <c r="P749" s="418"/>
      <c r="Q749" s="739"/>
      <c r="R749" s="420" t="str">
        <f t="shared" si="33"/>
        <v>p500</v>
      </c>
      <c r="S749" s="734"/>
      <c r="T749" s="734"/>
      <c r="U749" s="742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755"/>
      <c r="B750" s="414">
        <v>14030308</v>
      </c>
      <c r="C750" s="96">
        <v>370</v>
      </c>
      <c r="D750" s="418">
        <v>7</v>
      </c>
      <c r="E750" s="418">
        <v>50</v>
      </c>
      <c r="F750" s="418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8">
        <v>44</v>
      </c>
      <c r="M750" s="418">
        <v>2</v>
      </c>
      <c r="N750" s="736"/>
      <c r="O750" s="418"/>
      <c r="P750" s="418"/>
      <c r="Q750" s="758"/>
      <c r="R750" s="420" t="str">
        <f t="shared" si="33"/>
        <v>p500</v>
      </c>
      <c r="S750" s="734"/>
      <c r="T750" s="734"/>
      <c r="U750" s="742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755"/>
      <c r="B751" s="174">
        <v>14030308</v>
      </c>
      <c r="C751" s="96">
        <v>380</v>
      </c>
      <c r="D751" s="418">
        <v>7</v>
      </c>
      <c r="E751" s="418">
        <v>50</v>
      </c>
      <c r="F751" s="418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8">
        <v>40</v>
      </c>
      <c r="M751" s="418">
        <v>1</v>
      </c>
      <c r="N751" s="733">
        <v>554</v>
      </c>
      <c r="O751" s="418"/>
      <c r="P751" s="418"/>
      <c r="Q751" s="757">
        <v>774.18600000000004</v>
      </c>
      <c r="R751" s="420" t="str">
        <f t="shared" si="33"/>
        <v>fx</v>
      </c>
      <c r="S751" s="734"/>
      <c r="T751" s="734"/>
      <c r="U751" s="742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755"/>
      <c r="B752" s="175">
        <v>14030308</v>
      </c>
      <c r="C752" s="96">
        <v>380</v>
      </c>
      <c r="D752" s="418">
        <v>7</v>
      </c>
      <c r="E752" s="418">
        <v>50</v>
      </c>
      <c r="F752" s="418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8">
        <v>41</v>
      </c>
      <c r="M752" s="418">
        <v>2</v>
      </c>
      <c r="N752" s="734"/>
      <c r="O752" s="418"/>
      <c r="P752" s="418"/>
      <c r="Q752" s="739"/>
      <c r="R752" s="420" t="str">
        <f t="shared" si="33"/>
        <v>fx</v>
      </c>
      <c r="S752" s="734"/>
      <c r="T752" s="734"/>
      <c r="U752" s="742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755"/>
      <c r="B753" s="175">
        <v>14030308</v>
      </c>
      <c r="C753" s="96">
        <v>380</v>
      </c>
      <c r="D753" s="418">
        <v>7</v>
      </c>
      <c r="E753" s="418">
        <v>50</v>
      </c>
      <c r="F753" s="418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8">
        <v>42</v>
      </c>
      <c r="M753" s="418">
        <v>2</v>
      </c>
      <c r="N753" s="734"/>
      <c r="O753" s="418"/>
      <c r="P753" s="418"/>
      <c r="Q753" s="739"/>
      <c r="R753" s="420" t="str">
        <f t="shared" si="33"/>
        <v>fx</v>
      </c>
      <c r="S753" s="734"/>
      <c r="T753" s="734"/>
      <c r="U753" s="742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755"/>
      <c r="B754" s="175">
        <v>14030308</v>
      </c>
      <c r="C754" s="96">
        <v>380</v>
      </c>
      <c r="D754" s="418">
        <v>7</v>
      </c>
      <c r="E754" s="418">
        <v>50</v>
      </c>
      <c r="F754" s="418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8">
        <v>43</v>
      </c>
      <c r="M754" s="418">
        <v>2</v>
      </c>
      <c r="N754" s="734"/>
      <c r="O754" s="418"/>
      <c r="P754" s="418"/>
      <c r="Q754" s="739"/>
      <c r="R754" s="420" t="str">
        <f t="shared" si="33"/>
        <v>fx</v>
      </c>
      <c r="S754" s="734"/>
      <c r="T754" s="734"/>
      <c r="U754" s="742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755"/>
      <c r="B755" s="413">
        <v>14030308</v>
      </c>
      <c r="C755" s="157">
        <v>380</v>
      </c>
      <c r="D755" s="415">
        <v>7</v>
      </c>
      <c r="E755" s="415">
        <v>50</v>
      </c>
      <c r="F755" s="415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15">
        <v>44</v>
      </c>
      <c r="M755" s="415">
        <v>1</v>
      </c>
      <c r="N755" s="734"/>
      <c r="O755" s="415"/>
      <c r="P755" s="415"/>
      <c r="Q755" s="739"/>
      <c r="R755" s="198" t="str">
        <f t="shared" si="33"/>
        <v>fx</v>
      </c>
      <c r="S755" s="734"/>
      <c r="T755" s="734"/>
      <c r="U755" s="742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754" t="str">
        <f t="shared" si="34"/>
        <v>روز</v>
      </c>
      <c r="B756" s="174">
        <v>14030309</v>
      </c>
      <c r="C756" s="163">
        <v>309</v>
      </c>
      <c r="D756" s="426">
        <v>7</v>
      </c>
      <c r="E756" s="426">
        <v>50</v>
      </c>
      <c r="F756" s="426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26">
        <v>36</v>
      </c>
      <c r="M756" s="426">
        <v>1</v>
      </c>
      <c r="N756" s="737">
        <v>756</v>
      </c>
      <c r="O756" s="426"/>
      <c r="P756" s="426"/>
      <c r="Q756" s="738"/>
      <c r="R756" s="150" t="str">
        <f t="shared" si="33"/>
        <v>fx</v>
      </c>
      <c r="S756" s="737">
        <v>3</v>
      </c>
      <c r="T756" s="737">
        <v>27</v>
      </c>
      <c r="U756" s="741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755"/>
      <c r="B757" s="175">
        <v>14030309</v>
      </c>
      <c r="C757" s="96">
        <v>309</v>
      </c>
      <c r="D757" s="418">
        <v>7</v>
      </c>
      <c r="E757" s="418">
        <v>50</v>
      </c>
      <c r="F757" s="416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8">
        <v>37</v>
      </c>
      <c r="M757" s="418">
        <v>2</v>
      </c>
      <c r="N757" s="734"/>
      <c r="O757" s="418"/>
      <c r="P757" s="418"/>
      <c r="Q757" s="739"/>
      <c r="R757" s="420" t="str">
        <f t="shared" si="33"/>
        <v>fx</v>
      </c>
      <c r="S757" s="734"/>
      <c r="T757" s="734"/>
      <c r="U757" s="742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755"/>
      <c r="B758" s="175">
        <v>14030309</v>
      </c>
      <c r="C758" s="96">
        <v>309</v>
      </c>
      <c r="D758" s="418">
        <v>7</v>
      </c>
      <c r="E758" s="418">
        <v>50</v>
      </c>
      <c r="F758" s="416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8">
        <v>38</v>
      </c>
      <c r="M758" s="418">
        <v>2</v>
      </c>
      <c r="N758" s="734"/>
      <c r="O758" s="418"/>
      <c r="P758" s="418"/>
      <c r="Q758" s="739"/>
      <c r="R758" s="420" t="str">
        <f t="shared" si="33"/>
        <v>fx</v>
      </c>
      <c r="S758" s="734"/>
      <c r="T758" s="734"/>
      <c r="U758" s="742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755"/>
      <c r="B759" s="175">
        <v>14030309</v>
      </c>
      <c r="C759" s="96">
        <v>309</v>
      </c>
      <c r="D759" s="418">
        <v>7</v>
      </c>
      <c r="E759" s="418">
        <v>50</v>
      </c>
      <c r="F759" s="416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8">
        <v>39</v>
      </c>
      <c r="M759" s="418">
        <v>2</v>
      </c>
      <c r="N759" s="734"/>
      <c r="O759" s="418"/>
      <c r="P759" s="418"/>
      <c r="Q759" s="739"/>
      <c r="R759" s="420" t="str">
        <f t="shared" si="33"/>
        <v>fx</v>
      </c>
      <c r="S759" s="734"/>
      <c r="T759" s="734"/>
      <c r="U759" s="742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755"/>
      <c r="B760" s="414">
        <v>14030309</v>
      </c>
      <c r="C760" s="96">
        <v>309</v>
      </c>
      <c r="D760" s="418">
        <v>7</v>
      </c>
      <c r="E760" s="418">
        <v>50</v>
      </c>
      <c r="F760" s="416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8">
        <v>40</v>
      </c>
      <c r="M760" s="418">
        <v>2</v>
      </c>
      <c r="N760" s="736"/>
      <c r="O760" s="418"/>
      <c r="P760" s="418"/>
      <c r="Q760" s="758"/>
      <c r="R760" s="420" t="str">
        <f t="shared" si="33"/>
        <v>fx</v>
      </c>
      <c r="S760" s="734"/>
      <c r="T760" s="734"/>
      <c r="U760" s="742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755"/>
      <c r="B761" s="174">
        <v>14030309</v>
      </c>
      <c r="C761" s="96">
        <v>350</v>
      </c>
      <c r="D761" s="418">
        <v>7</v>
      </c>
      <c r="E761" s="418">
        <v>50</v>
      </c>
      <c r="F761" s="416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8">
        <v>39</v>
      </c>
      <c r="M761" s="418">
        <v>1</v>
      </c>
      <c r="N761" s="733">
        <v>672</v>
      </c>
      <c r="O761" s="418"/>
      <c r="P761" s="418"/>
      <c r="Q761" s="757">
        <v>170.6</v>
      </c>
      <c r="R761" s="420" t="str">
        <f t="shared" si="33"/>
        <v>fx</v>
      </c>
      <c r="S761" s="734"/>
      <c r="T761" s="734"/>
      <c r="U761" s="742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755"/>
      <c r="B762" s="175">
        <v>14030309</v>
      </c>
      <c r="C762" s="96">
        <v>350</v>
      </c>
      <c r="D762" s="418">
        <v>7</v>
      </c>
      <c r="E762" s="418">
        <v>50</v>
      </c>
      <c r="F762" s="416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8">
        <v>40</v>
      </c>
      <c r="M762" s="418">
        <v>1</v>
      </c>
      <c r="N762" s="734"/>
      <c r="O762" s="418"/>
      <c r="P762" s="418"/>
      <c r="Q762" s="739"/>
      <c r="R762" s="420" t="str">
        <f t="shared" si="33"/>
        <v>fx</v>
      </c>
      <c r="S762" s="734"/>
      <c r="T762" s="734"/>
      <c r="U762" s="742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755"/>
      <c r="B763" s="175">
        <v>14030309</v>
      </c>
      <c r="C763" s="96">
        <v>350</v>
      </c>
      <c r="D763" s="418">
        <v>7</v>
      </c>
      <c r="E763" s="418">
        <v>50</v>
      </c>
      <c r="F763" s="416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8">
        <v>41</v>
      </c>
      <c r="M763" s="418">
        <v>1</v>
      </c>
      <c r="N763" s="734"/>
      <c r="O763" s="418"/>
      <c r="P763" s="418"/>
      <c r="Q763" s="739"/>
      <c r="R763" s="420" t="str">
        <f t="shared" si="33"/>
        <v>fx</v>
      </c>
      <c r="S763" s="734"/>
      <c r="T763" s="734"/>
      <c r="U763" s="742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755"/>
      <c r="B764" s="175">
        <v>14030309</v>
      </c>
      <c r="C764" s="96">
        <v>350</v>
      </c>
      <c r="D764" s="418">
        <v>7</v>
      </c>
      <c r="E764" s="418">
        <v>50</v>
      </c>
      <c r="F764" s="416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8">
        <v>42</v>
      </c>
      <c r="M764" s="418">
        <v>2</v>
      </c>
      <c r="N764" s="734"/>
      <c r="O764" s="418"/>
      <c r="P764" s="418"/>
      <c r="Q764" s="739"/>
      <c r="R764" s="420" t="str">
        <f t="shared" si="33"/>
        <v>fx</v>
      </c>
      <c r="S764" s="734"/>
      <c r="T764" s="734"/>
      <c r="U764" s="742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755"/>
      <c r="B765" s="175">
        <v>14030309</v>
      </c>
      <c r="C765" s="96">
        <v>350</v>
      </c>
      <c r="D765" s="418">
        <v>7</v>
      </c>
      <c r="E765" s="418">
        <v>50</v>
      </c>
      <c r="F765" s="416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8">
        <v>43</v>
      </c>
      <c r="M765" s="418">
        <v>2</v>
      </c>
      <c r="N765" s="734"/>
      <c r="O765" s="418"/>
      <c r="P765" s="418"/>
      <c r="Q765" s="739"/>
      <c r="R765" s="420" t="str">
        <f t="shared" si="33"/>
        <v>fx</v>
      </c>
      <c r="S765" s="734"/>
      <c r="T765" s="734"/>
      <c r="U765" s="742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755"/>
      <c r="B766" s="414">
        <v>14030309</v>
      </c>
      <c r="C766" s="96">
        <v>350</v>
      </c>
      <c r="D766" s="418">
        <v>7</v>
      </c>
      <c r="E766" s="418">
        <v>50</v>
      </c>
      <c r="F766" s="416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8">
        <v>44</v>
      </c>
      <c r="M766" s="418">
        <v>1</v>
      </c>
      <c r="N766" s="736"/>
      <c r="O766" s="418"/>
      <c r="P766" s="418"/>
      <c r="Q766" s="758"/>
      <c r="R766" s="420" t="str">
        <f t="shared" si="33"/>
        <v>fx</v>
      </c>
      <c r="S766" s="734"/>
      <c r="T766" s="734"/>
      <c r="U766" s="742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755"/>
      <c r="B767" s="174">
        <v>14030309</v>
      </c>
      <c r="C767" s="96">
        <v>370</v>
      </c>
      <c r="D767" s="418">
        <v>7</v>
      </c>
      <c r="E767" s="418">
        <v>50</v>
      </c>
      <c r="F767" s="416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8">
        <v>39</v>
      </c>
      <c r="M767" s="418">
        <v>1</v>
      </c>
      <c r="N767" s="733">
        <v>672</v>
      </c>
      <c r="O767" s="418"/>
      <c r="P767" s="418"/>
      <c r="Q767" s="757">
        <v>106.8</v>
      </c>
      <c r="R767" s="420" t="str">
        <f t="shared" si="33"/>
        <v>p500</v>
      </c>
      <c r="S767" s="734"/>
      <c r="T767" s="734"/>
      <c r="U767" s="742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755"/>
      <c r="B768" s="175">
        <v>14030309</v>
      </c>
      <c r="C768" s="96">
        <v>370</v>
      </c>
      <c r="D768" s="418">
        <v>7</v>
      </c>
      <c r="E768" s="418">
        <v>50</v>
      </c>
      <c r="F768" s="416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8">
        <v>40</v>
      </c>
      <c r="M768" s="418">
        <v>1</v>
      </c>
      <c r="N768" s="734"/>
      <c r="O768" s="418"/>
      <c r="P768" s="418"/>
      <c r="Q768" s="739"/>
      <c r="R768" s="420" t="str">
        <f t="shared" si="33"/>
        <v>p500</v>
      </c>
      <c r="S768" s="734"/>
      <c r="T768" s="734"/>
      <c r="U768" s="742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755"/>
      <c r="B769" s="175">
        <v>14030309</v>
      </c>
      <c r="C769" s="96">
        <v>370</v>
      </c>
      <c r="D769" s="418">
        <v>7</v>
      </c>
      <c r="E769" s="418">
        <v>50</v>
      </c>
      <c r="F769" s="416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8">
        <v>42</v>
      </c>
      <c r="M769" s="418">
        <v>2</v>
      </c>
      <c r="N769" s="734"/>
      <c r="O769" s="418"/>
      <c r="P769" s="418"/>
      <c r="Q769" s="739"/>
      <c r="R769" s="420" t="str">
        <f t="shared" si="33"/>
        <v>p500</v>
      </c>
      <c r="S769" s="734"/>
      <c r="T769" s="734"/>
      <c r="U769" s="742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755"/>
      <c r="B770" s="175">
        <v>14030309</v>
      </c>
      <c r="C770" s="96">
        <v>370</v>
      </c>
      <c r="D770" s="418">
        <v>7</v>
      </c>
      <c r="E770" s="418">
        <v>50</v>
      </c>
      <c r="F770" s="416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8">
        <v>43</v>
      </c>
      <c r="M770" s="418">
        <v>2</v>
      </c>
      <c r="N770" s="734"/>
      <c r="O770" s="418"/>
      <c r="P770" s="418"/>
      <c r="Q770" s="739"/>
      <c r="R770" s="420" t="str">
        <f t="shared" si="33"/>
        <v>p500</v>
      </c>
      <c r="S770" s="734"/>
      <c r="T770" s="734"/>
      <c r="U770" s="742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755"/>
      <c r="B771" s="414">
        <v>14030309</v>
      </c>
      <c r="C771" s="96">
        <v>370</v>
      </c>
      <c r="D771" s="418">
        <v>7</v>
      </c>
      <c r="E771" s="418">
        <v>50</v>
      </c>
      <c r="F771" s="416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8">
        <v>44</v>
      </c>
      <c r="M771" s="418">
        <v>2</v>
      </c>
      <c r="N771" s="736"/>
      <c r="O771" s="418"/>
      <c r="P771" s="418"/>
      <c r="Q771" s="758"/>
      <c r="R771" s="420" t="str">
        <f t="shared" si="33"/>
        <v>p500</v>
      </c>
      <c r="S771" s="734"/>
      <c r="T771" s="734"/>
      <c r="U771" s="742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755"/>
      <c r="B772" s="174">
        <v>14030309</v>
      </c>
      <c r="C772" s="96">
        <v>380</v>
      </c>
      <c r="D772" s="418">
        <v>7</v>
      </c>
      <c r="E772" s="418">
        <v>50</v>
      </c>
      <c r="F772" s="416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8">
        <v>40</v>
      </c>
      <c r="M772" s="418">
        <v>1</v>
      </c>
      <c r="N772" s="733">
        <v>420</v>
      </c>
      <c r="O772" s="418"/>
      <c r="P772" s="418"/>
      <c r="Q772" s="757">
        <v>372.26499999999999</v>
      </c>
      <c r="R772" s="420" t="str">
        <f t="shared" si="33"/>
        <v>fx</v>
      </c>
      <c r="S772" s="734"/>
      <c r="T772" s="734"/>
      <c r="U772" s="742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755"/>
      <c r="B773" s="175">
        <v>14030309</v>
      </c>
      <c r="C773" s="96">
        <v>380</v>
      </c>
      <c r="D773" s="418">
        <v>7</v>
      </c>
      <c r="E773" s="418">
        <v>50</v>
      </c>
      <c r="F773" s="416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8">
        <v>41</v>
      </c>
      <c r="M773" s="418">
        <v>1</v>
      </c>
      <c r="N773" s="734"/>
      <c r="O773" s="418"/>
      <c r="P773" s="418"/>
      <c r="Q773" s="739"/>
      <c r="R773" s="420" t="str">
        <f t="shared" si="33"/>
        <v>fx</v>
      </c>
      <c r="S773" s="734"/>
      <c r="T773" s="734"/>
      <c r="U773" s="742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755"/>
      <c r="B774" s="175">
        <v>14030309</v>
      </c>
      <c r="C774" s="96">
        <v>380</v>
      </c>
      <c r="D774" s="418">
        <v>7</v>
      </c>
      <c r="E774" s="418">
        <v>50</v>
      </c>
      <c r="F774" s="416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8">
        <v>42</v>
      </c>
      <c r="M774" s="418">
        <v>1</v>
      </c>
      <c r="N774" s="734"/>
      <c r="O774" s="418"/>
      <c r="P774" s="418"/>
      <c r="Q774" s="739"/>
      <c r="R774" s="420" t="str">
        <f t="shared" si="33"/>
        <v>fx</v>
      </c>
      <c r="S774" s="734"/>
      <c r="T774" s="734"/>
      <c r="U774" s="742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755"/>
      <c r="B775" s="175">
        <v>14030309</v>
      </c>
      <c r="C775" s="96">
        <v>380</v>
      </c>
      <c r="D775" s="418">
        <v>7</v>
      </c>
      <c r="E775" s="418">
        <v>50</v>
      </c>
      <c r="F775" s="416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8">
        <v>43</v>
      </c>
      <c r="M775" s="418">
        <v>1</v>
      </c>
      <c r="N775" s="734"/>
      <c r="O775" s="418"/>
      <c r="P775" s="418"/>
      <c r="Q775" s="739"/>
      <c r="R775" s="420" t="str">
        <f t="shared" si="33"/>
        <v>fx</v>
      </c>
      <c r="S775" s="734"/>
      <c r="T775" s="734"/>
      <c r="U775" s="742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756"/>
      <c r="B776" s="414">
        <v>14030309</v>
      </c>
      <c r="C776" s="164">
        <v>380</v>
      </c>
      <c r="D776" s="425">
        <v>7</v>
      </c>
      <c r="E776" s="425">
        <v>50</v>
      </c>
      <c r="F776" s="411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25">
        <v>44</v>
      </c>
      <c r="M776" s="425">
        <v>1</v>
      </c>
      <c r="N776" s="735"/>
      <c r="O776" s="425"/>
      <c r="P776" s="425"/>
      <c r="Q776" s="740"/>
      <c r="R776" s="151" t="str">
        <f t="shared" si="33"/>
        <v>fx</v>
      </c>
      <c r="S776" s="735"/>
      <c r="T776" s="735"/>
      <c r="U776" s="743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754" t="str">
        <f t="shared" si="34"/>
        <v>روز</v>
      </c>
      <c r="B777" s="174">
        <v>14030309</v>
      </c>
      <c r="C777" s="163">
        <v>374</v>
      </c>
      <c r="D777" s="426">
        <v>7</v>
      </c>
      <c r="E777" s="426">
        <v>50</v>
      </c>
      <c r="F777" s="426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26">
        <v>37</v>
      </c>
      <c r="M777" s="426">
        <v>1</v>
      </c>
      <c r="N777" s="737">
        <v>130</v>
      </c>
      <c r="O777" s="426"/>
      <c r="P777" s="426"/>
      <c r="Q777" s="738">
        <v>71.75</v>
      </c>
      <c r="R777" s="150" t="str">
        <f t="shared" si="33"/>
        <v>fx</v>
      </c>
      <c r="S777" s="737">
        <v>1.5</v>
      </c>
      <c r="T777" s="737">
        <v>4.2</v>
      </c>
      <c r="U777" s="741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755"/>
      <c r="B778" s="175">
        <v>14030309</v>
      </c>
      <c r="C778" s="96">
        <v>374</v>
      </c>
      <c r="D778" s="418">
        <v>7</v>
      </c>
      <c r="E778" s="418">
        <v>50</v>
      </c>
      <c r="F778" s="418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8">
        <v>38</v>
      </c>
      <c r="M778" s="418">
        <v>1</v>
      </c>
      <c r="N778" s="734"/>
      <c r="O778" s="418"/>
      <c r="P778" s="418"/>
      <c r="Q778" s="739"/>
      <c r="R778" s="420" t="str">
        <f t="shared" si="33"/>
        <v>fx</v>
      </c>
      <c r="S778" s="734"/>
      <c r="T778" s="734"/>
      <c r="U778" s="742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755"/>
      <c r="B779" s="175">
        <v>14030309</v>
      </c>
      <c r="C779" s="96">
        <v>374</v>
      </c>
      <c r="D779" s="418">
        <v>7</v>
      </c>
      <c r="E779" s="418">
        <v>50</v>
      </c>
      <c r="F779" s="418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8">
        <v>39</v>
      </c>
      <c r="M779" s="418">
        <v>1</v>
      </c>
      <c r="N779" s="734"/>
      <c r="O779" s="418"/>
      <c r="P779" s="418"/>
      <c r="Q779" s="739"/>
      <c r="R779" s="420" t="str">
        <f t="shared" si="33"/>
        <v>fx</v>
      </c>
      <c r="S779" s="734"/>
      <c r="T779" s="734"/>
      <c r="U779" s="742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755"/>
      <c r="B780" s="175">
        <v>14030309</v>
      </c>
      <c r="C780" s="96">
        <v>374</v>
      </c>
      <c r="D780" s="418">
        <v>7</v>
      </c>
      <c r="E780" s="418">
        <v>50</v>
      </c>
      <c r="F780" s="418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8">
        <v>40</v>
      </c>
      <c r="M780" s="418">
        <v>1</v>
      </c>
      <c r="N780" s="734"/>
      <c r="O780" s="418"/>
      <c r="P780" s="418"/>
      <c r="Q780" s="739"/>
      <c r="R780" s="420" t="str">
        <f t="shared" si="33"/>
        <v>fx</v>
      </c>
      <c r="S780" s="734"/>
      <c r="T780" s="734"/>
      <c r="U780" s="742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755"/>
      <c r="B781" s="414">
        <v>14030309</v>
      </c>
      <c r="C781" s="96">
        <v>374</v>
      </c>
      <c r="D781" s="418">
        <v>7</v>
      </c>
      <c r="E781" s="418">
        <v>50</v>
      </c>
      <c r="F781" s="418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8">
        <v>41</v>
      </c>
      <c r="M781" s="418">
        <v>1</v>
      </c>
      <c r="N781" s="736"/>
      <c r="O781" s="418"/>
      <c r="P781" s="418"/>
      <c r="Q781" s="758"/>
      <c r="R781" s="420" t="str">
        <f t="shared" si="33"/>
        <v>fx</v>
      </c>
      <c r="S781" s="734"/>
      <c r="T781" s="734"/>
      <c r="U781" s="742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756"/>
      <c r="B782" s="203">
        <v>14030309</v>
      </c>
      <c r="C782" s="164">
        <v>274</v>
      </c>
      <c r="D782" s="425">
        <v>7</v>
      </c>
      <c r="E782" s="425">
        <v>50</v>
      </c>
      <c r="F782" s="425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25">
        <v>40</v>
      </c>
      <c r="M782" s="425">
        <v>1</v>
      </c>
      <c r="N782" s="425">
        <v>26</v>
      </c>
      <c r="O782" s="425"/>
      <c r="P782" s="425"/>
      <c r="Q782" s="427">
        <v>11.95</v>
      </c>
      <c r="R782" s="151" t="str">
        <f t="shared" si="33"/>
        <v>fx</v>
      </c>
      <c r="S782" s="735"/>
      <c r="T782" s="735"/>
      <c r="U782" s="743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754" t="str">
        <f t="shared" si="34"/>
        <v>شب</v>
      </c>
      <c r="B783" s="174">
        <v>14030309</v>
      </c>
      <c r="C783" s="163">
        <v>350</v>
      </c>
      <c r="D783" s="426">
        <v>7</v>
      </c>
      <c r="E783" s="426">
        <v>50</v>
      </c>
      <c r="F783" s="426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26">
        <v>39</v>
      </c>
      <c r="M783" s="426">
        <v>1</v>
      </c>
      <c r="N783" s="737">
        <v>560</v>
      </c>
      <c r="O783" s="426"/>
      <c r="P783" s="426"/>
      <c r="Q783" s="738">
        <v>142.185</v>
      </c>
      <c r="R783" s="150" t="str">
        <f t="shared" si="33"/>
        <v>fx</v>
      </c>
      <c r="S783" s="737">
        <v>1</v>
      </c>
      <c r="T783" s="737">
        <v>13.2</v>
      </c>
      <c r="U783" s="741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755"/>
      <c r="B784" s="175">
        <v>14030309</v>
      </c>
      <c r="C784" s="96">
        <v>350</v>
      </c>
      <c r="D784" s="418">
        <v>7</v>
      </c>
      <c r="E784" s="418">
        <v>50</v>
      </c>
      <c r="F784" s="418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8">
        <v>40</v>
      </c>
      <c r="M784" s="418">
        <v>1</v>
      </c>
      <c r="N784" s="734"/>
      <c r="O784" s="418"/>
      <c r="P784" s="418"/>
      <c r="Q784" s="739"/>
      <c r="R784" s="420" t="str">
        <f t="shared" si="33"/>
        <v>fx</v>
      </c>
      <c r="S784" s="734"/>
      <c r="T784" s="734"/>
      <c r="U784" s="742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755"/>
      <c r="B785" s="175">
        <v>14030309</v>
      </c>
      <c r="C785" s="96">
        <v>350</v>
      </c>
      <c r="D785" s="418">
        <v>7</v>
      </c>
      <c r="E785" s="418">
        <v>50</v>
      </c>
      <c r="F785" s="418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8">
        <v>41</v>
      </c>
      <c r="M785" s="418">
        <v>1</v>
      </c>
      <c r="N785" s="734"/>
      <c r="O785" s="418"/>
      <c r="P785" s="418"/>
      <c r="Q785" s="739"/>
      <c r="R785" s="420" t="str">
        <f t="shared" si="33"/>
        <v>fx</v>
      </c>
      <c r="S785" s="734"/>
      <c r="T785" s="734"/>
      <c r="U785" s="742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755"/>
      <c r="B786" s="175">
        <v>14030309</v>
      </c>
      <c r="C786" s="96">
        <v>350</v>
      </c>
      <c r="D786" s="418">
        <v>7</v>
      </c>
      <c r="E786" s="418">
        <v>50</v>
      </c>
      <c r="F786" s="418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8">
        <v>42</v>
      </c>
      <c r="M786" s="418">
        <v>2</v>
      </c>
      <c r="N786" s="734"/>
      <c r="O786" s="418"/>
      <c r="P786" s="418"/>
      <c r="Q786" s="739"/>
      <c r="R786" s="420" t="str">
        <f t="shared" si="33"/>
        <v>fx</v>
      </c>
      <c r="S786" s="734"/>
      <c r="T786" s="734"/>
      <c r="U786" s="742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755"/>
      <c r="B787" s="175">
        <v>14030309</v>
      </c>
      <c r="C787" s="96">
        <v>350</v>
      </c>
      <c r="D787" s="418">
        <v>7</v>
      </c>
      <c r="E787" s="418">
        <v>50</v>
      </c>
      <c r="F787" s="418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8">
        <v>43</v>
      </c>
      <c r="M787" s="418">
        <v>2</v>
      </c>
      <c r="N787" s="734"/>
      <c r="O787" s="418"/>
      <c r="P787" s="418"/>
      <c r="Q787" s="739"/>
      <c r="R787" s="420" t="str">
        <f t="shared" si="33"/>
        <v>fx</v>
      </c>
      <c r="S787" s="734"/>
      <c r="T787" s="734"/>
      <c r="U787" s="742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755"/>
      <c r="B788" s="414">
        <v>14030309</v>
      </c>
      <c r="C788" s="96">
        <v>350</v>
      </c>
      <c r="D788" s="418">
        <v>7</v>
      </c>
      <c r="E788" s="418">
        <v>50</v>
      </c>
      <c r="F788" s="418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8">
        <v>44</v>
      </c>
      <c r="M788" s="418">
        <v>1</v>
      </c>
      <c r="N788" s="736"/>
      <c r="O788" s="418"/>
      <c r="P788" s="418"/>
      <c r="Q788" s="758"/>
      <c r="R788" s="420" t="str">
        <f t="shared" ref="R788:R851" si="36">IF(C788=370,"p500","fx")</f>
        <v>fx</v>
      </c>
      <c r="S788" s="734"/>
      <c r="T788" s="734"/>
      <c r="U788" s="742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755"/>
      <c r="B789" s="174">
        <v>14030309</v>
      </c>
      <c r="C789" s="96">
        <v>370</v>
      </c>
      <c r="D789" s="418">
        <v>7</v>
      </c>
      <c r="E789" s="418">
        <v>50</v>
      </c>
      <c r="F789" s="418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8">
        <v>39</v>
      </c>
      <c r="M789" s="418">
        <v>1</v>
      </c>
      <c r="N789" s="733">
        <v>560</v>
      </c>
      <c r="O789" s="418"/>
      <c r="P789" s="418"/>
      <c r="Q789" s="757">
        <v>105.83</v>
      </c>
      <c r="R789" s="420" t="str">
        <f t="shared" si="36"/>
        <v>p500</v>
      </c>
      <c r="S789" s="734"/>
      <c r="T789" s="734"/>
      <c r="U789" s="742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755"/>
      <c r="B790" s="175">
        <v>14030309</v>
      </c>
      <c r="C790" s="96">
        <v>370</v>
      </c>
      <c r="D790" s="418">
        <v>7</v>
      </c>
      <c r="E790" s="418">
        <v>50</v>
      </c>
      <c r="F790" s="418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8">
        <v>40</v>
      </c>
      <c r="M790" s="418">
        <v>1</v>
      </c>
      <c r="N790" s="734"/>
      <c r="O790" s="418"/>
      <c r="P790" s="418"/>
      <c r="Q790" s="739"/>
      <c r="R790" s="420" t="str">
        <f t="shared" si="36"/>
        <v>p500</v>
      </c>
      <c r="S790" s="734"/>
      <c r="T790" s="734"/>
      <c r="U790" s="742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755"/>
      <c r="B791" s="175">
        <v>14030309</v>
      </c>
      <c r="C791" s="96">
        <v>370</v>
      </c>
      <c r="D791" s="418">
        <v>7</v>
      </c>
      <c r="E791" s="418">
        <v>50</v>
      </c>
      <c r="F791" s="418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8">
        <v>42</v>
      </c>
      <c r="M791" s="418">
        <v>2</v>
      </c>
      <c r="N791" s="734"/>
      <c r="O791" s="418"/>
      <c r="P791" s="418"/>
      <c r="Q791" s="739"/>
      <c r="R791" s="420" t="str">
        <f t="shared" si="36"/>
        <v>p500</v>
      </c>
      <c r="S791" s="734"/>
      <c r="T791" s="734"/>
      <c r="U791" s="742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755"/>
      <c r="B792" s="175">
        <v>14030309</v>
      </c>
      <c r="C792" s="96">
        <v>370</v>
      </c>
      <c r="D792" s="418">
        <v>7</v>
      </c>
      <c r="E792" s="418">
        <v>50</v>
      </c>
      <c r="F792" s="418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8">
        <v>43</v>
      </c>
      <c r="M792" s="418">
        <v>2</v>
      </c>
      <c r="N792" s="734"/>
      <c r="O792" s="418"/>
      <c r="P792" s="418"/>
      <c r="Q792" s="739"/>
      <c r="R792" s="420" t="str">
        <f t="shared" si="36"/>
        <v>p500</v>
      </c>
      <c r="S792" s="734"/>
      <c r="T792" s="734"/>
      <c r="U792" s="742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756"/>
      <c r="B793" s="414">
        <v>14030309</v>
      </c>
      <c r="C793" s="164">
        <v>370</v>
      </c>
      <c r="D793" s="425">
        <v>7</v>
      </c>
      <c r="E793" s="425">
        <v>50</v>
      </c>
      <c r="F793" s="425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25">
        <v>44</v>
      </c>
      <c r="M793" s="425">
        <v>2</v>
      </c>
      <c r="N793" s="735"/>
      <c r="O793" s="425"/>
      <c r="P793" s="425"/>
      <c r="Q793" s="740"/>
      <c r="R793" s="151" t="str">
        <f t="shared" si="36"/>
        <v>p500</v>
      </c>
      <c r="S793" s="735"/>
      <c r="T793" s="735"/>
      <c r="U793" s="743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754" t="str">
        <f t="shared" ref="A794:A834" si="37">IF(H794&gt;I794,"شب","روز")</f>
        <v>روز</v>
      </c>
      <c r="B794" s="174">
        <v>14030310</v>
      </c>
      <c r="C794" s="163">
        <v>309</v>
      </c>
      <c r="D794" s="426">
        <v>7</v>
      </c>
      <c r="E794" s="426">
        <v>50</v>
      </c>
      <c r="F794" s="426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26">
        <v>36</v>
      </c>
      <c r="M794" s="426">
        <v>1</v>
      </c>
      <c r="N794" s="737">
        <v>468</v>
      </c>
      <c r="O794" s="426"/>
      <c r="P794" s="426"/>
      <c r="Q794" s="738"/>
      <c r="R794" s="150" t="str">
        <f t="shared" si="36"/>
        <v>fx</v>
      </c>
      <c r="S794" s="737">
        <v>2.5</v>
      </c>
      <c r="T794" s="737">
        <v>20</v>
      </c>
      <c r="U794" s="741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755"/>
      <c r="B795" s="175">
        <v>14030310</v>
      </c>
      <c r="C795" s="96">
        <v>309</v>
      </c>
      <c r="D795" s="418">
        <v>7</v>
      </c>
      <c r="E795" s="418">
        <v>50</v>
      </c>
      <c r="F795" s="418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8">
        <v>37</v>
      </c>
      <c r="M795" s="418">
        <v>2</v>
      </c>
      <c r="N795" s="734"/>
      <c r="O795" s="418"/>
      <c r="P795" s="418"/>
      <c r="Q795" s="739"/>
      <c r="R795" s="420" t="str">
        <f t="shared" si="36"/>
        <v>fx</v>
      </c>
      <c r="S795" s="734"/>
      <c r="T795" s="734"/>
      <c r="U795" s="742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755"/>
      <c r="B796" s="175">
        <v>14030310</v>
      </c>
      <c r="C796" s="96">
        <v>309</v>
      </c>
      <c r="D796" s="418">
        <v>7</v>
      </c>
      <c r="E796" s="418">
        <v>50</v>
      </c>
      <c r="F796" s="418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8">
        <v>38</v>
      </c>
      <c r="M796" s="418">
        <v>2</v>
      </c>
      <c r="N796" s="734"/>
      <c r="O796" s="418"/>
      <c r="P796" s="418"/>
      <c r="Q796" s="739"/>
      <c r="R796" s="420" t="str">
        <f t="shared" si="36"/>
        <v>fx</v>
      </c>
      <c r="S796" s="734"/>
      <c r="T796" s="734"/>
      <c r="U796" s="742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755"/>
      <c r="B797" s="175">
        <v>14030310</v>
      </c>
      <c r="C797" s="96">
        <v>309</v>
      </c>
      <c r="D797" s="418">
        <v>7</v>
      </c>
      <c r="E797" s="418">
        <v>50</v>
      </c>
      <c r="F797" s="416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8">
        <v>39</v>
      </c>
      <c r="M797" s="418">
        <v>2</v>
      </c>
      <c r="N797" s="734"/>
      <c r="O797" s="418"/>
      <c r="P797" s="418"/>
      <c r="Q797" s="739"/>
      <c r="R797" s="420" t="str">
        <f t="shared" si="36"/>
        <v>fx</v>
      </c>
      <c r="S797" s="734"/>
      <c r="T797" s="734"/>
      <c r="U797" s="742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755"/>
      <c r="B798" s="414">
        <v>14030310</v>
      </c>
      <c r="C798" s="96">
        <v>309</v>
      </c>
      <c r="D798" s="418">
        <v>7</v>
      </c>
      <c r="E798" s="418">
        <v>50</v>
      </c>
      <c r="F798" s="418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8">
        <v>40</v>
      </c>
      <c r="M798" s="418">
        <v>2</v>
      </c>
      <c r="N798" s="736"/>
      <c r="O798" s="418"/>
      <c r="P798" s="418"/>
      <c r="Q798" s="758"/>
      <c r="R798" s="420" t="str">
        <f t="shared" si="36"/>
        <v>fx</v>
      </c>
      <c r="S798" s="734"/>
      <c r="T798" s="734"/>
      <c r="U798" s="742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755"/>
      <c r="B799" s="174">
        <v>14030310</v>
      </c>
      <c r="C799" s="96">
        <v>350</v>
      </c>
      <c r="D799" s="418">
        <v>7</v>
      </c>
      <c r="E799" s="418">
        <v>50</v>
      </c>
      <c r="F799" s="418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8">
        <v>39</v>
      </c>
      <c r="M799" s="418">
        <v>1</v>
      </c>
      <c r="N799" s="733">
        <v>416</v>
      </c>
      <c r="O799" s="418"/>
      <c r="P799" s="418"/>
      <c r="Q799" s="757">
        <v>105.6</v>
      </c>
      <c r="R799" s="420" t="str">
        <f t="shared" si="36"/>
        <v>fx</v>
      </c>
      <c r="S799" s="734"/>
      <c r="T799" s="734"/>
      <c r="U799" s="742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755"/>
      <c r="B800" s="175">
        <v>14030310</v>
      </c>
      <c r="C800" s="96">
        <v>350</v>
      </c>
      <c r="D800" s="418">
        <v>7</v>
      </c>
      <c r="E800" s="418">
        <v>50</v>
      </c>
      <c r="F800" s="416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8">
        <v>40</v>
      </c>
      <c r="M800" s="418">
        <v>1</v>
      </c>
      <c r="N800" s="734"/>
      <c r="O800" s="418"/>
      <c r="P800" s="418"/>
      <c r="Q800" s="739"/>
      <c r="R800" s="420" t="str">
        <f t="shared" si="36"/>
        <v>fx</v>
      </c>
      <c r="S800" s="734"/>
      <c r="T800" s="734"/>
      <c r="U800" s="742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755"/>
      <c r="B801" s="175">
        <v>14030310</v>
      </c>
      <c r="C801" s="96">
        <v>350</v>
      </c>
      <c r="D801" s="418">
        <v>7</v>
      </c>
      <c r="E801" s="418">
        <v>50</v>
      </c>
      <c r="F801" s="418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8">
        <v>41</v>
      </c>
      <c r="M801" s="418">
        <v>1</v>
      </c>
      <c r="N801" s="734"/>
      <c r="O801" s="418"/>
      <c r="P801" s="418"/>
      <c r="Q801" s="739"/>
      <c r="R801" s="420" t="str">
        <f t="shared" si="36"/>
        <v>fx</v>
      </c>
      <c r="S801" s="734"/>
      <c r="T801" s="734"/>
      <c r="U801" s="742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755"/>
      <c r="B802" s="175">
        <v>14030310</v>
      </c>
      <c r="C802" s="96">
        <v>350</v>
      </c>
      <c r="D802" s="418">
        <v>7</v>
      </c>
      <c r="E802" s="418">
        <v>50</v>
      </c>
      <c r="F802" s="418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8">
        <v>42</v>
      </c>
      <c r="M802" s="418">
        <v>2</v>
      </c>
      <c r="N802" s="734"/>
      <c r="O802" s="418"/>
      <c r="P802" s="418"/>
      <c r="Q802" s="739"/>
      <c r="R802" s="420" t="str">
        <f t="shared" si="36"/>
        <v>fx</v>
      </c>
      <c r="S802" s="734"/>
      <c r="T802" s="734"/>
      <c r="U802" s="742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755"/>
      <c r="B803" s="175">
        <v>14030310</v>
      </c>
      <c r="C803" s="96">
        <v>350</v>
      </c>
      <c r="D803" s="418">
        <v>7</v>
      </c>
      <c r="E803" s="418">
        <v>50</v>
      </c>
      <c r="F803" s="416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8">
        <v>43</v>
      </c>
      <c r="M803" s="418">
        <v>2</v>
      </c>
      <c r="N803" s="734"/>
      <c r="O803" s="418"/>
      <c r="P803" s="418"/>
      <c r="Q803" s="739"/>
      <c r="R803" s="420" t="str">
        <f t="shared" si="36"/>
        <v>fx</v>
      </c>
      <c r="S803" s="734"/>
      <c r="T803" s="734"/>
      <c r="U803" s="742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755"/>
      <c r="B804" s="414">
        <v>14030310</v>
      </c>
      <c r="C804" s="96">
        <v>350</v>
      </c>
      <c r="D804" s="418">
        <v>7</v>
      </c>
      <c r="E804" s="418">
        <v>50</v>
      </c>
      <c r="F804" s="418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8">
        <v>44</v>
      </c>
      <c r="M804" s="418">
        <v>1</v>
      </c>
      <c r="N804" s="736"/>
      <c r="O804" s="418"/>
      <c r="P804" s="418"/>
      <c r="Q804" s="758"/>
      <c r="R804" s="420" t="str">
        <f t="shared" si="36"/>
        <v>fx</v>
      </c>
      <c r="S804" s="734"/>
      <c r="T804" s="734"/>
      <c r="U804" s="742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755"/>
      <c r="B805" s="174">
        <v>14030310</v>
      </c>
      <c r="C805" s="96">
        <v>370</v>
      </c>
      <c r="D805" s="418">
        <v>7</v>
      </c>
      <c r="E805" s="418">
        <v>50</v>
      </c>
      <c r="F805" s="418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8">
        <v>39</v>
      </c>
      <c r="M805" s="418">
        <v>1</v>
      </c>
      <c r="N805" s="733">
        <v>416</v>
      </c>
      <c r="O805" s="418"/>
      <c r="P805" s="418"/>
      <c r="Q805" s="757">
        <v>77.599999999999994</v>
      </c>
      <c r="R805" s="420" t="str">
        <f t="shared" si="36"/>
        <v>p500</v>
      </c>
      <c r="S805" s="734"/>
      <c r="T805" s="734"/>
      <c r="U805" s="742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755"/>
      <c r="B806" s="175">
        <v>14030310</v>
      </c>
      <c r="C806" s="96">
        <v>370</v>
      </c>
      <c r="D806" s="418">
        <v>7</v>
      </c>
      <c r="E806" s="418">
        <v>50</v>
      </c>
      <c r="F806" s="416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8">
        <v>40</v>
      </c>
      <c r="M806" s="418">
        <v>1</v>
      </c>
      <c r="N806" s="734"/>
      <c r="O806" s="418"/>
      <c r="P806" s="418"/>
      <c r="Q806" s="739"/>
      <c r="R806" s="420" t="str">
        <f t="shared" si="36"/>
        <v>p500</v>
      </c>
      <c r="S806" s="734"/>
      <c r="T806" s="734"/>
      <c r="U806" s="742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755"/>
      <c r="B807" s="175">
        <v>14030310</v>
      </c>
      <c r="C807" s="96">
        <v>370</v>
      </c>
      <c r="D807" s="418">
        <v>7</v>
      </c>
      <c r="E807" s="418">
        <v>50</v>
      </c>
      <c r="F807" s="418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8">
        <v>42</v>
      </c>
      <c r="M807" s="418">
        <v>2</v>
      </c>
      <c r="N807" s="734"/>
      <c r="O807" s="418"/>
      <c r="P807" s="418"/>
      <c r="Q807" s="739"/>
      <c r="R807" s="420" t="str">
        <f t="shared" si="36"/>
        <v>p500</v>
      </c>
      <c r="S807" s="734"/>
      <c r="T807" s="734"/>
      <c r="U807" s="742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755"/>
      <c r="B808" s="175">
        <v>14030310</v>
      </c>
      <c r="C808" s="96">
        <v>370</v>
      </c>
      <c r="D808" s="418">
        <v>7</v>
      </c>
      <c r="E808" s="418">
        <v>50</v>
      </c>
      <c r="F808" s="418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8">
        <v>43</v>
      </c>
      <c r="M808" s="418">
        <v>2</v>
      </c>
      <c r="N808" s="734"/>
      <c r="O808" s="418"/>
      <c r="P808" s="418"/>
      <c r="Q808" s="739"/>
      <c r="R808" s="420" t="str">
        <f t="shared" si="36"/>
        <v>p500</v>
      </c>
      <c r="S808" s="734"/>
      <c r="T808" s="734"/>
      <c r="U808" s="742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755"/>
      <c r="B809" s="414">
        <v>14030310</v>
      </c>
      <c r="C809" s="96">
        <v>370</v>
      </c>
      <c r="D809" s="418">
        <v>7</v>
      </c>
      <c r="E809" s="418">
        <v>50</v>
      </c>
      <c r="F809" s="416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8">
        <v>44</v>
      </c>
      <c r="M809" s="418">
        <v>2</v>
      </c>
      <c r="N809" s="736"/>
      <c r="O809" s="418"/>
      <c r="P809" s="418"/>
      <c r="Q809" s="758"/>
      <c r="R809" s="420" t="str">
        <f t="shared" si="36"/>
        <v>p500</v>
      </c>
      <c r="S809" s="734"/>
      <c r="T809" s="734"/>
      <c r="U809" s="742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755"/>
      <c r="B810" s="174">
        <v>14030310</v>
      </c>
      <c r="C810" s="96">
        <v>380</v>
      </c>
      <c r="D810" s="418">
        <v>7</v>
      </c>
      <c r="E810" s="418">
        <v>50</v>
      </c>
      <c r="F810" s="418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8">
        <v>40</v>
      </c>
      <c r="M810" s="418">
        <v>1</v>
      </c>
      <c r="N810" s="733">
        <v>360</v>
      </c>
      <c r="O810" s="418"/>
      <c r="P810" s="418"/>
      <c r="Q810" s="757">
        <v>502.66</v>
      </c>
      <c r="R810" s="420" t="str">
        <f t="shared" si="36"/>
        <v>fx</v>
      </c>
      <c r="S810" s="734"/>
      <c r="T810" s="734"/>
      <c r="U810" s="742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755"/>
      <c r="B811" s="175">
        <v>14030310</v>
      </c>
      <c r="C811" s="96">
        <v>380</v>
      </c>
      <c r="D811" s="418">
        <v>7</v>
      </c>
      <c r="E811" s="418">
        <v>50</v>
      </c>
      <c r="F811" s="418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8">
        <v>41</v>
      </c>
      <c r="M811" s="418">
        <v>2</v>
      </c>
      <c r="N811" s="734"/>
      <c r="O811" s="418"/>
      <c r="P811" s="418"/>
      <c r="Q811" s="739"/>
      <c r="R811" s="420" t="str">
        <f t="shared" si="36"/>
        <v>fx</v>
      </c>
      <c r="S811" s="734"/>
      <c r="T811" s="734"/>
      <c r="U811" s="742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755"/>
      <c r="B812" s="175">
        <v>14030310</v>
      </c>
      <c r="C812" s="96">
        <v>380</v>
      </c>
      <c r="D812" s="418">
        <v>7</v>
      </c>
      <c r="E812" s="418">
        <v>50</v>
      </c>
      <c r="F812" s="416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8">
        <v>42</v>
      </c>
      <c r="M812" s="418">
        <v>2</v>
      </c>
      <c r="N812" s="734"/>
      <c r="O812" s="418"/>
      <c r="P812" s="418"/>
      <c r="Q812" s="739"/>
      <c r="R812" s="420" t="str">
        <f t="shared" si="36"/>
        <v>fx</v>
      </c>
      <c r="S812" s="734"/>
      <c r="T812" s="734"/>
      <c r="U812" s="742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755"/>
      <c r="B813" s="175">
        <v>14030310</v>
      </c>
      <c r="C813" s="96">
        <v>380</v>
      </c>
      <c r="D813" s="418">
        <v>7</v>
      </c>
      <c r="E813" s="418">
        <v>50</v>
      </c>
      <c r="F813" s="418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8">
        <v>43</v>
      </c>
      <c r="M813" s="418">
        <v>2</v>
      </c>
      <c r="N813" s="734"/>
      <c r="O813" s="418"/>
      <c r="P813" s="418"/>
      <c r="Q813" s="739"/>
      <c r="R813" s="420" t="str">
        <f t="shared" si="36"/>
        <v>fx</v>
      </c>
      <c r="S813" s="734"/>
      <c r="T813" s="734"/>
      <c r="U813" s="742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756"/>
      <c r="B814" s="414">
        <v>14030310</v>
      </c>
      <c r="C814" s="164">
        <v>380</v>
      </c>
      <c r="D814" s="425">
        <v>7</v>
      </c>
      <c r="E814" s="425">
        <v>50</v>
      </c>
      <c r="F814" s="425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25">
        <v>44</v>
      </c>
      <c r="M814" s="425">
        <v>1</v>
      </c>
      <c r="N814" s="735"/>
      <c r="O814" s="425"/>
      <c r="P814" s="425"/>
      <c r="Q814" s="740"/>
      <c r="R814" s="151" t="str">
        <f t="shared" si="36"/>
        <v>fx</v>
      </c>
      <c r="S814" s="735"/>
      <c r="T814" s="735"/>
      <c r="U814" s="743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754" t="s">
        <v>336</v>
      </c>
      <c r="B815" s="174">
        <v>14030310</v>
      </c>
      <c r="C815" s="163">
        <v>370</v>
      </c>
      <c r="D815" s="426">
        <v>7</v>
      </c>
      <c r="E815" s="426">
        <v>50</v>
      </c>
      <c r="F815" s="426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26">
        <v>39</v>
      </c>
      <c r="M815" s="426">
        <v>1</v>
      </c>
      <c r="N815" s="737">
        <v>368</v>
      </c>
      <c r="O815" s="426"/>
      <c r="P815" s="426"/>
      <c r="Q815" s="738">
        <v>68.77</v>
      </c>
      <c r="R815" s="150" t="str">
        <f t="shared" si="36"/>
        <v>p500</v>
      </c>
      <c r="S815" s="737">
        <v>0.8</v>
      </c>
      <c r="T815" s="737">
        <v>8.5</v>
      </c>
      <c r="U815" s="741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755"/>
      <c r="B816" s="175">
        <v>14030310</v>
      </c>
      <c r="C816" s="96">
        <v>370</v>
      </c>
      <c r="D816" s="418">
        <v>7</v>
      </c>
      <c r="E816" s="418">
        <v>50</v>
      </c>
      <c r="F816" s="418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8">
        <v>40</v>
      </c>
      <c r="M816" s="418">
        <v>1</v>
      </c>
      <c r="N816" s="734"/>
      <c r="O816" s="418"/>
      <c r="P816" s="418"/>
      <c r="Q816" s="739"/>
      <c r="R816" s="420" t="str">
        <f t="shared" si="36"/>
        <v>p500</v>
      </c>
      <c r="S816" s="734"/>
      <c r="T816" s="734"/>
      <c r="U816" s="742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755"/>
      <c r="B817" s="175">
        <v>14030310</v>
      </c>
      <c r="C817" s="96">
        <v>370</v>
      </c>
      <c r="D817" s="418">
        <v>7</v>
      </c>
      <c r="E817" s="418">
        <v>50</v>
      </c>
      <c r="F817" s="418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8">
        <v>42</v>
      </c>
      <c r="M817" s="418">
        <v>1</v>
      </c>
      <c r="N817" s="734"/>
      <c r="O817" s="418"/>
      <c r="P817" s="418"/>
      <c r="Q817" s="739"/>
      <c r="R817" s="420" t="str">
        <f t="shared" si="36"/>
        <v>p500</v>
      </c>
      <c r="S817" s="734"/>
      <c r="T817" s="734"/>
      <c r="U817" s="742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755"/>
      <c r="B818" s="175">
        <v>14030310</v>
      </c>
      <c r="C818" s="96">
        <v>370</v>
      </c>
      <c r="D818" s="418">
        <v>7</v>
      </c>
      <c r="E818" s="418">
        <v>50</v>
      </c>
      <c r="F818" s="418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8">
        <v>43</v>
      </c>
      <c r="M818" s="418">
        <v>1</v>
      </c>
      <c r="N818" s="734"/>
      <c r="O818" s="418"/>
      <c r="P818" s="418"/>
      <c r="Q818" s="739"/>
      <c r="R818" s="420" t="str">
        <f t="shared" si="36"/>
        <v>p500</v>
      </c>
      <c r="S818" s="734"/>
      <c r="T818" s="734"/>
      <c r="U818" s="742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755"/>
      <c r="B819" s="414">
        <v>14030310</v>
      </c>
      <c r="C819" s="96">
        <v>370</v>
      </c>
      <c r="D819" s="418">
        <v>7</v>
      </c>
      <c r="E819" s="418">
        <v>50</v>
      </c>
      <c r="F819" s="418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8">
        <v>44</v>
      </c>
      <c r="M819" s="418">
        <v>2</v>
      </c>
      <c r="N819" s="736"/>
      <c r="O819" s="418"/>
      <c r="P819" s="418"/>
      <c r="Q819" s="758"/>
      <c r="R819" s="420" t="str">
        <f t="shared" si="36"/>
        <v>p500</v>
      </c>
      <c r="S819" s="734"/>
      <c r="T819" s="734"/>
      <c r="U819" s="742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755"/>
      <c r="B820" s="174">
        <v>14030310</v>
      </c>
      <c r="C820" s="96">
        <v>350</v>
      </c>
      <c r="D820" s="418">
        <v>7</v>
      </c>
      <c r="E820" s="418">
        <v>50</v>
      </c>
      <c r="F820" s="418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8">
        <v>39</v>
      </c>
      <c r="M820" s="418">
        <v>1</v>
      </c>
      <c r="N820" s="733">
        <v>368</v>
      </c>
      <c r="O820" s="418"/>
      <c r="P820" s="418"/>
      <c r="Q820" s="757">
        <v>93.46</v>
      </c>
      <c r="R820" s="420" t="str">
        <f t="shared" si="36"/>
        <v>fx</v>
      </c>
      <c r="S820" s="734"/>
      <c r="T820" s="734"/>
      <c r="U820" s="742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755"/>
      <c r="B821" s="175">
        <v>14030310</v>
      </c>
      <c r="C821" s="96">
        <v>350</v>
      </c>
      <c r="D821" s="418">
        <v>7</v>
      </c>
      <c r="E821" s="418">
        <v>50</v>
      </c>
      <c r="F821" s="418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8">
        <v>40</v>
      </c>
      <c r="M821" s="418">
        <v>1</v>
      </c>
      <c r="N821" s="734"/>
      <c r="O821" s="418"/>
      <c r="P821" s="418"/>
      <c r="Q821" s="739"/>
      <c r="R821" s="420" t="str">
        <f t="shared" si="36"/>
        <v>fx</v>
      </c>
      <c r="S821" s="734"/>
      <c r="T821" s="734"/>
      <c r="U821" s="742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755"/>
      <c r="B822" s="175">
        <v>14030310</v>
      </c>
      <c r="C822" s="96">
        <v>350</v>
      </c>
      <c r="D822" s="418">
        <v>7</v>
      </c>
      <c r="E822" s="418">
        <v>50</v>
      </c>
      <c r="F822" s="418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8">
        <v>41</v>
      </c>
      <c r="M822" s="418">
        <v>1</v>
      </c>
      <c r="N822" s="734"/>
      <c r="O822" s="418"/>
      <c r="P822" s="418"/>
      <c r="Q822" s="739"/>
      <c r="R822" s="420" t="str">
        <f t="shared" si="36"/>
        <v>fx</v>
      </c>
      <c r="S822" s="734"/>
      <c r="T822" s="734"/>
      <c r="U822" s="742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755"/>
      <c r="B823" s="175">
        <v>14030310</v>
      </c>
      <c r="C823" s="96">
        <v>350</v>
      </c>
      <c r="D823" s="418">
        <v>7</v>
      </c>
      <c r="E823" s="418">
        <v>50</v>
      </c>
      <c r="F823" s="418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8">
        <v>42</v>
      </c>
      <c r="M823" s="418">
        <v>2</v>
      </c>
      <c r="N823" s="734"/>
      <c r="O823" s="418"/>
      <c r="P823" s="418"/>
      <c r="Q823" s="739"/>
      <c r="R823" s="420" t="str">
        <f t="shared" si="36"/>
        <v>fx</v>
      </c>
      <c r="S823" s="734"/>
      <c r="T823" s="734"/>
      <c r="U823" s="742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755"/>
      <c r="B824" s="175">
        <v>14030310</v>
      </c>
      <c r="C824" s="96">
        <v>350</v>
      </c>
      <c r="D824" s="418">
        <v>7</v>
      </c>
      <c r="E824" s="418">
        <v>50</v>
      </c>
      <c r="F824" s="418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8">
        <v>43</v>
      </c>
      <c r="M824" s="418">
        <v>2</v>
      </c>
      <c r="N824" s="734"/>
      <c r="O824" s="418"/>
      <c r="P824" s="418"/>
      <c r="Q824" s="739"/>
      <c r="R824" s="420" t="str">
        <f t="shared" si="36"/>
        <v>fx</v>
      </c>
      <c r="S824" s="734"/>
      <c r="T824" s="734"/>
      <c r="U824" s="742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756"/>
      <c r="B825" s="414">
        <v>14030310</v>
      </c>
      <c r="C825" s="164">
        <v>350</v>
      </c>
      <c r="D825" s="425">
        <v>7</v>
      </c>
      <c r="E825" s="425">
        <v>50</v>
      </c>
      <c r="F825" s="425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25">
        <v>44</v>
      </c>
      <c r="M825" s="425">
        <v>1</v>
      </c>
      <c r="N825" s="735"/>
      <c r="O825" s="425"/>
      <c r="P825" s="425"/>
      <c r="Q825" s="740"/>
      <c r="R825" s="151" t="str">
        <f t="shared" si="36"/>
        <v>fx</v>
      </c>
      <c r="S825" s="735"/>
      <c r="T825" s="735"/>
      <c r="U825" s="743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754" t="str">
        <f t="shared" si="37"/>
        <v>روز</v>
      </c>
      <c r="B826" s="174">
        <v>14030310</v>
      </c>
      <c r="C826" s="163" t="s">
        <v>470</v>
      </c>
      <c r="D826" s="426">
        <v>7</v>
      </c>
      <c r="E826" s="426">
        <v>50</v>
      </c>
      <c r="F826" s="426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26">
        <v>37</v>
      </c>
      <c r="M826" s="426">
        <v>1</v>
      </c>
      <c r="N826" s="737">
        <v>114</v>
      </c>
      <c r="O826" s="426"/>
      <c r="P826" s="426"/>
      <c r="Q826" s="738">
        <v>62.85</v>
      </c>
      <c r="R826" s="150" t="str">
        <f t="shared" si="36"/>
        <v>fx</v>
      </c>
      <c r="S826" s="737">
        <v>0.5</v>
      </c>
      <c r="T826" s="737">
        <v>3.8</v>
      </c>
      <c r="U826" s="741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755"/>
      <c r="B827" s="175">
        <v>14030310</v>
      </c>
      <c r="C827" s="96" t="s">
        <v>470</v>
      </c>
      <c r="D827" s="418">
        <v>7</v>
      </c>
      <c r="E827" s="418">
        <v>50</v>
      </c>
      <c r="F827" s="418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8">
        <v>38</v>
      </c>
      <c r="M827" s="418">
        <v>1</v>
      </c>
      <c r="N827" s="734"/>
      <c r="O827" s="418"/>
      <c r="P827" s="418"/>
      <c r="Q827" s="739"/>
      <c r="R827" s="420" t="str">
        <f t="shared" si="36"/>
        <v>fx</v>
      </c>
      <c r="S827" s="734"/>
      <c r="T827" s="734"/>
      <c r="U827" s="742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755"/>
      <c r="B828" s="175">
        <v>14030310</v>
      </c>
      <c r="C828" s="96" t="s">
        <v>470</v>
      </c>
      <c r="D828" s="418">
        <v>7</v>
      </c>
      <c r="E828" s="418">
        <v>50</v>
      </c>
      <c r="F828" s="418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8">
        <v>39</v>
      </c>
      <c r="M828" s="418">
        <v>1</v>
      </c>
      <c r="N828" s="734"/>
      <c r="O828" s="418"/>
      <c r="P828" s="418"/>
      <c r="Q828" s="739"/>
      <c r="R828" s="420" t="str">
        <f t="shared" si="36"/>
        <v>fx</v>
      </c>
      <c r="S828" s="734"/>
      <c r="T828" s="734"/>
      <c r="U828" s="742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755"/>
      <c r="B829" s="175">
        <v>14030310</v>
      </c>
      <c r="C829" s="96" t="s">
        <v>470</v>
      </c>
      <c r="D829" s="418">
        <v>7</v>
      </c>
      <c r="E829" s="418">
        <v>50</v>
      </c>
      <c r="F829" s="418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8">
        <v>40</v>
      </c>
      <c r="M829" s="418">
        <v>1</v>
      </c>
      <c r="N829" s="734"/>
      <c r="O829" s="418"/>
      <c r="P829" s="418"/>
      <c r="Q829" s="739"/>
      <c r="R829" s="420" t="str">
        <f t="shared" si="36"/>
        <v>fx</v>
      </c>
      <c r="S829" s="734"/>
      <c r="T829" s="734"/>
      <c r="U829" s="742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755"/>
      <c r="B830" s="414">
        <v>14030310</v>
      </c>
      <c r="C830" s="96" t="s">
        <v>470</v>
      </c>
      <c r="D830" s="418">
        <v>7</v>
      </c>
      <c r="E830" s="418">
        <v>50</v>
      </c>
      <c r="F830" s="418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8">
        <v>41</v>
      </c>
      <c r="M830" s="418">
        <v>1</v>
      </c>
      <c r="N830" s="736"/>
      <c r="O830" s="418"/>
      <c r="P830" s="418"/>
      <c r="Q830" s="758"/>
      <c r="R830" s="420" t="str">
        <f t="shared" si="36"/>
        <v>fx</v>
      </c>
      <c r="S830" s="734"/>
      <c r="T830" s="734"/>
      <c r="U830" s="742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755"/>
      <c r="B831" s="174">
        <v>14030310</v>
      </c>
      <c r="C831" s="96">
        <v>274</v>
      </c>
      <c r="D831" s="418">
        <v>7</v>
      </c>
      <c r="E831" s="418">
        <v>50</v>
      </c>
      <c r="F831" s="418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8">
        <v>38</v>
      </c>
      <c r="M831" s="418">
        <v>1</v>
      </c>
      <c r="N831" s="733">
        <v>66</v>
      </c>
      <c r="O831" s="418"/>
      <c r="P831" s="418"/>
      <c r="Q831" s="757">
        <v>28.5</v>
      </c>
      <c r="R831" s="420" t="str">
        <f t="shared" si="36"/>
        <v>fx</v>
      </c>
      <c r="S831" s="734"/>
      <c r="T831" s="734"/>
      <c r="U831" s="742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755"/>
      <c r="B832" s="175">
        <v>14030310</v>
      </c>
      <c r="C832" s="96">
        <v>274</v>
      </c>
      <c r="D832" s="418">
        <v>7</v>
      </c>
      <c r="E832" s="418">
        <v>50</v>
      </c>
      <c r="F832" s="418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8">
        <v>39</v>
      </c>
      <c r="M832" s="418">
        <v>1</v>
      </c>
      <c r="N832" s="734"/>
      <c r="O832" s="418"/>
      <c r="P832" s="418"/>
      <c r="Q832" s="739"/>
      <c r="R832" s="420" t="str">
        <f t="shared" si="36"/>
        <v>fx</v>
      </c>
      <c r="S832" s="734"/>
      <c r="T832" s="734"/>
      <c r="U832" s="742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756"/>
      <c r="B833" s="414">
        <v>14030310</v>
      </c>
      <c r="C833" s="164">
        <v>274</v>
      </c>
      <c r="D833" s="425">
        <v>7</v>
      </c>
      <c r="E833" s="425">
        <v>50</v>
      </c>
      <c r="F833" s="425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25">
        <v>40</v>
      </c>
      <c r="M833" s="425">
        <v>1</v>
      </c>
      <c r="N833" s="735"/>
      <c r="O833" s="425"/>
      <c r="P833" s="425"/>
      <c r="Q833" s="740"/>
      <c r="R833" s="151" t="str">
        <f t="shared" si="36"/>
        <v>fx</v>
      </c>
      <c r="S833" s="735"/>
      <c r="T833" s="735"/>
      <c r="U833" s="743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754" t="str">
        <f t="shared" si="37"/>
        <v>روز</v>
      </c>
      <c r="B834" s="174">
        <v>14030311</v>
      </c>
      <c r="C834" s="163">
        <v>370</v>
      </c>
      <c r="D834" s="426">
        <v>7</v>
      </c>
      <c r="E834" s="426">
        <v>50</v>
      </c>
      <c r="F834" s="426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26">
        <v>39</v>
      </c>
      <c r="M834" s="426">
        <v>1</v>
      </c>
      <c r="N834" s="426">
        <v>416</v>
      </c>
      <c r="O834" s="426"/>
      <c r="P834" s="426"/>
      <c r="Q834" s="738">
        <v>545.29999999999995</v>
      </c>
      <c r="R834" s="150" t="str">
        <f t="shared" si="36"/>
        <v>p500</v>
      </c>
      <c r="S834" s="737">
        <v>1.5</v>
      </c>
      <c r="T834" s="737">
        <v>15.3</v>
      </c>
      <c r="U834" s="741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755"/>
      <c r="B835" s="175">
        <v>14030311</v>
      </c>
      <c r="C835" s="96">
        <v>370</v>
      </c>
      <c r="D835" s="418">
        <v>7</v>
      </c>
      <c r="E835" s="418">
        <v>50</v>
      </c>
      <c r="F835" s="418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8">
        <v>40</v>
      </c>
      <c r="M835" s="418">
        <v>1</v>
      </c>
      <c r="N835" s="418"/>
      <c r="O835" s="418"/>
      <c r="P835" s="418"/>
      <c r="Q835" s="739"/>
      <c r="R835" s="420" t="str">
        <f t="shared" si="36"/>
        <v>p500</v>
      </c>
      <c r="S835" s="734"/>
      <c r="T835" s="734"/>
      <c r="U835" s="742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755"/>
      <c r="B836" s="175">
        <v>14030311</v>
      </c>
      <c r="C836" s="96">
        <v>370</v>
      </c>
      <c r="D836" s="418">
        <v>7</v>
      </c>
      <c r="E836" s="418">
        <v>50</v>
      </c>
      <c r="F836" s="418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8">
        <v>42</v>
      </c>
      <c r="M836" s="418">
        <v>2</v>
      </c>
      <c r="N836" s="418"/>
      <c r="O836" s="418"/>
      <c r="P836" s="418"/>
      <c r="Q836" s="739"/>
      <c r="R836" s="420" t="str">
        <f t="shared" si="36"/>
        <v>p500</v>
      </c>
      <c r="S836" s="734"/>
      <c r="T836" s="734"/>
      <c r="U836" s="742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755"/>
      <c r="B837" s="175">
        <v>14030311</v>
      </c>
      <c r="C837" s="96">
        <v>370</v>
      </c>
      <c r="D837" s="418">
        <v>7</v>
      </c>
      <c r="E837" s="418">
        <v>50</v>
      </c>
      <c r="F837" s="418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8">
        <v>43</v>
      </c>
      <c r="M837" s="418">
        <v>2</v>
      </c>
      <c r="N837" s="418"/>
      <c r="O837" s="418"/>
      <c r="P837" s="418"/>
      <c r="Q837" s="739"/>
      <c r="R837" s="420" t="str">
        <f t="shared" si="36"/>
        <v>p500</v>
      </c>
      <c r="S837" s="734"/>
      <c r="T837" s="734"/>
      <c r="U837" s="742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755"/>
      <c r="B838" s="414">
        <v>14030311</v>
      </c>
      <c r="C838" s="96">
        <v>370</v>
      </c>
      <c r="D838" s="418">
        <v>7</v>
      </c>
      <c r="E838" s="418">
        <v>50</v>
      </c>
      <c r="F838" s="418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8">
        <v>44</v>
      </c>
      <c r="M838" s="418">
        <v>2</v>
      </c>
      <c r="N838" s="418"/>
      <c r="O838" s="418"/>
      <c r="P838" s="418"/>
      <c r="Q838" s="739"/>
      <c r="R838" s="420" t="str">
        <f t="shared" si="36"/>
        <v>p500</v>
      </c>
      <c r="S838" s="734"/>
      <c r="T838" s="734"/>
      <c r="U838" s="742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755"/>
      <c r="B839" s="174">
        <v>14030311</v>
      </c>
      <c r="C839" s="96">
        <v>350</v>
      </c>
      <c r="D839" s="418">
        <v>7</v>
      </c>
      <c r="E839" s="418">
        <v>50</v>
      </c>
      <c r="F839" s="418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8">
        <v>39</v>
      </c>
      <c r="M839" s="418">
        <v>1</v>
      </c>
      <c r="N839" s="418">
        <v>416</v>
      </c>
      <c r="O839" s="418"/>
      <c r="P839" s="418"/>
      <c r="Q839" s="739"/>
      <c r="R839" s="420" t="str">
        <f t="shared" si="36"/>
        <v>fx</v>
      </c>
      <c r="S839" s="734"/>
      <c r="T839" s="734"/>
      <c r="U839" s="742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755"/>
      <c r="B840" s="175">
        <v>14030311</v>
      </c>
      <c r="C840" s="96">
        <v>350</v>
      </c>
      <c r="D840" s="418">
        <v>7</v>
      </c>
      <c r="E840" s="418">
        <v>50</v>
      </c>
      <c r="F840" s="418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8">
        <v>40</v>
      </c>
      <c r="M840" s="418">
        <v>1</v>
      </c>
      <c r="N840" s="418"/>
      <c r="O840" s="418"/>
      <c r="P840" s="418"/>
      <c r="Q840" s="739"/>
      <c r="R840" s="420" t="str">
        <f t="shared" si="36"/>
        <v>fx</v>
      </c>
      <c r="S840" s="734"/>
      <c r="T840" s="734"/>
      <c r="U840" s="742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755"/>
      <c r="B841" s="175">
        <v>14030311</v>
      </c>
      <c r="C841" s="96">
        <v>350</v>
      </c>
      <c r="D841" s="418">
        <v>7</v>
      </c>
      <c r="E841" s="418">
        <v>50</v>
      </c>
      <c r="F841" s="418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8">
        <v>41</v>
      </c>
      <c r="M841" s="418">
        <v>1</v>
      </c>
      <c r="N841" s="418"/>
      <c r="O841" s="418"/>
      <c r="P841" s="418"/>
      <c r="Q841" s="739"/>
      <c r="R841" s="420" t="str">
        <f t="shared" si="36"/>
        <v>fx</v>
      </c>
      <c r="S841" s="734"/>
      <c r="T841" s="734"/>
      <c r="U841" s="742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755"/>
      <c r="B842" s="175">
        <v>14030311</v>
      </c>
      <c r="C842" s="96">
        <v>350</v>
      </c>
      <c r="D842" s="418">
        <v>7</v>
      </c>
      <c r="E842" s="418">
        <v>50</v>
      </c>
      <c r="F842" s="418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8">
        <v>42</v>
      </c>
      <c r="M842" s="418">
        <v>2</v>
      </c>
      <c r="N842" s="418"/>
      <c r="O842" s="418"/>
      <c r="P842" s="418"/>
      <c r="Q842" s="739"/>
      <c r="R842" s="420" t="str">
        <f t="shared" si="36"/>
        <v>fx</v>
      </c>
      <c r="S842" s="734"/>
      <c r="T842" s="734"/>
      <c r="U842" s="742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755"/>
      <c r="B843" s="175">
        <v>14030311</v>
      </c>
      <c r="C843" s="96">
        <v>350</v>
      </c>
      <c r="D843" s="418">
        <v>7</v>
      </c>
      <c r="E843" s="418">
        <v>50</v>
      </c>
      <c r="F843" s="418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8">
        <v>43</v>
      </c>
      <c r="M843" s="418">
        <v>2</v>
      </c>
      <c r="N843" s="418"/>
      <c r="O843" s="418"/>
      <c r="P843" s="418"/>
      <c r="Q843" s="739"/>
      <c r="R843" s="420" t="str">
        <f t="shared" si="36"/>
        <v>fx</v>
      </c>
      <c r="S843" s="734"/>
      <c r="T843" s="734"/>
      <c r="U843" s="742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755"/>
      <c r="B844" s="414">
        <v>14030311</v>
      </c>
      <c r="C844" s="96">
        <v>350</v>
      </c>
      <c r="D844" s="418">
        <v>7</v>
      </c>
      <c r="E844" s="418">
        <v>50</v>
      </c>
      <c r="F844" s="418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8">
        <v>44</v>
      </c>
      <c r="M844" s="418">
        <v>1</v>
      </c>
      <c r="N844" s="418"/>
      <c r="O844" s="418"/>
      <c r="P844" s="418"/>
      <c r="Q844" s="739"/>
      <c r="R844" s="420" t="str">
        <f t="shared" si="36"/>
        <v>fx</v>
      </c>
      <c r="S844" s="734"/>
      <c r="T844" s="734"/>
      <c r="U844" s="742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755"/>
      <c r="B845" s="174">
        <v>14030311</v>
      </c>
      <c r="C845" s="96">
        <v>380</v>
      </c>
      <c r="D845" s="418">
        <v>7</v>
      </c>
      <c r="E845" s="418">
        <v>50</v>
      </c>
      <c r="F845" s="418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8">
        <v>40</v>
      </c>
      <c r="M845" s="418">
        <v>1</v>
      </c>
      <c r="N845" s="418">
        <v>416</v>
      </c>
      <c r="O845" s="418"/>
      <c r="P845" s="418"/>
      <c r="Q845" s="739"/>
      <c r="R845" s="420" t="str">
        <f t="shared" si="36"/>
        <v>fx</v>
      </c>
      <c r="S845" s="734"/>
      <c r="T845" s="734"/>
      <c r="U845" s="742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755"/>
      <c r="B846" s="175">
        <v>14030311</v>
      </c>
      <c r="C846" s="96">
        <v>380</v>
      </c>
      <c r="D846" s="418">
        <v>7</v>
      </c>
      <c r="E846" s="418">
        <v>50</v>
      </c>
      <c r="F846" s="418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8">
        <v>41</v>
      </c>
      <c r="M846" s="418">
        <v>2</v>
      </c>
      <c r="N846" s="418"/>
      <c r="O846" s="418"/>
      <c r="P846" s="418"/>
      <c r="Q846" s="739"/>
      <c r="R846" s="420" t="str">
        <f t="shared" si="36"/>
        <v>fx</v>
      </c>
      <c r="S846" s="734"/>
      <c r="T846" s="734"/>
      <c r="U846" s="742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755"/>
      <c r="B847" s="175">
        <v>14030311</v>
      </c>
      <c r="C847" s="96">
        <v>380</v>
      </c>
      <c r="D847" s="418">
        <v>7</v>
      </c>
      <c r="E847" s="418">
        <v>50</v>
      </c>
      <c r="F847" s="418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8">
        <v>42</v>
      </c>
      <c r="M847" s="418">
        <v>2</v>
      </c>
      <c r="N847" s="418"/>
      <c r="O847" s="418"/>
      <c r="P847" s="418"/>
      <c r="Q847" s="739"/>
      <c r="R847" s="420" t="str">
        <f t="shared" si="36"/>
        <v>fx</v>
      </c>
      <c r="S847" s="734"/>
      <c r="T847" s="734"/>
      <c r="U847" s="742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755"/>
      <c r="B848" s="175">
        <v>14030311</v>
      </c>
      <c r="C848" s="96">
        <v>380</v>
      </c>
      <c r="D848" s="418">
        <v>7</v>
      </c>
      <c r="E848" s="418">
        <v>50</v>
      </c>
      <c r="F848" s="418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8">
        <v>43</v>
      </c>
      <c r="M848" s="418">
        <v>2</v>
      </c>
      <c r="N848" s="418"/>
      <c r="O848" s="418"/>
      <c r="P848" s="418"/>
      <c r="Q848" s="739"/>
      <c r="R848" s="420" t="str">
        <f t="shared" si="36"/>
        <v>fx</v>
      </c>
      <c r="S848" s="734"/>
      <c r="T848" s="734"/>
      <c r="U848" s="742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755"/>
      <c r="B849" s="414">
        <v>14030311</v>
      </c>
      <c r="C849" s="96">
        <v>380</v>
      </c>
      <c r="D849" s="418">
        <v>7</v>
      </c>
      <c r="E849" s="418">
        <v>50</v>
      </c>
      <c r="F849" s="418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8">
        <v>44</v>
      </c>
      <c r="M849" s="418">
        <v>1</v>
      </c>
      <c r="N849" s="418"/>
      <c r="O849" s="418"/>
      <c r="P849" s="418"/>
      <c r="Q849" s="739"/>
      <c r="R849" s="420" t="str">
        <f t="shared" si="36"/>
        <v>fx</v>
      </c>
      <c r="S849" s="734"/>
      <c r="T849" s="734"/>
      <c r="U849" s="742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755"/>
      <c r="B850" s="174">
        <v>14030311</v>
      </c>
      <c r="C850" s="96">
        <v>309</v>
      </c>
      <c r="D850" s="418">
        <v>7</v>
      </c>
      <c r="E850" s="418">
        <v>50</v>
      </c>
      <c r="F850" s="418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8">
        <v>36</v>
      </c>
      <c r="M850" s="418">
        <v>1</v>
      </c>
      <c r="N850" s="418">
        <v>520</v>
      </c>
      <c r="O850" s="418"/>
      <c r="P850" s="418"/>
      <c r="Q850" s="739"/>
      <c r="R850" s="420" t="str">
        <f t="shared" si="36"/>
        <v>fx</v>
      </c>
      <c r="S850" s="734"/>
      <c r="T850" s="734"/>
      <c r="U850" s="742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755"/>
      <c r="B851" s="175">
        <v>14030311</v>
      </c>
      <c r="C851" s="96">
        <v>309</v>
      </c>
      <c r="D851" s="418">
        <v>7</v>
      </c>
      <c r="E851" s="418">
        <v>50</v>
      </c>
      <c r="F851" s="418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8">
        <v>37</v>
      </c>
      <c r="M851" s="418">
        <v>2</v>
      </c>
      <c r="N851" s="418"/>
      <c r="O851" s="418"/>
      <c r="P851" s="418"/>
      <c r="Q851" s="739"/>
      <c r="R851" s="420" t="str">
        <f t="shared" si="36"/>
        <v>fx</v>
      </c>
      <c r="S851" s="734"/>
      <c r="T851" s="734"/>
      <c r="U851" s="742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755"/>
      <c r="B852" s="175">
        <v>14030311</v>
      </c>
      <c r="C852" s="96">
        <v>309</v>
      </c>
      <c r="D852" s="418">
        <v>7</v>
      </c>
      <c r="E852" s="418">
        <v>50</v>
      </c>
      <c r="F852" s="418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8">
        <v>38</v>
      </c>
      <c r="M852" s="418">
        <v>2</v>
      </c>
      <c r="N852" s="418"/>
      <c r="O852" s="418"/>
      <c r="P852" s="418"/>
      <c r="Q852" s="739"/>
      <c r="R852" s="420" t="str">
        <f t="shared" ref="R852:R863" si="39">IF(C852=370,"p500","fx")</f>
        <v>fx</v>
      </c>
      <c r="S852" s="734"/>
      <c r="T852" s="734"/>
      <c r="U852" s="742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755"/>
      <c r="B853" s="175">
        <v>14030311</v>
      </c>
      <c r="C853" s="96">
        <v>309</v>
      </c>
      <c r="D853" s="418">
        <v>7</v>
      </c>
      <c r="E853" s="418">
        <v>50</v>
      </c>
      <c r="F853" s="418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8">
        <v>39</v>
      </c>
      <c r="M853" s="418">
        <v>2</v>
      </c>
      <c r="N853" s="418"/>
      <c r="O853" s="418"/>
      <c r="P853" s="418"/>
      <c r="Q853" s="739"/>
      <c r="R853" s="420" t="str">
        <f t="shared" si="39"/>
        <v>fx</v>
      </c>
      <c r="S853" s="734"/>
      <c r="T853" s="734"/>
      <c r="U853" s="742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755"/>
      <c r="B854" s="175">
        <v>14030311</v>
      </c>
      <c r="C854" s="96">
        <v>309</v>
      </c>
      <c r="D854" s="418">
        <v>7</v>
      </c>
      <c r="E854" s="418">
        <v>50</v>
      </c>
      <c r="F854" s="418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8">
        <v>40</v>
      </c>
      <c r="M854" s="418">
        <v>2</v>
      </c>
      <c r="N854" s="418"/>
      <c r="O854" s="418"/>
      <c r="P854" s="418"/>
      <c r="Q854" s="739"/>
      <c r="R854" s="420" t="str">
        <f t="shared" si="39"/>
        <v>fx</v>
      </c>
      <c r="S854" s="734"/>
      <c r="T854" s="734"/>
      <c r="U854" s="742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756"/>
      <c r="B855" s="414">
        <v>14030311</v>
      </c>
      <c r="C855" s="164">
        <v>309</v>
      </c>
      <c r="D855" s="425">
        <v>7</v>
      </c>
      <c r="E855" s="425">
        <v>50</v>
      </c>
      <c r="F855" s="425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25">
        <v>41</v>
      </c>
      <c r="M855" s="425">
        <v>1</v>
      </c>
      <c r="N855" s="425"/>
      <c r="O855" s="425"/>
      <c r="P855" s="425"/>
      <c r="Q855" s="740"/>
      <c r="R855" s="151" t="str">
        <f t="shared" si="39"/>
        <v>fx</v>
      </c>
      <c r="S855" s="735"/>
      <c r="T855" s="735"/>
      <c r="U855" s="743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754" t="s">
        <v>336</v>
      </c>
      <c r="B856" s="174">
        <v>14030311</v>
      </c>
      <c r="C856" s="426">
        <v>350</v>
      </c>
      <c r="D856" s="426">
        <v>7</v>
      </c>
      <c r="E856" s="426">
        <v>50</v>
      </c>
      <c r="F856" s="426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26">
        <v>39</v>
      </c>
      <c r="M856" s="426">
        <v>1</v>
      </c>
      <c r="N856" s="737">
        <v>312</v>
      </c>
      <c r="O856" s="426"/>
      <c r="P856" s="426"/>
      <c r="Q856" s="738">
        <v>137.5</v>
      </c>
      <c r="R856" s="150" t="str">
        <f t="shared" si="39"/>
        <v>fx</v>
      </c>
      <c r="S856" s="737">
        <v>0.8</v>
      </c>
      <c r="T856" s="737">
        <v>8</v>
      </c>
      <c r="U856" s="741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755"/>
      <c r="B857" s="175">
        <v>14030311</v>
      </c>
      <c r="C857" s="418">
        <v>350</v>
      </c>
      <c r="D857" s="418">
        <v>7</v>
      </c>
      <c r="E857" s="418">
        <v>50</v>
      </c>
      <c r="F857" s="418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8">
        <v>40</v>
      </c>
      <c r="M857" s="418">
        <v>1</v>
      </c>
      <c r="N857" s="734"/>
      <c r="O857" s="418"/>
      <c r="P857" s="418"/>
      <c r="Q857" s="739"/>
      <c r="R857" s="420" t="str">
        <f t="shared" si="39"/>
        <v>fx</v>
      </c>
      <c r="S857" s="734"/>
      <c r="T857" s="734"/>
      <c r="U857" s="742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755"/>
      <c r="B858" s="175">
        <v>14030311</v>
      </c>
      <c r="C858" s="418">
        <v>350</v>
      </c>
      <c r="D858" s="418">
        <v>7</v>
      </c>
      <c r="E858" s="418">
        <v>50</v>
      </c>
      <c r="F858" s="418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8">
        <v>41</v>
      </c>
      <c r="M858" s="418">
        <v>1</v>
      </c>
      <c r="N858" s="734"/>
      <c r="O858" s="418"/>
      <c r="P858" s="418"/>
      <c r="Q858" s="739"/>
      <c r="R858" s="420" t="str">
        <f t="shared" si="39"/>
        <v>fx</v>
      </c>
      <c r="S858" s="734"/>
      <c r="T858" s="734"/>
      <c r="U858" s="742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755"/>
      <c r="B859" s="175">
        <v>14030311</v>
      </c>
      <c r="C859" s="418">
        <v>350</v>
      </c>
      <c r="D859" s="418">
        <v>7</v>
      </c>
      <c r="E859" s="418">
        <v>50</v>
      </c>
      <c r="F859" s="418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8">
        <v>42</v>
      </c>
      <c r="M859" s="418">
        <v>2</v>
      </c>
      <c r="N859" s="734"/>
      <c r="O859" s="418"/>
      <c r="P859" s="418"/>
      <c r="Q859" s="739"/>
      <c r="R859" s="420" t="str">
        <f t="shared" si="39"/>
        <v>fx</v>
      </c>
      <c r="S859" s="734"/>
      <c r="T859" s="734"/>
      <c r="U859" s="742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755"/>
      <c r="B860" s="175">
        <v>14030311</v>
      </c>
      <c r="C860" s="418">
        <v>350</v>
      </c>
      <c r="D860" s="418">
        <v>7</v>
      </c>
      <c r="E860" s="418">
        <v>50</v>
      </c>
      <c r="F860" s="418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8">
        <v>43</v>
      </c>
      <c r="M860" s="418">
        <v>2</v>
      </c>
      <c r="N860" s="734"/>
      <c r="O860" s="418"/>
      <c r="P860" s="418"/>
      <c r="Q860" s="739"/>
      <c r="R860" s="420" t="str">
        <f t="shared" si="39"/>
        <v>fx</v>
      </c>
      <c r="S860" s="734"/>
      <c r="T860" s="734"/>
      <c r="U860" s="742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755"/>
      <c r="B861" s="414">
        <v>14030311</v>
      </c>
      <c r="C861" s="418">
        <v>350</v>
      </c>
      <c r="D861" s="418">
        <v>7</v>
      </c>
      <c r="E861" s="418">
        <v>50</v>
      </c>
      <c r="F861" s="418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8">
        <v>44</v>
      </c>
      <c r="M861" s="418">
        <v>1</v>
      </c>
      <c r="N861" s="736"/>
      <c r="O861" s="418"/>
      <c r="P861" s="418"/>
      <c r="Q861" s="739"/>
      <c r="R861" s="420" t="str">
        <f t="shared" si="39"/>
        <v>fx</v>
      </c>
      <c r="S861" s="734"/>
      <c r="T861" s="734"/>
      <c r="U861" s="742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755"/>
      <c r="B862" s="174">
        <v>14030311</v>
      </c>
      <c r="C862" s="418">
        <v>370</v>
      </c>
      <c r="D862" s="418">
        <v>7</v>
      </c>
      <c r="E862" s="418">
        <v>50</v>
      </c>
      <c r="F862" s="418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8">
        <v>39</v>
      </c>
      <c r="M862" s="418">
        <v>1</v>
      </c>
      <c r="N862" s="733">
        <v>312</v>
      </c>
      <c r="O862" s="418"/>
      <c r="P862" s="418"/>
      <c r="Q862" s="739"/>
      <c r="R862" s="420" t="str">
        <f t="shared" si="39"/>
        <v>p500</v>
      </c>
      <c r="S862" s="734"/>
      <c r="T862" s="734"/>
      <c r="U862" s="742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755"/>
      <c r="B863" s="175">
        <v>14030311</v>
      </c>
      <c r="C863" s="418">
        <v>370</v>
      </c>
      <c r="D863" s="418">
        <v>7</v>
      </c>
      <c r="E863" s="418">
        <v>50</v>
      </c>
      <c r="F863" s="418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8">
        <v>40</v>
      </c>
      <c r="M863" s="418">
        <v>1</v>
      </c>
      <c r="N863" s="734"/>
      <c r="O863" s="418"/>
      <c r="P863" s="418"/>
      <c r="Q863" s="739"/>
      <c r="R863" s="420" t="str">
        <f t="shared" si="39"/>
        <v>p500</v>
      </c>
      <c r="S863" s="734"/>
      <c r="T863" s="734"/>
      <c r="U863" s="742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755"/>
      <c r="B864" s="175">
        <v>14030311</v>
      </c>
      <c r="C864" s="418">
        <v>370</v>
      </c>
      <c r="D864" s="418">
        <v>7</v>
      </c>
      <c r="E864" s="418">
        <v>50</v>
      </c>
      <c r="F864" s="418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8">
        <v>42</v>
      </c>
      <c r="M864" s="418">
        <v>2</v>
      </c>
      <c r="N864" s="734"/>
      <c r="O864" s="418"/>
      <c r="P864" s="418"/>
      <c r="Q864" s="739"/>
      <c r="R864" s="420" t="str">
        <f t="shared" ref="R864:R927" si="41">IF(C864=370,"p500","fx")</f>
        <v>p500</v>
      </c>
      <c r="S864" s="734"/>
      <c r="T864" s="734"/>
      <c r="U864" s="742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755"/>
      <c r="B865" s="175">
        <v>14030311</v>
      </c>
      <c r="C865" s="418">
        <v>370</v>
      </c>
      <c r="D865" s="418">
        <v>7</v>
      </c>
      <c r="E865" s="418">
        <v>50</v>
      </c>
      <c r="F865" s="418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8">
        <v>43</v>
      </c>
      <c r="M865" s="418">
        <v>2</v>
      </c>
      <c r="N865" s="734"/>
      <c r="O865" s="418"/>
      <c r="P865" s="418"/>
      <c r="Q865" s="739"/>
      <c r="R865" s="420" t="str">
        <f t="shared" si="41"/>
        <v>p500</v>
      </c>
      <c r="S865" s="734"/>
      <c r="T865" s="734"/>
      <c r="U865" s="742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756"/>
      <c r="B866" s="414">
        <v>14030311</v>
      </c>
      <c r="C866" s="425">
        <v>370</v>
      </c>
      <c r="D866" s="425">
        <v>7</v>
      </c>
      <c r="E866" s="425">
        <v>50</v>
      </c>
      <c r="F866" s="425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25">
        <v>44</v>
      </c>
      <c r="M866" s="425">
        <v>2</v>
      </c>
      <c r="N866" s="735"/>
      <c r="O866" s="425"/>
      <c r="P866" s="425"/>
      <c r="Q866" s="740"/>
      <c r="R866" s="151" t="str">
        <f t="shared" si="41"/>
        <v>p500</v>
      </c>
      <c r="S866" s="735"/>
      <c r="T866" s="735"/>
      <c r="U866" s="743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754" t="str">
        <f t="shared" ref="A867:A914" si="42">IF(H867&gt;I867,"شب","روز")</f>
        <v>روز</v>
      </c>
      <c r="B867" s="174">
        <v>14030311</v>
      </c>
      <c r="C867" s="163">
        <v>316</v>
      </c>
      <c r="D867" s="426">
        <v>7</v>
      </c>
      <c r="E867" s="426">
        <v>50</v>
      </c>
      <c r="F867" s="426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26">
        <v>38</v>
      </c>
      <c r="M867" s="426">
        <v>1</v>
      </c>
      <c r="N867" s="737">
        <v>90</v>
      </c>
      <c r="O867" s="426"/>
      <c r="P867" s="426"/>
      <c r="Q867" s="738">
        <v>88.7</v>
      </c>
      <c r="R867" s="150" t="str">
        <f t="shared" si="41"/>
        <v>fx</v>
      </c>
      <c r="S867" s="737">
        <v>1.5</v>
      </c>
      <c r="T867" s="737">
        <v>4.0999999999999996</v>
      </c>
      <c r="U867" s="741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755"/>
      <c r="B868" s="175">
        <v>14030311</v>
      </c>
      <c r="C868" s="96">
        <v>316</v>
      </c>
      <c r="D868" s="418">
        <v>7</v>
      </c>
      <c r="E868" s="418">
        <v>50</v>
      </c>
      <c r="F868" s="418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8">
        <v>39</v>
      </c>
      <c r="M868" s="418">
        <v>1</v>
      </c>
      <c r="N868" s="734"/>
      <c r="O868" s="418"/>
      <c r="P868" s="418"/>
      <c r="Q868" s="739"/>
      <c r="R868" s="420" t="str">
        <f t="shared" si="41"/>
        <v>fx</v>
      </c>
      <c r="S868" s="734"/>
      <c r="T868" s="734"/>
      <c r="U868" s="742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755"/>
      <c r="B869" s="414">
        <v>14030311</v>
      </c>
      <c r="C869" s="96">
        <v>316</v>
      </c>
      <c r="D869" s="418">
        <v>7</v>
      </c>
      <c r="E869" s="418">
        <v>50</v>
      </c>
      <c r="F869" s="418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8">
        <v>40</v>
      </c>
      <c r="M869" s="418">
        <v>1</v>
      </c>
      <c r="N869" s="736"/>
      <c r="O869" s="418"/>
      <c r="P869" s="418"/>
      <c r="Q869" s="739"/>
      <c r="R869" s="420" t="str">
        <f t="shared" si="41"/>
        <v>fx</v>
      </c>
      <c r="S869" s="734"/>
      <c r="T869" s="734"/>
      <c r="U869" s="742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755"/>
      <c r="B870" s="174">
        <v>14030311</v>
      </c>
      <c r="C870" s="96">
        <v>274</v>
      </c>
      <c r="D870" s="418">
        <v>7</v>
      </c>
      <c r="E870" s="418">
        <v>50</v>
      </c>
      <c r="F870" s="418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8">
        <v>38</v>
      </c>
      <c r="M870" s="418">
        <v>1</v>
      </c>
      <c r="N870" s="733">
        <v>90</v>
      </c>
      <c r="O870" s="418"/>
      <c r="P870" s="418"/>
      <c r="Q870" s="739"/>
      <c r="R870" s="420" t="str">
        <f t="shared" si="41"/>
        <v>fx</v>
      </c>
      <c r="S870" s="734"/>
      <c r="T870" s="734"/>
      <c r="U870" s="742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755"/>
      <c r="B871" s="175">
        <v>14030311</v>
      </c>
      <c r="C871" s="96">
        <v>274</v>
      </c>
      <c r="D871" s="418">
        <v>7</v>
      </c>
      <c r="E871" s="418">
        <v>50</v>
      </c>
      <c r="F871" s="418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8">
        <v>39</v>
      </c>
      <c r="M871" s="418">
        <v>1</v>
      </c>
      <c r="N871" s="734"/>
      <c r="O871" s="418"/>
      <c r="P871" s="418"/>
      <c r="Q871" s="739"/>
      <c r="R871" s="420" t="str">
        <f t="shared" si="41"/>
        <v>fx</v>
      </c>
      <c r="S871" s="734"/>
      <c r="T871" s="734"/>
      <c r="U871" s="742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756"/>
      <c r="B872" s="414">
        <v>14030311</v>
      </c>
      <c r="C872" s="164">
        <v>274</v>
      </c>
      <c r="D872" s="425">
        <v>7</v>
      </c>
      <c r="E872" s="425">
        <v>50</v>
      </c>
      <c r="F872" s="425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25">
        <v>40</v>
      </c>
      <c r="M872" s="425">
        <v>1</v>
      </c>
      <c r="N872" s="735"/>
      <c r="O872" s="425"/>
      <c r="P872" s="425"/>
      <c r="Q872" s="740"/>
      <c r="R872" s="151" t="str">
        <f t="shared" si="41"/>
        <v>fx</v>
      </c>
      <c r="S872" s="735"/>
      <c r="T872" s="735"/>
      <c r="U872" s="743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754" t="str">
        <f t="shared" si="42"/>
        <v>روز</v>
      </c>
      <c r="B873" s="174">
        <v>14030312</v>
      </c>
      <c r="C873" s="163">
        <v>309</v>
      </c>
      <c r="D873" s="426">
        <v>7</v>
      </c>
      <c r="E873" s="426">
        <v>50</v>
      </c>
      <c r="F873" s="426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26">
        <v>36</v>
      </c>
      <c r="M873" s="426">
        <v>1</v>
      </c>
      <c r="N873" s="737">
        <v>660</v>
      </c>
      <c r="O873" s="426"/>
      <c r="P873" s="426"/>
      <c r="Q873" s="738">
        <v>662.9</v>
      </c>
      <c r="R873" s="150" t="str">
        <f t="shared" si="41"/>
        <v>fx</v>
      </c>
      <c r="S873" s="737">
        <v>2.2000000000000002</v>
      </c>
      <c r="T873" s="737">
        <v>22.4</v>
      </c>
      <c r="U873" s="741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755"/>
      <c r="B874" s="175">
        <v>14030312</v>
      </c>
      <c r="C874" s="96">
        <v>309</v>
      </c>
      <c r="D874" s="418">
        <v>7</v>
      </c>
      <c r="E874" s="418">
        <v>50</v>
      </c>
      <c r="F874" s="418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8">
        <v>37</v>
      </c>
      <c r="M874" s="418">
        <v>2</v>
      </c>
      <c r="N874" s="734"/>
      <c r="O874" s="418"/>
      <c r="P874" s="418"/>
      <c r="Q874" s="739"/>
      <c r="R874" s="420" t="str">
        <f t="shared" si="41"/>
        <v>fx</v>
      </c>
      <c r="S874" s="734"/>
      <c r="T874" s="734"/>
      <c r="U874" s="742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755"/>
      <c r="B875" s="175">
        <v>14030312</v>
      </c>
      <c r="C875" s="96">
        <v>309</v>
      </c>
      <c r="D875" s="418">
        <v>7</v>
      </c>
      <c r="E875" s="418">
        <v>50</v>
      </c>
      <c r="F875" s="418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8">
        <v>38</v>
      </c>
      <c r="M875" s="418">
        <v>2</v>
      </c>
      <c r="N875" s="734"/>
      <c r="O875" s="418"/>
      <c r="P875" s="418"/>
      <c r="Q875" s="739"/>
      <c r="R875" s="420" t="str">
        <f t="shared" si="41"/>
        <v>fx</v>
      </c>
      <c r="S875" s="734"/>
      <c r="T875" s="734"/>
      <c r="U875" s="742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755"/>
      <c r="B876" s="175">
        <v>14030312</v>
      </c>
      <c r="C876" s="96">
        <v>309</v>
      </c>
      <c r="D876" s="418">
        <v>7</v>
      </c>
      <c r="E876" s="418">
        <v>50</v>
      </c>
      <c r="F876" s="418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8">
        <v>39</v>
      </c>
      <c r="M876" s="418">
        <v>2</v>
      </c>
      <c r="N876" s="734"/>
      <c r="O876" s="418"/>
      <c r="P876" s="418"/>
      <c r="Q876" s="739"/>
      <c r="R876" s="420" t="str">
        <f t="shared" si="41"/>
        <v>fx</v>
      </c>
      <c r="S876" s="734"/>
      <c r="T876" s="734"/>
      <c r="U876" s="742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755"/>
      <c r="B877" s="175">
        <v>14030312</v>
      </c>
      <c r="C877" s="96">
        <v>309</v>
      </c>
      <c r="D877" s="418">
        <v>7</v>
      </c>
      <c r="E877" s="418">
        <v>50</v>
      </c>
      <c r="F877" s="418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8">
        <v>40</v>
      </c>
      <c r="M877" s="418">
        <v>2</v>
      </c>
      <c r="N877" s="734"/>
      <c r="O877" s="418"/>
      <c r="P877" s="418"/>
      <c r="Q877" s="739"/>
      <c r="R877" s="420" t="str">
        <f t="shared" si="41"/>
        <v>fx</v>
      </c>
      <c r="S877" s="734"/>
      <c r="T877" s="734"/>
      <c r="U877" s="742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755"/>
      <c r="B878" s="414">
        <v>14030312</v>
      </c>
      <c r="C878" s="96">
        <v>309</v>
      </c>
      <c r="D878" s="418">
        <v>7</v>
      </c>
      <c r="E878" s="418">
        <v>50</v>
      </c>
      <c r="F878" s="418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8">
        <v>41</v>
      </c>
      <c r="M878" s="418">
        <v>2</v>
      </c>
      <c r="N878" s="736"/>
      <c r="O878" s="418"/>
      <c r="P878" s="418"/>
      <c r="Q878" s="739"/>
      <c r="R878" s="420" t="str">
        <f t="shared" si="41"/>
        <v>fx</v>
      </c>
      <c r="S878" s="734"/>
      <c r="T878" s="734"/>
      <c r="U878" s="742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755"/>
      <c r="B879" s="174">
        <v>14030312</v>
      </c>
      <c r="C879" s="96">
        <v>350</v>
      </c>
      <c r="D879" s="418">
        <v>7</v>
      </c>
      <c r="E879" s="418">
        <v>50</v>
      </c>
      <c r="F879" s="418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8">
        <v>39</v>
      </c>
      <c r="M879" s="418">
        <v>1</v>
      </c>
      <c r="N879" s="733">
        <v>480</v>
      </c>
      <c r="O879" s="418"/>
      <c r="P879" s="418"/>
      <c r="Q879" s="739"/>
      <c r="R879" s="420" t="str">
        <f t="shared" si="41"/>
        <v>fx</v>
      </c>
      <c r="S879" s="734"/>
      <c r="T879" s="734"/>
      <c r="U879" s="742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755"/>
      <c r="B880" s="175">
        <v>14030312</v>
      </c>
      <c r="C880" s="96">
        <v>350</v>
      </c>
      <c r="D880" s="418">
        <v>7</v>
      </c>
      <c r="E880" s="418">
        <v>50</v>
      </c>
      <c r="F880" s="418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8">
        <v>40</v>
      </c>
      <c r="M880" s="418">
        <v>1</v>
      </c>
      <c r="N880" s="734"/>
      <c r="O880" s="418"/>
      <c r="P880" s="418"/>
      <c r="Q880" s="739"/>
      <c r="R880" s="420" t="str">
        <f t="shared" si="41"/>
        <v>fx</v>
      </c>
      <c r="S880" s="734"/>
      <c r="T880" s="734"/>
      <c r="U880" s="742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755"/>
      <c r="B881" s="175">
        <v>14030312</v>
      </c>
      <c r="C881" s="96">
        <v>350</v>
      </c>
      <c r="D881" s="418">
        <v>7</v>
      </c>
      <c r="E881" s="418">
        <v>50</v>
      </c>
      <c r="F881" s="418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8">
        <v>41</v>
      </c>
      <c r="M881" s="418">
        <v>1</v>
      </c>
      <c r="N881" s="734"/>
      <c r="O881" s="418"/>
      <c r="P881" s="418"/>
      <c r="Q881" s="739"/>
      <c r="R881" s="420" t="str">
        <f t="shared" si="41"/>
        <v>fx</v>
      </c>
      <c r="S881" s="734"/>
      <c r="T881" s="734"/>
      <c r="U881" s="742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755"/>
      <c r="B882" s="175">
        <v>14030312</v>
      </c>
      <c r="C882" s="96">
        <v>350</v>
      </c>
      <c r="D882" s="418">
        <v>7</v>
      </c>
      <c r="E882" s="418">
        <v>50</v>
      </c>
      <c r="F882" s="418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8">
        <v>42</v>
      </c>
      <c r="M882" s="418">
        <v>2</v>
      </c>
      <c r="N882" s="734"/>
      <c r="O882" s="418"/>
      <c r="P882" s="418"/>
      <c r="Q882" s="739"/>
      <c r="R882" s="420" t="str">
        <f t="shared" si="41"/>
        <v>fx</v>
      </c>
      <c r="S882" s="734"/>
      <c r="T882" s="734"/>
      <c r="U882" s="742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755"/>
      <c r="B883" s="175">
        <v>14030312</v>
      </c>
      <c r="C883" s="96">
        <v>350</v>
      </c>
      <c r="D883" s="418">
        <v>7</v>
      </c>
      <c r="E883" s="418">
        <v>50</v>
      </c>
      <c r="F883" s="418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8">
        <v>43</v>
      </c>
      <c r="M883" s="418">
        <v>2</v>
      </c>
      <c r="N883" s="734"/>
      <c r="O883" s="418"/>
      <c r="P883" s="418"/>
      <c r="Q883" s="739"/>
      <c r="R883" s="420" t="str">
        <f t="shared" si="41"/>
        <v>fx</v>
      </c>
      <c r="S883" s="734"/>
      <c r="T883" s="734"/>
      <c r="U883" s="742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755"/>
      <c r="B884" s="414">
        <v>14030312</v>
      </c>
      <c r="C884" s="96">
        <v>350</v>
      </c>
      <c r="D884" s="418">
        <v>7</v>
      </c>
      <c r="E884" s="418">
        <v>50</v>
      </c>
      <c r="F884" s="418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8">
        <v>44</v>
      </c>
      <c r="M884" s="418">
        <v>1</v>
      </c>
      <c r="N884" s="736"/>
      <c r="O884" s="418"/>
      <c r="P884" s="418"/>
      <c r="Q884" s="739"/>
      <c r="R884" s="420" t="str">
        <f t="shared" si="41"/>
        <v>fx</v>
      </c>
      <c r="S884" s="734"/>
      <c r="T884" s="734"/>
      <c r="U884" s="742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755"/>
      <c r="B885" s="174">
        <v>14030312</v>
      </c>
      <c r="C885" s="96">
        <v>370</v>
      </c>
      <c r="D885" s="418">
        <v>7</v>
      </c>
      <c r="E885" s="418">
        <v>50</v>
      </c>
      <c r="F885" s="418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8">
        <v>39</v>
      </c>
      <c r="M885" s="418">
        <v>1</v>
      </c>
      <c r="N885" s="733">
        <v>480</v>
      </c>
      <c r="O885" s="418"/>
      <c r="P885" s="418"/>
      <c r="Q885" s="739"/>
      <c r="R885" s="420" t="str">
        <f t="shared" si="41"/>
        <v>p500</v>
      </c>
      <c r="S885" s="734"/>
      <c r="T885" s="734"/>
      <c r="U885" s="742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755"/>
      <c r="B886" s="175">
        <v>14030312</v>
      </c>
      <c r="C886" s="96">
        <v>370</v>
      </c>
      <c r="D886" s="418">
        <v>7</v>
      </c>
      <c r="E886" s="418">
        <v>50</v>
      </c>
      <c r="F886" s="418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8">
        <v>40</v>
      </c>
      <c r="M886" s="418">
        <v>1</v>
      </c>
      <c r="N886" s="734"/>
      <c r="O886" s="418"/>
      <c r="P886" s="418"/>
      <c r="Q886" s="739"/>
      <c r="R886" s="420" t="str">
        <f t="shared" si="41"/>
        <v>p500</v>
      </c>
      <c r="S886" s="734"/>
      <c r="T886" s="734"/>
      <c r="U886" s="742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755"/>
      <c r="B887" s="175">
        <v>14030312</v>
      </c>
      <c r="C887" s="96">
        <v>370</v>
      </c>
      <c r="D887" s="418">
        <v>7</v>
      </c>
      <c r="E887" s="418">
        <v>50</v>
      </c>
      <c r="F887" s="418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8">
        <v>42</v>
      </c>
      <c r="M887" s="418">
        <v>2</v>
      </c>
      <c r="N887" s="734"/>
      <c r="O887" s="418"/>
      <c r="P887" s="418"/>
      <c r="Q887" s="739"/>
      <c r="R887" s="420" t="str">
        <f t="shared" si="41"/>
        <v>p500</v>
      </c>
      <c r="S887" s="734"/>
      <c r="T887" s="734"/>
      <c r="U887" s="742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755"/>
      <c r="B888" s="175">
        <v>14030312</v>
      </c>
      <c r="C888" s="96">
        <v>370</v>
      </c>
      <c r="D888" s="418">
        <v>7</v>
      </c>
      <c r="E888" s="418">
        <v>50</v>
      </c>
      <c r="F888" s="418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8">
        <v>43</v>
      </c>
      <c r="M888" s="418">
        <v>2</v>
      </c>
      <c r="N888" s="734"/>
      <c r="O888" s="418"/>
      <c r="P888" s="418"/>
      <c r="Q888" s="739"/>
      <c r="R888" s="420" t="str">
        <f t="shared" si="41"/>
        <v>p500</v>
      </c>
      <c r="S888" s="734"/>
      <c r="T888" s="734"/>
      <c r="U888" s="742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755"/>
      <c r="B889" s="414">
        <v>14030312</v>
      </c>
      <c r="C889" s="96">
        <v>370</v>
      </c>
      <c r="D889" s="418">
        <v>7</v>
      </c>
      <c r="E889" s="418">
        <v>50</v>
      </c>
      <c r="F889" s="418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8">
        <v>44</v>
      </c>
      <c r="M889" s="418">
        <v>2</v>
      </c>
      <c r="N889" s="736"/>
      <c r="O889" s="418"/>
      <c r="P889" s="418"/>
      <c r="Q889" s="739"/>
      <c r="R889" s="420" t="str">
        <f t="shared" si="41"/>
        <v>p500</v>
      </c>
      <c r="S889" s="734"/>
      <c r="T889" s="734"/>
      <c r="U889" s="742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755"/>
      <c r="B890" s="174">
        <v>14030312</v>
      </c>
      <c r="C890" s="96">
        <v>380</v>
      </c>
      <c r="D890" s="418">
        <v>7</v>
      </c>
      <c r="E890" s="418">
        <v>50</v>
      </c>
      <c r="F890" s="418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8">
        <v>40</v>
      </c>
      <c r="M890" s="418">
        <v>1</v>
      </c>
      <c r="N890" s="733">
        <v>300</v>
      </c>
      <c r="O890" s="418"/>
      <c r="P890" s="418"/>
      <c r="Q890" s="739"/>
      <c r="R890" s="420" t="str">
        <f t="shared" si="41"/>
        <v>fx</v>
      </c>
      <c r="S890" s="734"/>
      <c r="T890" s="734"/>
      <c r="U890" s="742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755"/>
      <c r="B891" s="175">
        <v>14030312</v>
      </c>
      <c r="C891" s="96">
        <v>380</v>
      </c>
      <c r="D891" s="418">
        <v>7</v>
      </c>
      <c r="E891" s="418">
        <v>50</v>
      </c>
      <c r="F891" s="418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8">
        <v>41</v>
      </c>
      <c r="M891" s="418">
        <v>1</v>
      </c>
      <c r="N891" s="734"/>
      <c r="O891" s="418"/>
      <c r="P891" s="418"/>
      <c r="Q891" s="739"/>
      <c r="R891" s="420" t="str">
        <f t="shared" si="41"/>
        <v>fx</v>
      </c>
      <c r="S891" s="734"/>
      <c r="T891" s="734"/>
      <c r="U891" s="742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755"/>
      <c r="B892" s="175">
        <v>14030312</v>
      </c>
      <c r="C892" s="96">
        <v>380</v>
      </c>
      <c r="D892" s="418">
        <v>7</v>
      </c>
      <c r="E892" s="418">
        <v>50</v>
      </c>
      <c r="F892" s="418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8">
        <v>42</v>
      </c>
      <c r="M892" s="418">
        <v>1</v>
      </c>
      <c r="N892" s="734"/>
      <c r="O892" s="418"/>
      <c r="P892" s="418"/>
      <c r="Q892" s="739"/>
      <c r="R892" s="420" t="str">
        <f t="shared" si="41"/>
        <v>fx</v>
      </c>
      <c r="S892" s="734"/>
      <c r="T892" s="734"/>
      <c r="U892" s="742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755"/>
      <c r="B893" s="175">
        <v>14030312</v>
      </c>
      <c r="C893" s="96">
        <v>380</v>
      </c>
      <c r="D893" s="418">
        <v>7</v>
      </c>
      <c r="E893" s="418">
        <v>50</v>
      </c>
      <c r="F893" s="418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8">
        <v>43</v>
      </c>
      <c r="M893" s="418">
        <v>1</v>
      </c>
      <c r="N893" s="734"/>
      <c r="O893" s="418"/>
      <c r="P893" s="418"/>
      <c r="Q893" s="739"/>
      <c r="R893" s="420" t="str">
        <f t="shared" si="41"/>
        <v>fx</v>
      </c>
      <c r="S893" s="734"/>
      <c r="T893" s="734"/>
      <c r="U893" s="742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755"/>
      <c r="B894" s="414">
        <v>14030312</v>
      </c>
      <c r="C894" s="96">
        <v>380</v>
      </c>
      <c r="D894" s="418">
        <v>7</v>
      </c>
      <c r="E894" s="418">
        <v>50</v>
      </c>
      <c r="F894" s="418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8">
        <v>44</v>
      </c>
      <c r="M894" s="418">
        <v>1</v>
      </c>
      <c r="N894" s="736"/>
      <c r="O894" s="418"/>
      <c r="P894" s="418"/>
      <c r="Q894" s="739"/>
      <c r="R894" s="420" t="str">
        <f t="shared" si="41"/>
        <v>fx</v>
      </c>
      <c r="S894" s="734"/>
      <c r="T894" s="734"/>
      <c r="U894" s="742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755"/>
      <c r="B895" s="174">
        <v>14030312</v>
      </c>
      <c r="C895" s="96">
        <v>321</v>
      </c>
      <c r="D895" s="418">
        <v>7</v>
      </c>
      <c r="E895" s="418">
        <v>50</v>
      </c>
      <c r="F895" s="418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8">
        <v>37</v>
      </c>
      <c r="M895" s="418">
        <v>1</v>
      </c>
      <c r="N895" s="733">
        <v>300</v>
      </c>
      <c r="O895" s="418"/>
      <c r="P895" s="418"/>
      <c r="Q895" s="739"/>
      <c r="R895" s="420" t="str">
        <f t="shared" si="41"/>
        <v>fx</v>
      </c>
      <c r="S895" s="734"/>
      <c r="T895" s="734"/>
      <c r="U895" s="742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755"/>
      <c r="B896" s="175">
        <v>14030312</v>
      </c>
      <c r="C896" s="96">
        <v>321</v>
      </c>
      <c r="D896" s="418">
        <v>7</v>
      </c>
      <c r="E896" s="418">
        <v>50</v>
      </c>
      <c r="F896" s="418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8">
        <v>38</v>
      </c>
      <c r="M896" s="418">
        <v>1</v>
      </c>
      <c r="N896" s="734"/>
      <c r="O896" s="418"/>
      <c r="P896" s="418"/>
      <c r="Q896" s="739"/>
      <c r="R896" s="420" t="str">
        <f t="shared" si="41"/>
        <v>fx</v>
      </c>
      <c r="S896" s="734"/>
      <c r="T896" s="734"/>
      <c r="U896" s="742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755"/>
      <c r="B897" s="175">
        <v>14030312</v>
      </c>
      <c r="C897" s="96">
        <v>321</v>
      </c>
      <c r="D897" s="418">
        <v>7</v>
      </c>
      <c r="E897" s="418">
        <v>50</v>
      </c>
      <c r="F897" s="418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8">
        <v>39</v>
      </c>
      <c r="M897" s="418">
        <v>1</v>
      </c>
      <c r="N897" s="734"/>
      <c r="O897" s="418"/>
      <c r="P897" s="418"/>
      <c r="Q897" s="739"/>
      <c r="R897" s="420" t="str">
        <f t="shared" si="41"/>
        <v>fx</v>
      </c>
      <c r="S897" s="734"/>
      <c r="T897" s="734"/>
      <c r="U897" s="742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755"/>
      <c r="B898" s="175">
        <v>14030312</v>
      </c>
      <c r="C898" s="96">
        <v>321</v>
      </c>
      <c r="D898" s="418">
        <v>7</v>
      </c>
      <c r="E898" s="418">
        <v>50</v>
      </c>
      <c r="F898" s="418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8">
        <v>40</v>
      </c>
      <c r="M898" s="418">
        <v>1</v>
      </c>
      <c r="N898" s="734"/>
      <c r="O898" s="418"/>
      <c r="P898" s="418"/>
      <c r="Q898" s="739"/>
      <c r="R898" s="420" t="str">
        <f t="shared" si="41"/>
        <v>fx</v>
      </c>
      <c r="S898" s="734"/>
      <c r="T898" s="734"/>
      <c r="U898" s="742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755"/>
      <c r="B899" s="414">
        <v>14030312</v>
      </c>
      <c r="C899" s="96">
        <v>321</v>
      </c>
      <c r="D899" s="418">
        <v>7</v>
      </c>
      <c r="E899" s="418">
        <v>50</v>
      </c>
      <c r="F899" s="418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8">
        <v>41</v>
      </c>
      <c r="M899" s="418">
        <v>1</v>
      </c>
      <c r="N899" s="736"/>
      <c r="O899" s="418"/>
      <c r="P899" s="418"/>
      <c r="Q899" s="739"/>
      <c r="R899" s="420" t="str">
        <f t="shared" si="41"/>
        <v>fx</v>
      </c>
      <c r="S899" s="734"/>
      <c r="T899" s="734"/>
      <c r="U899" s="742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755"/>
      <c r="B900" s="174">
        <v>14030312</v>
      </c>
      <c r="C900" s="96">
        <v>312</v>
      </c>
      <c r="D900" s="418">
        <v>7</v>
      </c>
      <c r="E900" s="418">
        <v>50</v>
      </c>
      <c r="F900" s="418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8">
        <v>36</v>
      </c>
      <c r="M900" s="418">
        <v>1</v>
      </c>
      <c r="N900" s="733">
        <v>50</v>
      </c>
      <c r="O900" s="418"/>
      <c r="P900" s="418"/>
      <c r="Q900" s="739"/>
      <c r="R900" s="420" t="str">
        <f t="shared" si="41"/>
        <v>fx</v>
      </c>
      <c r="S900" s="734"/>
      <c r="T900" s="734"/>
      <c r="U900" s="742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755"/>
      <c r="B901" s="175">
        <v>14030312</v>
      </c>
      <c r="C901" s="96">
        <v>312</v>
      </c>
      <c r="D901" s="418">
        <v>7</v>
      </c>
      <c r="E901" s="418">
        <v>50</v>
      </c>
      <c r="F901" s="418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8">
        <v>37</v>
      </c>
      <c r="M901" s="418">
        <v>1</v>
      </c>
      <c r="N901" s="734"/>
      <c r="O901" s="418"/>
      <c r="P901" s="418"/>
      <c r="Q901" s="739"/>
      <c r="R901" s="420" t="str">
        <f t="shared" si="41"/>
        <v>fx</v>
      </c>
      <c r="S901" s="734"/>
      <c r="T901" s="734"/>
      <c r="U901" s="742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756"/>
      <c r="B902" s="414">
        <v>14030312</v>
      </c>
      <c r="C902" s="164">
        <v>312</v>
      </c>
      <c r="D902" s="425">
        <v>7</v>
      </c>
      <c r="E902" s="425">
        <v>50</v>
      </c>
      <c r="F902" s="425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25">
        <v>38</v>
      </c>
      <c r="M902" s="425">
        <v>1</v>
      </c>
      <c r="N902" s="735"/>
      <c r="O902" s="425"/>
      <c r="P902" s="425"/>
      <c r="Q902" s="740"/>
      <c r="R902" s="151" t="str">
        <f t="shared" si="41"/>
        <v>fx</v>
      </c>
      <c r="S902" s="735"/>
      <c r="T902" s="735"/>
      <c r="U902" s="743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754" t="str">
        <f t="shared" si="42"/>
        <v>شب</v>
      </c>
      <c r="B903" s="174">
        <v>14030312</v>
      </c>
      <c r="C903" s="163">
        <v>350</v>
      </c>
      <c r="D903" s="426">
        <v>7</v>
      </c>
      <c r="E903" s="426">
        <v>50</v>
      </c>
      <c r="F903" s="426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26">
        <v>39</v>
      </c>
      <c r="M903" s="426">
        <v>1</v>
      </c>
      <c r="N903" s="737">
        <v>560</v>
      </c>
      <c r="O903" s="426"/>
      <c r="P903" s="426"/>
      <c r="Q903" s="738">
        <v>147.80000000000001</v>
      </c>
      <c r="R903" s="150" t="str">
        <f t="shared" si="41"/>
        <v>fx</v>
      </c>
      <c r="S903" s="737">
        <v>1</v>
      </c>
      <c r="T903" s="737">
        <v>14</v>
      </c>
      <c r="U903" s="741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755"/>
      <c r="B904" s="175">
        <v>14030312</v>
      </c>
      <c r="C904" s="96">
        <v>350</v>
      </c>
      <c r="D904" s="418">
        <v>7</v>
      </c>
      <c r="E904" s="418">
        <v>50</v>
      </c>
      <c r="F904" s="418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8">
        <v>40</v>
      </c>
      <c r="M904" s="418">
        <v>1</v>
      </c>
      <c r="N904" s="734"/>
      <c r="O904" s="418"/>
      <c r="P904" s="418"/>
      <c r="Q904" s="739"/>
      <c r="R904" s="420" t="str">
        <f t="shared" si="41"/>
        <v>fx</v>
      </c>
      <c r="S904" s="734"/>
      <c r="T904" s="734"/>
      <c r="U904" s="742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755"/>
      <c r="B905" s="175">
        <v>14030312</v>
      </c>
      <c r="C905" s="96">
        <v>350</v>
      </c>
      <c r="D905" s="418">
        <v>7</v>
      </c>
      <c r="E905" s="418">
        <v>50</v>
      </c>
      <c r="F905" s="418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8">
        <v>41</v>
      </c>
      <c r="M905" s="418">
        <v>1</v>
      </c>
      <c r="N905" s="734"/>
      <c r="O905" s="418"/>
      <c r="P905" s="418"/>
      <c r="Q905" s="739"/>
      <c r="R905" s="420" t="str">
        <f t="shared" si="41"/>
        <v>fx</v>
      </c>
      <c r="S905" s="734"/>
      <c r="T905" s="734"/>
      <c r="U905" s="742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755"/>
      <c r="B906" s="175">
        <v>14030312</v>
      </c>
      <c r="C906" s="96">
        <v>350</v>
      </c>
      <c r="D906" s="418">
        <v>7</v>
      </c>
      <c r="E906" s="418">
        <v>50</v>
      </c>
      <c r="F906" s="418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8">
        <v>42</v>
      </c>
      <c r="M906" s="418">
        <v>2</v>
      </c>
      <c r="N906" s="734"/>
      <c r="O906" s="418"/>
      <c r="P906" s="418"/>
      <c r="Q906" s="739"/>
      <c r="R906" s="420" t="str">
        <f t="shared" si="41"/>
        <v>fx</v>
      </c>
      <c r="S906" s="734"/>
      <c r="T906" s="734"/>
      <c r="U906" s="742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755"/>
      <c r="B907" s="175">
        <v>14030312</v>
      </c>
      <c r="C907" s="96">
        <v>350</v>
      </c>
      <c r="D907" s="418">
        <v>7</v>
      </c>
      <c r="E907" s="418">
        <v>50</v>
      </c>
      <c r="F907" s="418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8">
        <v>43</v>
      </c>
      <c r="M907" s="418">
        <v>2</v>
      </c>
      <c r="N907" s="734"/>
      <c r="O907" s="418"/>
      <c r="P907" s="418"/>
      <c r="Q907" s="739"/>
      <c r="R907" s="420" t="str">
        <f t="shared" si="41"/>
        <v>fx</v>
      </c>
      <c r="S907" s="734"/>
      <c r="T907" s="734"/>
      <c r="U907" s="742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755"/>
      <c r="B908" s="414">
        <v>14030312</v>
      </c>
      <c r="C908" s="96">
        <v>350</v>
      </c>
      <c r="D908" s="418">
        <v>7</v>
      </c>
      <c r="E908" s="418">
        <v>50</v>
      </c>
      <c r="F908" s="418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8">
        <v>44</v>
      </c>
      <c r="M908" s="418">
        <v>1</v>
      </c>
      <c r="N908" s="736"/>
      <c r="O908" s="418"/>
      <c r="P908" s="418"/>
      <c r="Q908" s="739"/>
      <c r="R908" s="420" t="str">
        <f t="shared" si="41"/>
        <v>fx</v>
      </c>
      <c r="S908" s="734"/>
      <c r="T908" s="734"/>
      <c r="U908" s="742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755"/>
      <c r="B909" s="174">
        <v>14030312</v>
      </c>
      <c r="C909" s="96">
        <v>370</v>
      </c>
      <c r="D909" s="418">
        <v>7</v>
      </c>
      <c r="E909" s="418">
        <v>50</v>
      </c>
      <c r="F909" s="418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8">
        <v>39</v>
      </c>
      <c r="M909" s="418">
        <v>1</v>
      </c>
      <c r="N909" s="733">
        <v>560</v>
      </c>
      <c r="O909" s="418"/>
      <c r="P909" s="418"/>
      <c r="Q909" s="739"/>
      <c r="R909" s="420" t="str">
        <f t="shared" si="41"/>
        <v>p500</v>
      </c>
      <c r="S909" s="734"/>
      <c r="T909" s="734"/>
      <c r="U909" s="742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755"/>
      <c r="B910" s="175">
        <v>14030312</v>
      </c>
      <c r="C910" s="96">
        <v>370</v>
      </c>
      <c r="D910" s="418">
        <v>7</v>
      </c>
      <c r="E910" s="418">
        <v>50</v>
      </c>
      <c r="F910" s="418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8">
        <v>40</v>
      </c>
      <c r="M910" s="418">
        <v>1</v>
      </c>
      <c r="N910" s="734"/>
      <c r="O910" s="418"/>
      <c r="P910" s="418"/>
      <c r="Q910" s="739"/>
      <c r="R910" s="420" t="str">
        <f t="shared" si="41"/>
        <v>p500</v>
      </c>
      <c r="S910" s="734"/>
      <c r="T910" s="734"/>
      <c r="U910" s="742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755"/>
      <c r="B911" s="175">
        <v>14030312</v>
      </c>
      <c r="C911" s="96">
        <v>370</v>
      </c>
      <c r="D911" s="418">
        <v>7</v>
      </c>
      <c r="E911" s="418">
        <v>50</v>
      </c>
      <c r="F911" s="418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8">
        <v>42</v>
      </c>
      <c r="M911" s="418">
        <v>2</v>
      </c>
      <c r="N911" s="734"/>
      <c r="O911" s="418"/>
      <c r="P911" s="418"/>
      <c r="Q911" s="739"/>
      <c r="R911" s="420" t="str">
        <f t="shared" si="41"/>
        <v>p500</v>
      </c>
      <c r="S911" s="734"/>
      <c r="T911" s="734"/>
      <c r="U911" s="742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755"/>
      <c r="B912" s="175">
        <v>14030312</v>
      </c>
      <c r="C912" s="96">
        <v>370</v>
      </c>
      <c r="D912" s="418">
        <v>7</v>
      </c>
      <c r="E912" s="418">
        <v>50</v>
      </c>
      <c r="F912" s="418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8">
        <v>43</v>
      </c>
      <c r="M912" s="418">
        <v>2</v>
      </c>
      <c r="N912" s="734"/>
      <c r="O912" s="418"/>
      <c r="P912" s="418"/>
      <c r="Q912" s="739"/>
      <c r="R912" s="420" t="str">
        <f t="shared" si="41"/>
        <v>p500</v>
      </c>
      <c r="S912" s="734"/>
      <c r="T912" s="734"/>
      <c r="U912" s="742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756"/>
      <c r="B913" s="413">
        <v>14030312</v>
      </c>
      <c r="C913" s="164">
        <v>370</v>
      </c>
      <c r="D913" s="425">
        <v>7</v>
      </c>
      <c r="E913" s="425">
        <v>50</v>
      </c>
      <c r="F913" s="425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25">
        <v>44</v>
      </c>
      <c r="M913" s="425">
        <v>2</v>
      </c>
      <c r="N913" s="735"/>
      <c r="O913" s="425"/>
      <c r="P913" s="425"/>
      <c r="Q913" s="740"/>
      <c r="R913" s="151" t="str">
        <f t="shared" si="41"/>
        <v>p500</v>
      </c>
      <c r="S913" s="735"/>
      <c r="T913" s="735"/>
      <c r="U913" s="743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754" t="str">
        <f t="shared" si="42"/>
        <v>روز</v>
      </c>
      <c r="B914" s="174">
        <v>14030313</v>
      </c>
      <c r="C914" s="163">
        <v>309</v>
      </c>
      <c r="D914" s="426">
        <v>7</v>
      </c>
      <c r="E914" s="426">
        <v>50</v>
      </c>
      <c r="F914" s="426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26">
        <v>36</v>
      </c>
      <c r="M914" s="426">
        <v>1</v>
      </c>
      <c r="N914" s="737">
        <v>407</v>
      </c>
      <c r="O914" s="426"/>
      <c r="P914" s="426"/>
      <c r="Q914" s="738">
        <v>208.8</v>
      </c>
      <c r="R914" s="150" t="str">
        <f t="shared" si="41"/>
        <v>fx</v>
      </c>
      <c r="S914" s="737">
        <v>1.8</v>
      </c>
      <c r="T914" s="737">
        <v>14.2</v>
      </c>
      <c r="U914" s="741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755"/>
      <c r="B915" s="176">
        <v>14030313</v>
      </c>
      <c r="C915" s="96">
        <v>309</v>
      </c>
      <c r="D915" s="418">
        <v>7</v>
      </c>
      <c r="E915" s="418">
        <v>50</v>
      </c>
      <c r="F915" s="418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8">
        <v>37</v>
      </c>
      <c r="M915" s="418">
        <v>2</v>
      </c>
      <c r="N915" s="734"/>
      <c r="O915" s="418"/>
      <c r="P915" s="418"/>
      <c r="Q915" s="739"/>
      <c r="R915" s="420" t="str">
        <f t="shared" si="41"/>
        <v>fx</v>
      </c>
      <c r="S915" s="734"/>
      <c r="T915" s="734"/>
      <c r="U915" s="742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755"/>
      <c r="B916" s="176">
        <v>14030313</v>
      </c>
      <c r="C916" s="96">
        <v>309</v>
      </c>
      <c r="D916" s="418">
        <v>7</v>
      </c>
      <c r="E916" s="418">
        <v>50</v>
      </c>
      <c r="F916" s="416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8">
        <v>38</v>
      </c>
      <c r="M916" s="418">
        <v>2</v>
      </c>
      <c r="N916" s="734"/>
      <c r="O916" s="418"/>
      <c r="P916" s="418"/>
      <c r="Q916" s="739"/>
      <c r="R916" s="420" t="str">
        <f t="shared" si="41"/>
        <v>fx</v>
      </c>
      <c r="S916" s="734"/>
      <c r="T916" s="734"/>
      <c r="U916" s="742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755"/>
      <c r="B917" s="176">
        <v>14030313</v>
      </c>
      <c r="C917" s="96">
        <v>309</v>
      </c>
      <c r="D917" s="418">
        <v>7</v>
      </c>
      <c r="E917" s="418">
        <v>50</v>
      </c>
      <c r="F917" s="418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8">
        <v>39</v>
      </c>
      <c r="M917" s="418">
        <v>2</v>
      </c>
      <c r="N917" s="734"/>
      <c r="O917" s="418"/>
      <c r="P917" s="418"/>
      <c r="Q917" s="739"/>
      <c r="R917" s="420" t="str">
        <f t="shared" si="41"/>
        <v>fx</v>
      </c>
      <c r="S917" s="734"/>
      <c r="T917" s="734"/>
      <c r="U917" s="742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755"/>
      <c r="B918" s="176">
        <v>14030313</v>
      </c>
      <c r="C918" s="157">
        <v>309</v>
      </c>
      <c r="D918" s="418">
        <v>7</v>
      </c>
      <c r="E918" s="418">
        <v>50</v>
      </c>
      <c r="F918" s="416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8">
        <v>40</v>
      </c>
      <c r="M918" s="418">
        <v>2</v>
      </c>
      <c r="N918" s="734"/>
      <c r="O918" s="418"/>
      <c r="P918" s="418"/>
      <c r="Q918" s="739"/>
      <c r="R918" s="420" t="str">
        <f t="shared" si="41"/>
        <v>fx</v>
      </c>
      <c r="S918" s="734"/>
      <c r="T918" s="734"/>
      <c r="U918" s="742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755"/>
      <c r="B919" s="177">
        <v>14030313</v>
      </c>
      <c r="C919" s="96">
        <v>309</v>
      </c>
      <c r="D919" s="96">
        <v>7</v>
      </c>
      <c r="E919" s="418">
        <v>50</v>
      </c>
      <c r="F919" s="418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8">
        <v>41</v>
      </c>
      <c r="M919" s="418">
        <v>2</v>
      </c>
      <c r="N919" s="736"/>
      <c r="O919" s="418"/>
      <c r="P919" s="418"/>
      <c r="Q919" s="739"/>
      <c r="R919" s="420" t="str">
        <f t="shared" si="41"/>
        <v>fx</v>
      </c>
      <c r="S919" s="734"/>
      <c r="T919" s="734"/>
      <c r="U919" s="742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755"/>
      <c r="B920" s="174">
        <v>14030313</v>
      </c>
      <c r="C920" s="165">
        <v>370</v>
      </c>
      <c r="D920" s="418">
        <v>7</v>
      </c>
      <c r="E920" s="418">
        <v>50</v>
      </c>
      <c r="F920" s="416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8">
        <v>39</v>
      </c>
      <c r="M920" s="418">
        <v>1</v>
      </c>
      <c r="N920" s="733">
        <v>296</v>
      </c>
      <c r="O920" s="418"/>
      <c r="P920" s="418"/>
      <c r="Q920" s="739"/>
      <c r="R920" s="420" t="str">
        <f t="shared" si="41"/>
        <v>p500</v>
      </c>
      <c r="S920" s="734"/>
      <c r="T920" s="734"/>
      <c r="U920" s="742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755"/>
      <c r="B921" s="176">
        <v>14030313</v>
      </c>
      <c r="C921" s="96">
        <v>370</v>
      </c>
      <c r="D921" s="418">
        <v>7</v>
      </c>
      <c r="E921" s="418">
        <v>50</v>
      </c>
      <c r="F921" s="418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8">
        <v>40</v>
      </c>
      <c r="M921" s="418">
        <v>1</v>
      </c>
      <c r="N921" s="734"/>
      <c r="O921" s="418"/>
      <c r="P921" s="418"/>
      <c r="Q921" s="739"/>
      <c r="R921" s="420" t="str">
        <f t="shared" si="41"/>
        <v>p500</v>
      </c>
      <c r="S921" s="734"/>
      <c r="T921" s="734"/>
      <c r="U921" s="742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755"/>
      <c r="B922" s="176">
        <v>14030313</v>
      </c>
      <c r="C922" s="96">
        <v>370</v>
      </c>
      <c r="D922" s="418">
        <v>7</v>
      </c>
      <c r="E922" s="418">
        <v>50</v>
      </c>
      <c r="F922" s="416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8">
        <v>41</v>
      </c>
      <c r="M922" s="418">
        <v>1</v>
      </c>
      <c r="N922" s="734"/>
      <c r="O922" s="418"/>
      <c r="P922" s="418"/>
      <c r="Q922" s="739"/>
      <c r="R922" s="420" t="str">
        <f t="shared" si="41"/>
        <v>p500</v>
      </c>
      <c r="S922" s="734"/>
      <c r="T922" s="734"/>
      <c r="U922" s="742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755"/>
      <c r="B923" s="176">
        <v>14030313</v>
      </c>
      <c r="C923" s="96">
        <v>370</v>
      </c>
      <c r="D923" s="418">
        <v>7</v>
      </c>
      <c r="E923" s="418">
        <v>50</v>
      </c>
      <c r="F923" s="418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8">
        <v>42</v>
      </c>
      <c r="M923" s="418">
        <v>2</v>
      </c>
      <c r="N923" s="734"/>
      <c r="O923" s="418"/>
      <c r="P923" s="418"/>
      <c r="Q923" s="739"/>
      <c r="R923" s="420" t="str">
        <f t="shared" si="41"/>
        <v>p500</v>
      </c>
      <c r="S923" s="734"/>
      <c r="T923" s="734"/>
      <c r="U923" s="742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755"/>
      <c r="B924" s="176">
        <v>14030313</v>
      </c>
      <c r="C924" s="96">
        <v>370</v>
      </c>
      <c r="D924" s="418">
        <v>7</v>
      </c>
      <c r="E924" s="418">
        <v>50</v>
      </c>
      <c r="F924" s="416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8">
        <v>43</v>
      </c>
      <c r="M924" s="418">
        <v>2</v>
      </c>
      <c r="N924" s="734"/>
      <c r="O924" s="418"/>
      <c r="P924" s="418"/>
      <c r="Q924" s="739"/>
      <c r="R924" s="420" t="str">
        <f t="shared" si="41"/>
        <v>p500</v>
      </c>
      <c r="S924" s="734"/>
      <c r="T924" s="734"/>
      <c r="U924" s="742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755"/>
      <c r="B925" s="177">
        <v>14030313</v>
      </c>
      <c r="C925" s="96">
        <v>370</v>
      </c>
      <c r="D925" s="418">
        <v>7</v>
      </c>
      <c r="E925" s="418">
        <v>50</v>
      </c>
      <c r="F925" s="418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8">
        <v>44</v>
      </c>
      <c r="M925" s="418">
        <v>2</v>
      </c>
      <c r="N925" s="736"/>
      <c r="O925" s="418"/>
      <c r="P925" s="418"/>
      <c r="Q925" s="739"/>
      <c r="R925" s="420" t="str">
        <f t="shared" si="41"/>
        <v>p500</v>
      </c>
      <c r="S925" s="734"/>
      <c r="T925" s="734"/>
      <c r="U925" s="742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755"/>
      <c r="B926" s="174">
        <v>14030313</v>
      </c>
      <c r="C926" s="96">
        <v>350</v>
      </c>
      <c r="D926" s="418">
        <v>7</v>
      </c>
      <c r="E926" s="418">
        <v>50</v>
      </c>
      <c r="F926" s="416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8">
        <v>39</v>
      </c>
      <c r="M926" s="418">
        <v>1</v>
      </c>
      <c r="N926" s="733">
        <v>296</v>
      </c>
      <c r="O926" s="418"/>
      <c r="P926" s="418"/>
      <c r="Q926" s="739"/>
      <c r="R926" s="420" t="str">
        <f t="shared" si="41"/>
        <v>fx</v>
      </c>
      <c r="S926" s="734"/>
      <c r="T926" s="734"/>
      <c r="U926" s="742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755"/>
      <c r="B927" s="176">
        <v>14030313</v>
      </c>
      <c r="C927" s="96">
        <v>350</v>
      </c>
      <c r="D927" s="418">
        <v>7</v>
      </c>
      <c r="E927" s="418">
        <v>50</v>
      </c>
      <c r="F927" s="418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8">
        <v>40</v>
      </c>
      <c r="M927" s="418">
        <v>1</v>
      </c>
      <c r="N927" s="734"/>
      <c r="O927" s="418"/>
      <c r="P927" s="418"/>
      <c r="Q927" s="739"/>
      <c r="R927" s="420" t="str">
        <f t="shared" si="41"/>
        <v>fx</v>
      </c>
      <c r="S927" s="734"/>
      <c r="T927" s="734"/>
      <c r="U927" s="742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755"/>
      <c r="B928" s="176">
        <v>14030313</v>
      </c>
      <c r="C928" s="96">
        <v>350</v>
      </c>
      <c r="D928" s="418">
        <v>7</v>
      </c>
      <c r="E928" s="418">
        <v>50</v>
      </c>
      <c r="F928" s="416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8">
        <v>41</v>
      </c>
      <c r="M928" s="418">
        <v>1</v>
      </c>
      <c r="N928" s="734"/>
      <c r="O928" s="418"/>
      <c r="P928" s="418"/>
      <c r="Q928" s="739"/>
      <c r="R928" s="420" t="str">
        <f t="shared" ref="R928:R991" si="44">IF(C928=370,"p500","fx")</f>
        <v>fx</v>
      </c>
      <c r="S928" s="734"/>
      <c r="T928" s="734"/>
      <c r="U928" s="742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755"/>
      <c r="B929" s="176">
        <v>14030313</v>
      </c>
      <c r="C929" s="96">
        <v>350</v>
      </c>
      <c r="D929" s="418">
        <v>7</v>
      </c>
      <c r="E929" s="418">
        <v>50</v>
      </c>
      <c r="F929" s="418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8">
        <v>42</v>
      </c>
      <c r="M929" s="418">
        <v>2</v>
      </c>
      <c r="N929" s="734"/>
      <c r="O929" s="418"/>
      <c r="P929" s="418"/>
      <c r="Q929" s="739"/>
      <c r="R929" s="420" t="str">
        <f t="shared" si="44"/>
        <v>fx</v>
      </c>
      <c r="S929" s="734"/>
      <c r="T929" s="734"/>
      <c r="U929" s="742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755"/>
      <c r="B930" s="176">
        <v>14030313</v>
      </c>
      <c r="C930" s="96">
        <v>350</v>
      </c>
      <c r="D930" s="418">
        <v>7</v>
      </c>
      <c r="E930" s="418">
        <v>50</v>
      </c>
      <c r="F930" s="416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8">
        <v>43</v>
      </c>
      <c r="M930" s="418">
        <v>2</v>
      </c>
      <c r="N930" s="734"/>
      <c r="O930" s="418"/>
      <c r="P930" s="418"/>
      <c r="Q930" s="739"/>
      <c r="R930" s="420" t="str">
        <f t="shared" si="44"/>
        <v>fx</v>
      </c>
      <c r="S930" s="734"/>
      <c r="T930" s="734"/>
      <c r="U930" s="742"/>
    </row>
    <row r="931" spans="1:38" ht="15.75" thickBot="1" x14ac:dyDescent="0.3">
      <c r="A931" s="755"/>
      <c r="B931" s="177">
        <v>14030313</v>
      </c>
      <c r="C931" s="96">
        <v>350</v>
      </c>
      <c r="D931" s="418">
        <v>7</v>
      </c>
      <c r="E931" s="418">
        <v>50</v>
      </c>
      <c r="F931" s="418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8">
        <v>44</v>
      </c>
      <c r="M931" s="418">
        <v>1</v>
      </c>
      <c r="N931" s="736"/>
      <c r="O931" s="418"/>
      <c r="P931" s="418"/>
      <c r="Q931" s="739"/>
      <c r="R931" s="420" t="str">
        <f t="shared" si="44"/>
        <v>fx</v>
      </c>
      <c r="S931" s="734"/>
      <c r="T931" s="734"/>
      <c r="U931" s="742"/>
    </row>
    <row r="932" spans="1:38" ht="15.75" thickBot="1" x14ac:dyDescent="0.3">
      <c r="A932" s="755"/>
      <c r="B932" s="174">
        <v>14030313</v>
      </c>
      <c r="C932" s="96">
        <v>380</v>
      </c>
      <c r="D932" s="418">
        <v>7</v>
      </c>
      <c r="E932" s="418">
        <v>50</v>
      </c>
      <c r="F932" s="416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8">
        <v>40</v>
      </c>
      <c r="M932" s="418">
        <v>1</v>
      </c>
      <c r="N932" s="733">
        <v>185</v>
      </c>
      <c r="O932" s="418"/>
      <c r="P932" s="418"/>
      <c r="Q932" s="739"/>
      <c r="R932" s="420" t="str">
        <f t="shared" si="44"/>
        <v>fx</v>
      </c>
      <c r="S932" s="734"/>
      <c r="T932" s="734"/>
      <c r="U932" s="742"/>
    </row>
    <row r="933" spans="1:38" ht="15.75" thickBot="1" x14ac:dyDescent="0.3">
      <c r="A933" s="755"/>
      <c r="B933" s="176">
        <v>14030313</v>
      </c>
      <c r="C933" s="96">
        <v>380</v>
      </c>
      <c r="D933" s="418">
        <v>7</v>
      </c>
      <c r="E933" s="418">
        <v>50</v>
      </c>
      <c r="F933" s="418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8">
        <v>41</v>
      </c>
      <c r="M933" s="418">
        <v>1</v>
      </c>
      <c r="N933" s="734"/>
      <c r="O933" s="418"/>
      <c r="P933" s="418"/>
      <c r="Q933" s="739"/>
      <c r="R933" s="420" t="str">
        <f t="shared" si="44"/>
        <v>fx</v>
      </c>
      <c r="S933" s="734"/>
      <c r="T933" s="734"/>
      <c r="U933" s="742"/>
    </row>
    <row r="934" spans="1:38" ht="15.75" thickBot="1" x14ac:dyDescent="0.3">
      <c r="A934" s="755"/>
      <c r="B934" s="176">
        <v>14030313</v>
      </c>
      <c r="C934" s="96">
        <v>380</v>
      </c>
      <c r="D934" s="418">
        <v>7</v>
      </c>
      <c r="E934" s="418">
        <v>50</v>
      </c>
      <c r="F934" s="416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8">
        <v>42</v>
      </c>
      <c r="M934" s="418">
        <v>1</v>
      </c>
      <c r="N934" s="734"/>
      <c r="O934" s="418"/>
      <c r="P934" s="418"/>
      <c r="Q934" s="739"/>
      <c r="R934" s="420" t="str">
        <f t="shared" si="44"/>
        <v>fx</v>
      </c>
      <c r="S934" s="734"/>
      <c r="T934" s="734"/>
      <c r="U934" s="742"/>
    </row>
    <row r="935" spans="1:38" ht="15.75" thickBot="1" x14ac:dyDescent="0.3">
      <c r="A935" s="755"/>
      <c r="B935" s="176">
        <v>14030313</v>
      </c>
      <c r="C935" s="96">
        <v>380</v>
      </c>
      <c r="D935" s="418">
        <v>7</v>
      </c>
      <c r="E935" s="418">
        <v>50</v>
      </c>
      <c r="F935" s="418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8">
        <v>43</v>
      </c>
      <c r="M935" s="418">
        <v>1</v>
      </c>
      <c r="N935" s="734"/>
      <c r="O935" s="418"/>
      <c r="P935" s="418"/>
      <c r="Q935" s="739"/>
      <c r="R935" s="420" t="str">
        <f t="shared" si="44"/>
        <v>fx</v>
      </c>
      <c r="S935" s="734"/>
      <c r="T935" s="734"/>
      <c r="U935" s="742"/>
    </row>
    <row r="936" spans="1:38" ht="15.75" thickBot="1" x14ac:dyDescent="0.3">
      <c r="A936" s="755"/>
      <c r="B936" s="205">
        <v>14030313</v>
      </c>
      <c r="C936" s="96">
        <v>380</v>
      </c>
      <c r="D936" s="418">
        <v>7</v>
      </c>
      <c r="E936" s="418">
        <v>50</v>
      </c>
      <c r="F936" s="416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8">
        <v>44</v>
      </c>
      <c r="M936" s="418">
        <v>1</v>
      </c>
      <c r="N936" s="736"/>
      <c r="O936" s="418"/>
      <c r="P936" s="418"/>
      <c r="Q936" s="739"/>
      <c r="R936" s="420" t="str">
        <f t="shared" si="44"/>
        <v>fx</v>
      </c>
      <c r="S936" s="734"/>
      <c r="T936" s="734"/>
      <c r="U936" s="742"/>
    </row>
    <row r="937" spans="1:38" ht="15.75" thickBot="1" x14ac:dyDescent="0.3">
      <c r="A937" s="755"/>
      <c r="B937" s="174">
        <v>14030313</v>
      </c>
      <c r="C937" s="96">
        <v>321</v>
      </c>
      <c r="D937" s="418">
        <v>7</v>
      </c>
      <c r="E937" s="418">
        <v>50</v>
      </c>
      <c r="F937" s="418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8">
        <v>36</v>
      </c>
      <c r="M937" s="418">
        <v>1</v>
      </c>
      <c r="N937" s="733">
        <v>296</v>
      </c>
      <c r="O937" s="418"/>
      <c r="P937" s="418"/>
      <c r="Q937" s="739"/>
      <c r="R937" s="420" t="str">
        <f t="shared" si="44"/>
        <v>fx</v>
      </c>
      <c r="S937" s="734"/>
      <c r="T937" s="734"/>
      <c r="U937" s="742"/>
    </row>
    <row r="938" spans="1:38" ht="15.75" thickBot="1" x14ac:dyDescent="0.3">
      <c r="A938" s="755"/>
      <c r="B938" s="176">
        <v>14030313</v>
      </c>
      <c r="C938" s="96">
        <v>321</v>
      </c>
      <c r="D938" s="418">
        <v>7</v>
      </c>
      <c r="E938" s="418">
        <v>50</v>
      </c>
      <c r="F938" s="416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8">
        <v>37</v>
      </c>
      <c r="M938" s="418">
        <v>1</v>
      </c>
      <c r="N938" s="734"/>
      <c r="O938" s="418"/>
      <c r="P938" s="418"/>
      <c r="Q938" s="739"/>
      <c r="R938" s="420" t="str">
        <f t="shared" si="44"/>
        <v>fx</v>
      </c>
      <c r="S938" s="734"/>
      <c r="T938" s="734"/>
      <c r="U938" s="742"/>
    </row>
    <row r="939" spans="1:38" ht="15.75" thickBot="1" x14ac:dyDescent="0.3">
      <c r="A939" s="755"/>
      <c r="B939" s="176">
        <v>14030313</v>
      </c>
      <c r="C939" s="96">
        <v>321</v>
      </c>
      <c r="D939" s="418">
        <v>7</v>
      </c>
      <c r="E939" s="418">
        <v>50</v>
      </c>
      <c r="F939" s="418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8">
        <v>38</v>
      </c>
      <c r="M939" s="418">
        <v>1</v>
      </c>
      <c r="N939" s="734"/>
      <c r="O939" s="418"/>
      <c r="P939" s="418"/>
      <c r="Q939" s="739"/>
      <c r="R939" s="420" t="str">
        <f t="shared" si="44"/>
        <v>fx</v>
      </c>
      <c r="S939" s="734"/>
      <c r="T939" s="734"/>
      <c r="U939" s="742"/>
    </row>
    <row r="940" spans="1:38" ht="15.75" thickBot="1" x14ac:dyDescent="0.3">
      <c r="A940" s="755"/>
      <c r="B940" s="176">
        <v>14030313</v>
      </c>
      <c r="C940" s="96">
        <v>321</v>
      </c>
      <c r="D940" s="418">
        <v>7</v>
      </c>
      <c r="E940" s="418">
        <v>50</v>
      </c>
      <c r="F940" s="416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8">
        <v>39</v>
      </c>
      <c r="M940" s="418">
        <v>2</v>
      </c>
      <c r="N940" s="734"/>
      <c r="O940" s="418"/>
      <c r="P940" s="418"/>
      <c r="Q940" s="739"/>
      <c r="R940" s="420" t="str">
        <f t="shared" si="44"/>
        <v>fx</v>
      </c>
      <c r="S940" s="734"/>
      <c r="T940" s="734"/>
      <c r="U940" s="742"/>
    </row>
    <row r="941" spans="1:38" ht="15.75" thickBot="1" x14ac:dyDescent="0.3">
      <c r="A941" s="755"/>
      <c r="B941" s="176">
        <v>14030313</v>
      </c>
      <c r="C941" s="96">
        <v>321</v>
      </c>
      <c r="D941" s="418">
        <v>7</v>
      </c>
      <c r="E941" s="418">
        <v>50</v>
      </c>
      <c r="F941" s="418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8">
        <v>40</v>
      </c>
      <c r="M941" s="418">
        <v>2</v>
      </c>
      <c r="N941" s="734"/>
      <c r="O941" s="418"/>
      <c r="P941" s="418"/>
      <c r="Q941" s="739"/>
      <c r="R941" s="420" t="str">
        <f t="shared" si="44"/>
        <v>fx</v>
      </c>
      <c r="S941" s="734"/>
      <c r="T941" s="734"/>
      <c r="U941" s="742"/>
    </row>
    <row r="942" spans="1:38" ht="15.75" thickBot="1" x14ac:dyDescent="0.3">
      <c r="A942" s="756"/>
      <c r="B942" s="177">
        <v>14030313</v>
      </c>
      <c r="C942" s="164">
        <v>321</v>
      </c>
      <c r="D942" s="425">
        <v>7</v>
      </c>
      <c r="E942" s="425">
        <v>50</v>
      </c>
      <c r="F942" s="411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25">
        <v>41</v>
      </c>
      <c r="M942" s="425">
        <v>1</v>
      </c>
      <c r="N942" s="735"/>
      <c r="O942" s="425"/>
      <c r="P942" s="425"/>
      <c r="Q942" s="740"/>
      <c r="R942" s="151" t="str">
        <f t="shared" si="44"/>
        <v>fx</v>
      </c>
      <c r="S942" s="735"/>
      <c r="T942" s="735"/>
      <c r="U942" s="743"/>
    </row>
    <row r="943" spans="1:38" ht="15.75" thickBot="1" x14ac:dyDescent="0.3">
      <c r="A943" s="754" t="str">
        <f t="shared" ref="A943:A974" si="45">IF(H943&gt;I943,"شب","روز")</f>
        <v>شب</v>
      </c>
      <c r="B943" s="174">
        <v>14030313</v>
      </c>
      <c r="C943" s="163">
        <v>370</v>
      </c>
      <c r="D943" s="426">
        <v>7</v>
      </c>
      <c r="E943" s="426">
        <v>50</v>
      </c>
      <c r="F943" s="426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26">
        <v>39</v>
      </c>
      <c r="M943" s="426">
        <v>1</v>
      </c>
      <c r="N943" s="737">
        <v>560</v>
      </c>
      <c r="O943" s="426"/>
      <c r="P943" s="426"/>
      <c r="Q943" s="738">
        <v>247.8</v>
      </c>
      <c r="R943" s="150" t="str">
        <f t="shared" si="44"/>
        <v>p500</v>
      </c>
      <c r="S943" s="737">
        <v>1</v>
      </c>
      <c r="T943" s="737">
        <v>13</v>
      </c>
      <c r="U943" s="741">
        <v>600</v>
      </c>
    </row>
    <row r="944" spans="1:38" ht="15.75" thickBot="1" x14ac:dyDescent="0.3">
      <c r="A944" s="755"/>
      <c r="B944" s="175">
        <v>14030313</v>
      </c>
      <c r="C944" s="96">
        <v>370</v>
      </c>
      <c r="D944" s="418">
        <v>7</v>
      </c>
      <c r="E944" s="418">
        <v>50</v>
      </c>
      <c r="F944" s="418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8">
        <v>40</v>
      </c>
      <c r="M944" s="418">
        <v>1</v>
      </c>
      <c r="N944" s="734"/>
      <c r="O944" s="418"/>
      <c r="P944" s="418"/>
      <c r="Q944" s="739"/>
      <c r="R944" s="420" t="str">
        <f t="shared" si="44"/>
        <v>p500</v>
      </c>
      <c r="S944" s="734"/>
      <c r="T944" s="734"/>
      <c r="U944" s="742"/>
    </row>
    <row r="945" spans="1:21" ht="15.75" thickBot="1" x14ac:dyDescent="0.3">
      <c r="A945" s="755"/>
      <c r="B945" s="175">
        <v>14030313</v>
      </c>
      <c r="C945" s="96">
        <v>370</v>
      </c>
      <c r="D945" s="418">
        <v>7</v>
      </c>
      <c r="E945" s="418">
        <v>50</v>
      </c>
      <c r="F945" s="418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8">
        <v>42</v>
      </c>
      <c r="M945" s="418">
        <v>2</v>
      </c>
      <c r="N945" s="734"/>
      <c r="O945" s="418"/>
      <c r="P945" s="418"/>
      <c r="Q945" s="739"/>
      <c r="R945" s="420" t="str">
        <f t="shared" si="44"/>
        <v>p500</v>
      </c>
      <c r="S945" s="734"/>
      <c r="T945" s="734"/>
      <c r="U945" s="742"/>
    </row>
    <row r="946" spans="1:21" ht="15.75" thickBot="1" x14ac:dyDescent="0.3">
      <c r="A946" s="755"/>
      <c r="B946" s="175">
        <v>14030313</v>
      </c>
      <c r="C946" s="96">
        <v>370</v>
      </c>
      <c r="D946" s="418">
        <v>7</v>
      </c>
      <c r="E946" s="418">
        <v>50</v>
      </c>
      <c r="F946" s="418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8">
        <v>43</v>
      </c>
      <c r="M946" s="418">
        <v>2</v>
      </c>
      <c r="N946" s="734"/>
      <c r="O946" s="418"/>
      <c r="P946" s="418"/>
      <c r="Q946" s="739"/>
      <c r="R946" s="420" t="str">
        <f t="shared" si="44"/>
        <v>p500</v>
      </c>
      <c r="S946" s="734"/>
      <c r="T946" s="734"/>
      <c r="U946" s="742"/>
    </row>
    <row r="947" spans="1:21" ht="15.75" thickBot="1" x14ac:dyDescent="0.3">
      <c r="A947" s="755"/>
      <c r="B947" s="414">
        <v>14030313</v>
      </c>
      <c r="C947" s="96">
        <v>370</v>
      </c>
      <c r="D947" s="418">
        <v>7</v>
      </c>
      <c r="E947" s="418">
        <v>50</v>
      </c>
      <c r="F947" s="418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8">
        <v>44</v>
      </c>
      <c r="M947" s="418">
        <v>2</v>
      </c>
      <c r="N947" s="736"/>
      <c r="O947" s="418"/>
      <c r="P947" s="418"/>
      <c r="Q947" s="739"/>
      <c r="R947" s="420" t="str">
        <f t="shared" si="44"/>
        <v>p500</v>
      </c>
      <c r="S947" s="734"/>
      <c r="T947" s="734"/>
      <c r="U947" s="742"/>
    </row>
    <row r="948" spans="1:21" ht="15.75" thickBot="1" x14ac:dyDescent="0.3">
      <c r="A948" s="755"/>
      <c r="B948" s="174">
        <v>14030313</v>
      </c>
      <c r="C948" s="96">
        <v>350</v>
      </c>
      <c r="D948" s="418">
        <v>7</v>
      </c>
      <c r="E948" s="418">
        <v>50</v>
      </c>
      <c r="F948" s="418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8">
        <v>39</v>
      </c>
      <c r="M948" s="418">
        <v>1</v>
      </c>
      <c r="N948" s="733">
        <v>560</v>
      </c>
      <c r="O948" s="418"/>
      <c r="P948" s="418"/>
      <c r="Q948" s="739"/>
      <c r="R948" s="420" t="str">
        <f t="shared" si="44"/>
        <v>fx</v>
      </c>
      <c r="S948" s="734"/>
      <c r="T948" s="734"/>
      <c r="U948" s="742"/>
    </row>
    <row r="949" spans="1:21" ht="15.75" thickBot="1" x14ac:dyDescent="0.3">
      <c r="A949" s="755"/>
      <c r="B949" s="175">
        <v>14030313</v>
      </c>
      <c r="C949" s="96">
        <v>350</v>
      </c>
      <c r="D949" s="418">
        <v>7</v>
      </c>
      <c r="E949" s="418">
        <v>50</v>
      </c>
      <c r="F949" s="418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8">
        <v>40</v>
      </c>
      <c r="M949" s="418">
        <v>1</v>
      </c>
      <c r="N949" s="734"/>
      <c r="O949" s="418"/>
      <c r="P949" s="418"/>
      <c r="Q949" s="739"/>
      <c r="R949" s="420" t="str">
        <f t="shared" si="44"/>
        <v>fx</v>
      </c>
      <c r="S949" s="734"/>
      <c r="T949" s="734"/>
      <c r="U949" s="742"/>
    </row>
    <row r="950" spans="1:21" ht="15.75" thickBot="1" x14ac:dyDescent="0.3">
      <c r="A950" s="755"/>
      <c r="B950" s="175">
        <v>14030313</v>
      </c>
      <c r="C950" s="96">
        <v>350</v>
      </c>
      <c r="D950" s="418">
        <v>7</v>
      </c>
      <c r="E950" s="418">
        <v>50</v>
      </c>
      <c r="F950" s="418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8">
        <v>41</v>
      </c>
      <c r="M950" s="418">
        <v>1</v>
      </c>
      <c r="N950" s="734"/>
      <c r="O950" s="418"/>
      <c r="P950" s="418"/>
      <c r="Q950" s="739"/>
      <c r="R950" s="420" t="str">
        <f t="shared" si="44"/>
        <v>fx</v>
      </c>
      <c r="S950" s="734"/>
      <c r="T950" s="734"/>
      <c r="U950" s="742"/>
    </row>
    <row r="951" spans="1:21" ht="15.75" thickBot="1" x14ac:dyDescent="0.3">
      <c r="A951" s="755"/>
      <c r="B951" s="175">
        <v>14030313</v>
      </c>
      <c r="C951" s="96">
        <v>350</v>
      </c>
      <c r="D951" s="418">
        <v>7</v>
      </c>
      <c r="E951" s="418">
        <v>50</v>
      </c>
      <c r="F951" s="418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8">
        <v>42</v>
      </c>
      <c r="M951" s="418">
        <v>2</v>
      </c>
      <c r="N951" s="734"/>
      <c r="O951" s="418"/>
      <c r="P951" s="418"/>
      <c r="Q951" s="739"/>
      <c r="R951" s="420" t="str">
        <f t="shared" si="44"/>
        <v>fx</v>
      </c>
      <c r="S951" s="734"/>
      <c r="T951" s="734"/>
      <c r="U951" s="742"/>
    </row>
    <row r="952" spans="1:21" ht="15.75" thickBot="1" x14ac:dyDescent="0.3">
      <c r="A952" s="755"/>
      <c r="B952" s="175">
        <v>14030313</v>
      </c>
      <c r="C952" s="96">
        <v>350</v>
      </c>
      <c r="D952" s="418">
        <v>7</v>
      </c>
      <c r="E952" s="418">
        <v>50</v>
      </c>
      <c r="F952" s="418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8">
        <v>43</v>
      </c>
      <c r="M952" s="418">
        <v>2</v>
      </c>
      <c r="N952" s="734"/>
      <c r="O952" s="418"/>
      <c r="P952" s="418"/>
      <c r="Q952" s="739"/>
      <c r="R952" s="420" t="str">
        <f t="shared" si="44"/>
        <v>fx</v>
      </c>
      <c r="S952" s="734"/>
      <c r="T952" s="734"/>
      <c r="U952" s="742"/>
    </row>
    <row r="953" spans="1:21" ht="15.75" thickBot="1" x14ac:dyDescent="0.3">
      <c r="A953" s="756"/>
      <c r="B953" s="414">
        <v>14030313</v>
      </c>
      <c r="C953" s="164">
        <v>350</v>
      </c>
      <c r="D953" s="425">
        <v>7</v>
      </c>
      <c r="E953" s="425">
        <v>50</v>
      </c>
      <c r="F953" s="425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25">
        <v>44</v>
      </c>
      <c r="M953" s="425">
        <v>1</v>
      </c>
      <c r="N953" s="735"/>
      <c r="O953" s="425"/>
      <c r="P953" s="425"/>
      <c r="Q953" s="740"/>
      <c r="R953" s="151" t="str">
        <f t="shared" si="44"/>
        <v>fx</v>
      </c>
      <c r="S953" s="735"/>
      <c r="T953" s="735"/>
      <c r="U953" s="743"/>
    </row>
    <row r="954" spans="1:21" ht="15.75" thickBot="1" x14ac:dyDescent="0.3">
      <c r="A954" s="754" t="str">
        <f t="shared" si="45"/>
        <v>روز</v>
      </c>
      <c r="B954" s="174">
        <v>14030316</v>
      </c>
      <c r="C954" s="163">
        <v>380</v>
      </c>
      <c r="D954" s="426">
        <v>7</v>
      </c>
      <c r="E954" s="426">
        <v>50</v>
      </c>
      <c r="F954" s="426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26">
        <v>40</v>
      </c>
      <c r="M954" s="426">
        <v>1</v>
      </c>
      <c r="N954" s="737">
        <v>616</v>
      </c>
      <c r="O954" s="426"/>
      <c r="P954" s="426"/>
      <c r="Q954" s="738">
        <v>723.8</v>
      </c>
      <c r="R954" s="150" t="str">
        <f t="shared" si="44"/>
        <v>fx</v>
      </c>
      <c r="S954" s="737">
        <v>1</v>
      </c>
      <c r="T954" s="737">
        <v>30.7</v>
      </c>
      <c r="U954" s="741">
        <v>1000</v>
      </c>
    </row>
    <row r="955" spans="1:21" ht="15.75" thickBot="1" x14ac:dyDescent="0.3">
      <c r="A955" s="755"/>
      <c r="B955" s="175">
        <v>14030316</v>
      </c>
      <c r="C955" s="96">
        <v>380</v>
      </c>
      <c r="D955" s="418">
        <v>7</v>
      </c>
      <c r="E955" s="418">
        <v>50</v>
      </c>
      <c r="F955" s="418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8">
        <v>41</v>
      </c>
      <c r="M955" s="418">
        <v>1</v>
      </c>
      <c r="N955" s="734"/>
      <c r="O955" s="418"/>
      <c r="P955" s="418"/>
      <c r="Q955" s="739"/>
      <c r="R955" s="420" t="str">
        <f t="shared" si="44"/>
        <v>fx</v>
      </c>
      <c r="S955" s="734"/>
      <c r="T955" s="734"/>
      <c r="U955" s="742"/>
    </row>
    <row r="956" spans="1:21" ht="15.75" thickBot="1" x14ac:dyDescent="0.3">
      <c r="A956" s="755"/>
      <c r="B956" s="175">
        <v>14030316</v>
      </c>
      <c r="C956" s="96">
        <v>380</v>
      </c>
      <c r="D956" s="418">
        <v>7</v>
      </c>
      <c r="E956" s="418">
        <v>50</v>
      </c>
      <c r="F956" s="418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8">
        <v>42</v>
      </c>
      <c r="M956" s="418">
        <v>1</v>
      </c>
      <c r="N956" s="734"/>
      <c r="O956" s="418"/>
      <c r="P956" s="418"/>
      <c r="Q956" s="739"/>
      <c r="R956" s="420" t="str">
        <f t="shared" si="44"/>
        <v>fx</v>
      </c>
      <c r="S956" s="734"/>
      <c r="T956" s="734"/>
      <c r="U956" s="742"/>
    </row>
    <row r="957" spans="1:21" ht="15.75" thickBot="1" x14ac:dyDescent="0.3">
      <c r="A957" s="755"/>
      <c r="B957" s="175">
        <v>14030316</v>
      </c>
      <c r="C957" s="96">
        <v>380</v>
      </c>
      <c r="D957" s="418">
        <v>7</v>
      </c>
      <c r="E957" s="418">
        <v>50</v>
      </c>
      <c r="F957" s="418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8">
        <v>43</v>
      </c>
      <c r="M957" s="418">
        <v>2</v>
      </c>
      <c r="N957" s="734"/>
      <c r="O957" s="418"/>
      <c r="P957" s="418"/>
      <c r="Q957" s="739"/>
      <c r="R957" s="420" t="str">
        <f t="shared" si="44"/>
        <v>fx</v>
      </c>
      <c r="S957" s="734"/>
      <c r="T957" s="734"/>
      <c r="U957" s="742"/>
    </row>
    <row r="958" spans="1:21" ht="15.75" thickBot="1" x14ac:dyDescent="0.3">
      <c r="A958" s="755"/>
      <c r="B958" s="414">
        <v>14030316</v>
      </c>
      <c r="C958" s="96">
        <v>380</v>
      </c>
      <c r="D958" s="418">
        <v>7</v>
      </c>
      <c r="E958" s="418">
        <v>50</v>
      </c>
      <c r="F958" s="418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8">
        <v>44</v>
      </c>
      <c r="M958" s="418">
        <v>1</v>
      </c>
      <c r="N958" s="736"/>
      <c r="O958" s="418"/>
      <c r="P958" s="418"/>
      <c r="Q958" s="739"/>
      <c r="R958" s="420" t="str">
        <f t="shared" si="44"/>
        <v>fx</v>
      </c>
      <c r="S958" s="734"/>
      <c r="T958" s="734"/>
      <c r="U958" s="742"/>
    </row>
    <row r="959" spans="1:21" ht="15.75" thickBot="1" x14ac:dyDescent="0.3">
      <c r="A959" s="755"/>
      <c r="B959" s="174">
        <v>14030316</v>
      </c>
      <c r="C959" s="96">
        <v>350</v>
      </c>
      <c r="D959" s="418">
        <v>7</v>
      </c>
      <c r="E959" s="418">
        <v>50</v>
      </c>
      <c r="F959" s="418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8">
        <v>39</v>
      </c>
      <c r="M959" s="418">
        <v>1</v>
      </c>
      <c r="N959" s="733">
        <v>616</v>
      </c>
      <c r="O959" s="418"/>
      <c r="P959" s="418"/>
      <c r="Q959" s="739"/>
      <c r="R959" s="420" t="str">
        <f t="shared" si="44"/>
        <v>fx</v>
      </c>
      <c r="S959" s="734"/>
      <c r="T959" s="734"/>
      <c r="U959" s="742"/>
    </row>
    <row r="960" spans="1:21" ht="15.75" thickBot="1" x14ac:dyDescent="0.3">
      <c r="A960" s="755"/>
      <c r="B960" s="175">
        <v>14030316</v>
      </c>
      <c r="C960" s="96">
        <v>350</v>
      </c>
      <c r="D960" s="418">
        <v>7</v>
      </c>
      <c r="E960" s="418">
        <v>50</v>
      </c>
      <c r="F960" s="418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8">
        <v>40</v>
      </c>
      <c r="M960" s="418">
        <v>1</v>
      </c>
      <c r="N960" s="734"/>
      <c r="O960" s="418"/>
      <c r="P960" s="418"/>
      <c r="Q960" s="739"/>
      <c r="R960" s="420" t="str">
        <f t="shared" si="44"/>
        <v>fx</v>
      </c>
      <c r="S960" s="734"/>
      <c r="T960" s="734"/>
      <c r="U960" s="742"/>
    </row>
    <row r="961" spans="1:21" ht="15.75" thickBot="1" x14ac:dyDescent="0.3">
      <c r="A961" s="755"/>
      <c r="B961" s="175">
        <v>14030316</v>
      </c>
      <c r="C961" s="96">
        <v>350</v>
      </c>
      <c r="D961" s="418">
        <v>7</v>
      </c>
      <c r="E961" s="418">
        <v>50</v>
      </c>
      <c r="F961" s="418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8">
        <v>41</v>
      </c>
      <c r="M961" s="418">
        <v>1</v>
      </c>
      <c r="N961" s="734"/>
      <c r="O961" s="418"/>
      <c r="P961" s="418"/>
      <c r="Q961" s="739"/>
      <c r="R961" s="420" t="str">
        <f t="shared" si="44"/>
        <v>fx</v>
      </c>
      <c r="S961" s="734"/>
      <c r="T961" s="734"/>
      <c r="U961" s="742"/>
    </row>
    <row r="962" spans="1:21" ht="15.75" thickBot="1" x14ac:dyDescent="0.3">
      <c r="A962" s="755"/>
      <c r="B962" s="175">
        <v>14030316</v>
      </c>
      <c r="C962" s="96">
        <v>350</v>
      </c>
      <c r="D962" s="418">
        <v>7</v>
      </c>
      <c r="E962" s="418">
        <v>50</v>
      </c>
      <c r="F962" s="418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8">
        <v>42</v>
      </c>
      <c r="M962" s="418">
        <v>2</v>
      </c>
      <c r="N962" s="734"/>
      <c r="O962" s="418"/>
      <c r="P962" s="418"/>
      <c r="Q962" s="739"/>
      <c r="R962" s="420" t="str">
        <f t="shared" si="44"/>
        <v>fx</v>
      </c>
      <c r="S962" s="734"/>
      <c r="T962" s="734"/>
      <c r="U962" s="742"/>
    </row>
    <row r="963" spans="1:21" ht="15.75" thickBot="1" x14ac:dyDescent="0.3">
      <c r="A963" s="755"/>
      <c r="B963" s="175">
        <v>14030316</v>
      </c>
      <c r="C963" s="96">
        <v>350</v>
      </c>
      <c r="D963" s="418">
        <v>7</v>
      </c>
      <c r="E963" s="418">
        <v>50</v>
      </c>
      <c r="F963" s="418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8">
        <v>43</v>
      </c>
      <c r="M963" s="418">
        <v>2</v>
      </c>
      <c r="N963" s="734"/>
      <c r="O963" s="418"/>
      <c r="P963" s="418"/>
      <c r="Q963" s="739"/>
      <c r="R963" s="420" t="str">
        <f t="shared" si="44"/>
        <v>fx</v>
      </c>
      <c r="S963" s="734"/>
      <c r="T963" s="734"/>
      <c r="U963" s="742"/>
    </row>
    <row r="964" spans="1:21" ht="15.75" thickBot="1" x14ac:dyDescent="0.3">
      <c r="A964" s="755"/>
      <c r="B964" s="414">
        <v>14030316</v>
      </c>
      <c r="C964" s="96">
        <v>350</v>
      </c>
      <c r="D964" s="418">
        <v>7</v>
      </c>
      <c r="E964" s="418">
        <v>50</v>
      </c>
      <c r="F964" s="418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8">
        <v>44</v>
      </c>
      <c r="M964" s="418">
        <v>1</v>
      </c>
      <c r="N964" s="736"/>
      <c r="O964" s="418"/>
      <c r="P964" s="418"/>
      <c r="Q964" s="739"/>
      <c r="R964" s="420" t="str">
        <f t="shared" si="44"/>
        <v>fx</v>
      </c>
      <c r="S964" s="734"/>
      <c r="T964" s="734"/>
      <c r="U964" s="742"/>
    </row>
    <row r="965" spans="1:21" ht="15.75" thickBot="1" x14ac:dyDescent="0.3">
      <c r="A965" s="755"/>
      <c r="B965" s="174">
        <v>14030316</v>
      </c>
      <c r="C965" s="96">
        <v>309</v>
      </c>
      <c r="D965" s="418">
        <v>7</v>
      </c>
      <c r="E965" s="418">
        <v>50</v>
      </c>
      <c r="F965" s="418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8">
        <v>38</v>
      </c>
      <c r="M965" s="418">
        <v>2</v>
      </c>
      <c r="N965" s="733">
        <v>560</v>
      </c>
      <c r="O965" s="418"/>
      <c r="P965" s="418"/>
      <c r="Q965" s="739"/>
      <c r="R965" s="420" t="str">
        <f t="shared" si="44"/>
        <v>fx</v>
      </c>
      <c r="S965" s="734"/>
      <c r="T965" s="734"/>
      <c r="U965" s="742"/>
    </row>
    <row r="966" spans="1:21" ht="15.75" thickBot="1" x14ac:dyDescent="0.3">
      <c r="A966" s="755"/>
      <c r="B966" s="175">
        <v>14030316</v>
      </c>
      <c r="C966" s="96">
        <v>309</v>
      </c>
      <c r="D966" s="418">
        <v>7</v>
      </c>
      <c r="E966" s="418">
        <v>50</v>
      </c>
      <c r="F966" s="418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8">
        <v>39</v>
      </c>
      <c r="M966" s="418">
        <v>2</v>
      </c>
      <c r="N966" s="734"/>
      <c r="O966" s="418"/>
      <c r="P966" s="418"/>
      <c r="Q966" s="739"/>
      <c r="R966" s="420" t="str">
        <f t="shared" si="44"/>
        <v>fx</v>
      </c>
      <c r="S966" s="734"/>
      <c r="T966" s="734"/>
      <c r="U966" s="742"/>
    </row>
    <row r="967" spans="1:21" ht="15.75" thickBot="1" x14ac:dyDescent="0.3">
      <c r="A967" s="755"/>
      <c r="B967" s="175">
        <v>14030316</v>
      </c>
      <c r="C967" s="96">
        <v>309</v>
      </c>
      <c r="D967" s="418">
        <v>7</v>
      </c>
      <c r="E967" s="418">
        <v>50</v>
      </c>
      <c r="F967" s="418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8">
        <v>40</v>
      </c>
      <c r="M967" s="418">
        <v>2</v>
      </c>
      <c r="N967" s="734"/>
      <c r="O967" s="418"/>
      <c r="P967" s="418"/>
      <c r="Q967" s="739"/>
      <c r="R967" s="420" t="str">
        <f t="shared" si="44"/>
        <v>fx</v>
      </c>
      <c r="S967" s="734"/>
      <c r="T967" s="734"/>
      <c r="U967" s="742"/>
    </row>
    <row r="968" spans="1:21" ht="15.75" thickBot="1" x14ac:dyDescent="0.3">
      <c r="A968" s="755"/>
      <c r="B968" s="414">
        <v>14030316</v>
      </c>
      <c r="C968" s="96">
        <v>309</v>
      </c>
      <c r="D968" s="418">
        <v>7</v>
      </c>
      <c r="E968" s="418">
        <v>50</v>
      </c>
      <c r="F968" s="418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8">
        <v>41</v>
      </c>
      <c r="M968" s="418">
        <v>2</v>
      </c>
      <c r="N968" s="736"/>
      <c r="O968" s="418"/>
      <c r="P968" s="418"/>
      <c r="Q968" s="739"/>
      <c r="R968" s="420" t="str">
        <f t="shared" si="44"/>
        <v>fx</v>
      </c>
      <c r="S968" s="734"/>
      <c r="T968" s="734"/>
      <c r="U968" s="742"/>
    </row>
    <row r="969" spans="1:21" ht="15.75" thickBot="1" x14ac:dyDescent="0.3">
      <c r="A969" s="755"/>
      <c r="B969" s="174">
        <v>14030316</v>
      </c>
      <c r="C969" s="96">
        <v>370</v>
      </c>
      <c r="D969" s="418">
        <v>7</v>
      </c>
      <c r="E969" s="418">
        <v>50</v>
      </c>
      <c r="F969" s="418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8">
        <v>39</v>
      </c>
      <c r="M969" s="418">
        <v>1</v>
      </c>
      <c r="N969" s="733">
        <v>560</v>
      </c>
      <c r="O969" s="418"/>
      <c r="P969" s="418"/>
      <c r="Q969" s="739"/>
      <c r="R969" s="420" t="str">
        <f t="shared" si="44"/>
        <v>p500</v>
      </c>
      <c r="S969" s="734"/>
      <c r="T969" s="734"/>
      <c r="U969" s="742"/>
    </row>
    <row r="970" spans="1:21" ht="15.75" thickBot="1" x14ac:dyDescent="0.3">
      <c r="A970" s="755"/>
      <c r="B970" s="175">
        <v>14030316</v>
      </c>
      <c r="C970" s="96">
        <v>370</v>
      </c>
      <c r="D970" s="418">
        <v>7</v>
      </c>
      <c r="E970" s="418">
        <v>50</v>
      </c>
      <c r="F970" s="418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8">
        <v>40</v>
      </c>
      <c r="M970" s="418">
        <v>1</v>
      </c>
      <c r="N970" s="734"/>
      <c r="O970" s="418"/>
      <c r="P970" s="418"/>
      <c r="Q970" s="739"/>
      <c r="R970" s="420" t="str">
        <f t="shared" si="44"/>
        <v>p500</v>
      </c>
      <c r="S970" s="734"/>
      <c r="T970" s="734"/>
      <c r="U970" s="742"/>
    </row>
    <row r="971" spans="1:21" ht="15.75" thickBot="1" x14ac:dyDescent="0.3">
      <c r="A971" s="755"/>
      <c r="B971" s="175">
        <v>14030316</v>
      </c>
      <c r="C971" s="96">
        <v>370</v>
      </c>
      <c r="D971" s="418">
        <v>7</v>
      </c>
      <c r="E971" s="418">
        <v>50</v>
      </c>
      <c r="F971" s="418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8">
        <v>42</v>
      </c>
      <c r="M971" s="418">
        <v>2</v>
      </c>
      <c r="N971" s="734"/>
      <c r="O971" s="418"/>
      <c r="P971" s="418"/>
      <c r="Q971" s="739"/>
      <c r="R971" s="420" t="str">
        <f t="shared" si="44"/>
        <v>p500</v>
      </c>
      <c r="S971" s="734"/>
      <c r="T971" s="734"/>
      <c r="U971" s="742"/>
    </row>
    <row r="972" spans="1:21" ht="15.75" thickBot="1" x14ac:dyDescent="0.3">
      <c r="A972" s="755"/>
      <c r="B972" s="175">
        <v>14030316</v>
      </c>
      <c r="C972" s="96">
        <v>370</v>
      </c>
      <c r="D972" s="418">
        <v>7</v>
      </c>
      <c r="E972" s="418">
        <v>50</v>
      </c>
      <c r="F972" s="418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8">
        <v>43</v>
      </c>
      <c r="M972" s="418">
        <v>2</v>
      </c>
      <c r="N972" s="734"/>
      <c r="O972" s="418"/>
      <c r="P972" s="418"/>
      <c r="Q972" s="739"/>
      <c r="R972" s="420" t="str">
        <f t="shared" si="44"/>
        <v>p500</v>
      </c>
      <c r="S972" s="734"/>
      <c r="T972" s="734"/>
      <c r="U972" s="742"/>
    </row>
    <row r="973" spans="1:21" ht="15.75" thickBot="1" x14ac:dyDescent="0.3">
      <c r="A973" s="756"/>
      <c r="B973" s="414">
        <v>14030316</v>
      </c>
      <c r="C973" s="164">
        <v>370</v>
      </c>
      <c r="D973" s="425">
        <v>7</v>
      </c>
      <c r="E973" s="425">
        <v>50</v>
      </c>
      <c r="F973" s="425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25">
        <v>44</v>
      </c>
      <c r="M973" s="425">
        <v>2</v>
      </c>
      <c r="N973" s="735"/>
      <c r="O973" s="425"/>
      <c r="P973" s="425"/>
      <c r="Q973" s="740"/>
      <c r="R973" s="151" t="str">
        <f t="shared" si="44"/>
        <v>p500</v>
      </c>
      <c r="S973" s="735"/>
      <c r="T973" s="735"/>
      <c r="U973" s="743"/>
    </row>
    <row r="974" spans="1:21" ht="15.75" thickBot="1" x14ac:dyDescent="0.3">
      <c r="A974" s="754" t="str">
        <f t="shared" si="45"/>
        <v>روز</v>
      </c>
      <c r="B974" s="174">
        <v>14030317</v>
      </c>
      <c r="C974" s="163">
        <v>309</v>
      </c>
      <c r="D974" s="426">
        <v>7</v>
      </c>
      <c r="E974" s="426">
        <v>50</v>
      </c>
      <c r="F974" s="426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26">
        <v>38</v>
      </c>
      <c r="M974" s="426">
        <v>2</v>
      </c>
      <c r="N974" s="737">
        <v>350</v>
      </c>
      <c r="O974" s="426"/>
      <c r="P974" s="426"/>
      <c r="Q974" s="738">
        <v>472.3</v>
      </c>
      <c r="R974" s="150" t="str">
        <f t="shared" si="44"/>
        <v>fx</v>
      </c>
      <c r="S974" s="737">
        <v>1</v>
      </c>
      <c r="T974" s="737">
        <v>21.8</v>
      </c>
      <c r="U974" s="741">
        <v>800</v>
      </c>
    </row>
    <row r="975" spans="1:21" ht="15.75" thickBot="1" x14ac:dyDescent="0.3">
      <c r="A975" s="755"/>
      <c r="B975" s="175">
        <v>14030317</v>
      </c>
      <c r="C975" s="96">
        <v>309</v>
      </c>
      <c r="D975" s="418">
        <v>7</v>
      </c>
      <c r="E975" s="418">
        <v>50</v>
      </c>
      <c r="F975" s="418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8">
        <v>39</v>
      </c>
      <c r="M975" s="418">
        <v>2</v>
      </c>
      <c r="N975" s="734"/>
      <c r="O975" s="418"/>
      <c r="P975" s="418"/>
      <c r="Q975" s="739"/>
      <c r="R975" s="420" t="str">
        <f t="shared" si="44"/>
        <v>fx</v>
      </c>
      <c r="S975" s="734"/>
      <c r="T975" s="734"/>
      <c r="U975" s="742"/>
    </row>
    <row r="976" spans="1:21" ht="15.75" thickBot="1" x14ac:dyDescent="0.3">
      <c r="A976" s="755"/>
      <c r="B976" s="414">
        <v>14030317</v>
      </c>
      <c r="C976" s="96">
        <v>309</v>
      </c>
      <c r="D976" s="418">
        <v>7</v>
      </c>
      <c r="E976" s="418">
        <v>50</v>
      </c>
      <c r="F976" s="418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8">
        <v>40</v>
      </c>
      <c r="M976" s="418">
        <v>2</v>
      </c>
      <c r="N976" s="736"/>
      <c r="O976" s="418"/>
      <c r="P976" s="418"/>
      <c r="Q976" s="739"/>
      <c r="R976" s="420" t="str">
        <f t="shared" si="44"/>
        <v>fx</v>
      </c>
      <c r="S976" s="734"/>
      <c r="T976" s="734"/>
      <c r="U976" s="742"/>
    </row>
    <row r="977" spans="1:21" ht="15.75" thickBot="1" x14ac:dyDescent="0.3">
      <c r="A977" s="755"/>
      <c r="B977" s="174">
        <v>14030317</v>
      </c>
      <c r="C977" s="96">
        <v>380</v>
      </c>
      <c r="D977" s="418">
        <v>7</v>
      </c>
      <c r="E977" s="418">
        <v>50</v>
      </c>
      <c r="F977" s="418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8">
        <v>40</v>
      </c>
      <c r="M977" s="418">
        <v>1</v>
      </c>
      <c r="N977" s="733">
        <v>400</v>
      </c>
      <c r="O977" s="418"/>
      <c r="P977" s="418"/>
      <c r="Q977" s="739"/>
      <c r="R977" s="420" t="str">
        <f t="shared" si="44"/>
        <v>fx</v>
      </c>
      <c r="S977" s="734"/>
      <c r="T977" s="734"/>
      <c r="U977" s="742"/>
    </row>
    <row r="978" spans="1:21" ht="15.75" thickBot="1" x14ac:dyDescent="0.3">
      <c r="A978" s="755"/>
      <c r="B978" s="175">
        <v>14030317</v>
      </c>
      <c r="C978" s="96">
        <v>380</v>
      </c>
      <c r="D978" s="418">
        <v>7</v>
      </c>
      <c r="E978" s="418">
        <v>50</v>
      </c>
      <c r="F978" s="418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8">
        <v>41</v>
      </c>
      <c r="M978" s="418">
        <v>2</v>
      </c>
      <c r="N978" s="734"/>
      <c r="O978" s="418"/>
      <c r="P978" s="418"/>
      <c r="Q978" s="739"/>
      <c r="R978" s="420" t="str">
        <f t="shared" si="44"/>
        <v>fx</v>
      </c>
      <c r="S978" s="734"/>
      <c r="T978" s="734"/>
      <c r="U978" s="742"/>
    </row>
    <row r="979" spans="1:21" ht="15.75" thickBot="1" x14ac:dyDescent="0.3">
      <c r="A979" s="755"/>
      <c r="B979" s="175">
        <v>14030317</v>
      </c>
      <c r="C979" s="96">
        <v>380</v>
      </c>
      <c r="D979" s="418">
        <v>7</v>
      </c>
      <c r="E979" s="418">
        <v>50</v>
      </c>
      <c r="F979" s="418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8">
        <v>42</v>
      </c>
      <c r="M979" s="418">
        <v>2</v>
      </c>
      <c r="N979" s="734"/>
      <c r="O979" s="418"/>
      <c r="P979" s="418"/>
      <c r="Q979" s="739"/>
      <c r="R979" s="420" t="str">
        <f t="shared" si="44"/>
        <v>fx</v>
      </c>
      <c r="S979" s="734"/>
      <c r="T979" s="734"/>
      <c r="U979" s="742"/>
    </row>
    <row r="980" spans="1:21" ht="15.75" thickBot="1" x14ac:dyDescent="0.3">
      <c r="A980" s="755"/>
      <c r="B980" s="175">
        <v>14030317</v>
      </c>
      <c r="C980" s="96">
        <v>380</v>
      </c>
      <c r="D980" s="418">
        <v>7</v>
      </c>
      <c r="E980" s="418">
        <v>50</v>
      </c>
      <c r="F980" s="418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8">
        <v>43</v>
      </c>
      <c r="M980" s="418">
        <v>2</v>
      </c>
      <c r="N980" s="734"/>
      <c r="O980" s="418"/>
      <c r="P980" s="418"/>
      <c r="Q980" s="739"/>
      <c r="R980" s="420" t="str">
        <f t="shared" si="44"/>
        <v>fx</v>
      </c>
      <c r="S980" s="734"/>
      <c r="T980" s="734"/>
      <c r="U980" s="742"/>
    </row>
    <row r="981" spans="1:21" ht="15.75" thickBot="1" x14ac:dyDescent="0.3">
      <c r="A981" s="755"/>
      <c r="B981" s="414">
        <v>14030317</v>
      </c>
      <c r="C981" s="96">
        <v>380</v>
      </c>
      <c r="D981" s="418">
        <v>7</v>
      </c>
      <c r="E981" s="418">
        <v>50</v>
      </c>
      <c r="F981" s="418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8">
        <v>44</v>
      </c>
      <c r="M981" s="418">
        <v>1</v>
      </c>
      <c r="N981" s="736"/>
      <c r="O981" s="418"/>
      <c r="P981" s="418"/>
      <c r="Q981" s="739"/>
      <c r="R981" s="420" t="str">
        <f t="shared" si="44"/>
        <v>fx</v>
      </c>
      <c r="S981" s="734"/>
      <c r="T981" s="734"/>
      <c r="U981" s="742"/>
    </row>
    <row r="982" spans="1:21" ht="15.75" thickBot="1" x14ac:dyDescent="0.3">
      <c r="A982" s="755"/>
      <c r="B982" s="174">
        <v>14030317</v>
      </c>
      <c r="C982" s="96">
        <v>350</v>
      </c>
      <c r="D982" s="418">
        <v>7</v>
      </c>
      <c r="E982" s="418">
        <v>50</v>
      </c>
      <c r="F982" s="418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8">
        <v>39</v>
      </c>
      <c r="M982" s="418">
        <v>1</v>
      </c>
      <c r="N982" s="733">
        <v>400</v>
      </c>
      <c r="O982" s="418"/>
      <c r="P982" s="418"/>
      <c r="Q982" s="739"/>
      <c r="R982" s="420" t="str">
        <f t="shared" si="44"/>
        <v>fx</v>
      </c>
      <c r="S982" s="734"/>
      <c r="T982" s="734"/>
      <c r="U982" s="742"/>
    </row>
    <row r="983" spans="1:21" ht="15.75" thickBot="1" x14ac:dyDescent="0.3">
      <c r="A983" s="755"/>
      <c r="B983" s="175">
        <v>14030317</v>
      </c>
      <c r="C983" s="96">
        <v>350</v>
      </c>
      <c r="D983" s="418">
        <v>7</v>
      </c>
      <c r="E983" s="418">
        <v>50</v>
      </c>
      <c r="F983" s="418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8">
        <v>40</v>
      </c>
      <c r="M983" s="418">
        <v>1</v>
      </c>
      <c r="N983" s="734"/>
      <c r="O983" s="418"/>
      <c r="P983" s="418"/>
      <c r="Q983" s="739"/>
      <c r="R983" s="420" t="str">
        <f t="shared" si="44"/>
        <v>fx</v>
      </c>
      <c r="S983" s="734"/>
      <c r="T983" s="734"/>
      <c r="U983" s="742"/>
    </row>
    <row r="984" spans="1:21" ht="15.75" thickBot="1" x14ac:dyDescent="0.3">
      <c r="A984" s="755"/>
      <c r="B984" s="175">
        <v>14030317</v>
      </c>
      <c r="C984" s="96">
        <v>350</v>
      </c>
      <c r="D984" s="418">
        <v>7</v>
      </c>
      <c r="E984" s="418">
        <v>50</v>
      </c>
      <c r="F984" s="418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8">
        <v>41</v>
      </c>
      <c r="M984" s="418">
        <v>1</v>
      </c>
      <c r="N984" s="734"/>
      <c r="O984" s="418"/>
      <c r="P984" s="418"/>
      <c r="Q984" s="739"/>
      <c r="R984" s="420" t="str">
        <f t="shared" si="44"/>
        <v>fx</v>
      </c>
      <c r="S984" s="734"/>
      <c r="T984" s="734"/>
      <c r="U984" s="742"/>
    </row>
    <row r="985" spans="1:21" ht="15.75" thickBot="1" x14ac:dyDescent="0.3">
      <c r="A985" s="755"/>
      <c r="B985" s="175">
        <v>14030317</v>
      </c>
      <c r="C985" s="96">
        <v>350</v>
      </c>
      <c r="D985" s="418">
        <v>7</v>
      </c>
      <c r="E985" s="418">
        <v>50</v>
      </c>
      <c r="F985" s="418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8">
        <v>42</v>
      </c>
      <c r="M985" s="418">
        <v>2</v>
      </c>
      <c r="N985" s="734"/>
      <c r="O985" s="418"/>
      <c r="P985" s="418"/>
      <c r="Q985" s="739"/>
      <c r="R985" s="420" t="str">
        <f t="shared" si="44"/>
        <v>fx</v>
      </c>
      <c r="S985" s="734"/>
      <c r="T985" s="734"/>
      <c r="U985" s="742"/>
    </row>
    <row r="986" spans="1:21" ht="15.75" thickBot="1" x14ac:dyDescent="0.3">
      <c r="A986" s="755"/>
      <c r="B986" s="175">
        <v>14030317</v>
      </c>
      <c r="C986" s="96">
        <v>350</v>
      </c>
      <c r="D986" s="418">
        <v>7</v>
      </c>
      <c r="E986" s="418">
        <v>50</v>
      </c>
      <c r="F986" s="418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8">
        <v>43</v>
      </c>
      <c r="M986" s="418">
        <v>2</v>
      </c>
      <c r="N986" s="734"/>
      <c r="O986" s="418"/>
      <c r="P986" s="418"/>
      <c r="Q986" s="739"/>
      <c r="R986" s="420" t="str">
        <f t="shared" si="44"/>
        <v>fx</v>
      </c>
      <c r="S986" s="734"/>
      <c r="T986" s="734"/>
      <c r="U986" s="742"/>
    </row>
    <row r="987" spans="1:21" ht="15.75" thickBot="1" x14ac:dyDescent="0.3">
      <c r="A987" s="755"/>
      <c r="B987" s="414">
        <v>14030317</v>
      </c>
      <c r="C987" s="96">
        <v>350</v>
      </c>
      <c r="D987" s="418">
        <v>7</v>
      </c>
      <c r="E987" s="418">
        <v>50</v>
      </c>
      <c r="F987" s="418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8">
        <v>44</v>
      </c>
      <c r="M987" s="418">
        <v>1</v>
      </c>
      <c r="N987" s="736"/>
      <c r="O987" s="418"/>
      <c r="P987" s="418"/>
      <c r="Q987" s="739"/>
      <c r="R987" s="420" t="str">
        <f t="shared" si="44"/>
        <v>fx</v>
      </c>
      <c r="S987" s="734"/>
      <c r="T987" s="734"/>
      <c r="U987" s="742"/>
    </row>
    <row r="988" spans="1:21" ht="15.75" thickBot="1" x14ac:dyDescent="0.3">
      <c r="A988" s="755"/>
      <c r="B988" s="174">
        <v>14030317</v>
      </c>
      <c r="C988" s="96">
        <v>370</v>
      </c>
      <c r="D988" s="418">
        <v>7</v>
      </c>
      <c r="E988" s="418">
        <v>50</v>
      </c>
      <c r="F988" s="418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8">
        <v>39</v>
      </c>
      <c r="M988" s="418">
        <v>1</v>
      </c>
      <c r="N988" s="733">
        <v>400</v>
      </c>
      <c r="O988" s="418"/>
      <c r="P988" s="418"/>
      <c r="Q988" s="739"/>
      <c r="R988" s="420" t="str">
        <f t="shared" si="44"/>
        <v>p500</v>
      </c>
      <c r="S988" s="734"/>
      <c r="T988" s="734"/>
      <c r="U988" s="742"/>
    </row>
    <row r="989" spans="1:21" ht="15.75" thickBot="1" x14ac:dyDescent="0.3">
      <c r="A989" s="755"/>
      <c r="B989" s="175">
        <v>14030317</v>
      </c>
      <c r="C989" s="96">
        <v>370</v>
      </c>
      <c r="D989" s="418">
        <v>7</v>
      </c>
      <c r="E989" s="418">
        <v>50</v>
      </c>
      <c r="F989" s="418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8">
        <v>40</v>
      </c>
      <c r="M989" s="418">
        <v>1</v>
      </c>
      <c r="N989" s="734"/>
      <c r="O989" s="418"/>
      <c r="P989" s="418"/>
      <c r="Q989" s="739"/>
      <c r="R989" s="420" t="str">
        <f t="shared" si="44"/>
        <v>p500</v>
      </c>
      <c r="S989" s="734"/>
      <c r="T989" s="734"/>
      <c r="U989" s="742"/>
    </row>
    <row r="990" spans="1:21" ht="15.75" thickBot="1" x14ac:dyDescent="0.3">
      <c r="A990" s="755"/>
      <c r="B990" s="175">
        <v>14030317</v>
      </c>
      <c r="C990" s="96">
        <v>370</v>
      </c>
      <c r="D990" s="418">
        <v>7</v>
      </c>
      <c r="E990" s="418">
        <v>50</v>
      </c>
      <c r="F990" s="418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8">
        <v>42</v>
      </c>
      <c r="M990" s="418">
        <v>2</v>
      </c>
      <c r="N990" s="734"/>
      <c r="O990" s="418"/>
      <c r="P990" s="418"/>
      <c r="Q990" s="739"/>
      <c r="R990" s="420" t="str">
        <f t="shared" si="44"/>
        <v>p500</v>
      </c>
      <c r="S990" s="734"/>
      <c r="T990" s="734"/>
      <c r="U990" s="742"/>
    </row>
    <row r="991" spans="1:21" ht="15.75" thickBot="1" x14ac:dyDescent="0.3">
      <c r="A991" s="755"/>
      <c r="B991" s="175">
        <v>14030317</v>
      </c>
      <c r="C991" s="96">
        <v>370</v>
      </c>
      <c r="D991" s="418">
        <v>7</v>
      </c>
      <c r="E991" s="418">
        <v>50</v>
      </c>
      <c r="F991" s="418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8">
        <v>43</v>
      </c>
      <c r="M991" s="418">
        <v>2</v>
      </c>
      <c r="N991" s="734"/>
      <c r="O991" s="418"/>
      <c r="P991" s="418"/>
      <c r="Q991" s="739"/>
      <c r="R991" s="420" t="str">
        <f t="shared" si="44"/>
        <v>p500</v>
      </c>
      <c r="S991" s="734"/>
      <c r="T991" s="734"/>
      <c r="U991" s="742"/>
    </row>
    <row r="992" spans="1:21" ht="15.75" thickBot="1" x14ac:dyDescent="0.3">
      <c r="A992" s="755"/>
      <c r="B992" s="414">
        <v>14030317</v>
      </c>
      <c r="C992" s="96">
        <v>370</v>
      </c>
      <c r="D992" s="418">
        <v>7</v>
      </c>
      <c r="E992" s="418">
        <v>50</v>
      </c>
      <c r="F992" s="418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8">
        <v>44</v>
      </c>
      <c r="M992" s="418">
        <v>2</v>
      </c>
      <c r="N992" s="736"/>
      <c r="O992" s="418"/>
      <c r="P992" s="418"/>
      <c r="Q992" s="739"/>
      <c r="R992" s="420" t="str">
        <f t="shared" ref="R992:R1055" si="47">IF(C992=370,"p500","fx")</f>
        <v>p500</v>
      </c>
      <c r="S992" s="734"/>
      <c r="T992" s="734"/>
      <c r="U992" s="742"/>
    </row>
    <row r="993" spans="1:21" ht="15.75" thickBot="1" x14ac:dyDescent="0.3">
      <c r="A993" s="755"/>
      <c r="B993" s="174">
        <v>14030317</v>
      </c>
      <c r="C993" s="96">
        <v>321</v>
      </c>
      <c r="D993" s="418">
        <v>7</v>
      </c>
      <c r="E993" s="418">
        <v>50</v>
      </c>
      <c r="F993" s="418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8">
        <v>36</v>
      </c>
      <c r="M993" s="418">
        <v>1</v>
      </c>
      <c r="N993" s="733">
        <v>386</v>
      </c>
      <c r="O993" s="418"/>
      <c r="P993" s="418"/>
      <c r="Q993" s="739"/>
      <c r="R993" s="420" t="str">
        <f t="shared" si="47"/>
        <v>fx</v>
      </c>
      <c r="S993" s="734"/>
      <c r="T993" s="734"/>
      <c r="U993" s="742"/>
    </row>
    <row r="994" spans="1:21" ht="15.75" thickBot="1" x14ac:dyDescent="0.3">
      <c r="A994" s="755"/>
      <c r="B994" s="175">
        <v>14030317</v>
      </c>
      <c r="C994" s="96">
        <v>321</v>
      </c>
      <c r="D994" s="418">
        <v>7</v>
      </c>
      <c r="E994" s="418">
        <v>50</v>
      </c>
      <c r="F994" s="418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8">
        <v>37</v>
      </c>
      <c r="M994" s="418">
        <v>1</v>
      </c>
      <c r="N994" s="734"/>
      <c r="O994" s="418"/>
      <c r="P994" s="418"/>
      <c r="Q994" s="739"/>
      <c r="R994" s="420" t="str">
        <f t="shared" si="47"/>
        <v>fx</v>
      </c>
      <c r="S994" s="734"/>
      <c r="T994" s="734"/>
      <c r="U994" s="742"/>
    </row>
    <row r="995" spans="1:21" ht="15.75" thickBot="1" x14ac:dyDescent="0.3">
      <c r="A995" s="755"/>
      <c r="B995" s="175">
        <v>14030317</v>
      </c>
      <c r="C995" s="96">
        <v>321</v>
      </c>
      <c r="D995" s="418">
        <v>7</v>
      </c>
      <c r="E995" s="418">
        <v>50</v>
      </c>
      <c r="F995" s="418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8">
        <v>38</v>
      </c>
      <c r="M995" s="418">
        <v>1</v>
      </c>
      <c r="N995" s="734"/>
      <c r="O995" s="418"/>
      <c r="P995" s="418"/>
      <c r="Q995" s="739"/>
      <c r="R995" s="420" t="str">
        <f t="shared" si="47"/>
        <v>fx</v>
      </c>
      <c r="S995" s="734"/>
      <c r="T995" s="734"/>
      <c r="U995" s="742"/>
    </row>
    <row r="996" spans="1:21" ht="15.75" thickBot="1" x14ac:dyDescent="0.3">
      <c r="A996" s="755"/>
      <c r="B996" s="175">
        <v>14030317</v>
      </c>
      <c r="C996" s="96">
        <v>321</v>
      </c>
      <c r="D996" s="418">
        <v>7</v>
      </c>
      <c r="E996" s="418">
        <v>50</v>
      </c>
      <c r="F996" s="418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8">
        <v>39</v>
      </c>
      <c r="M996" s="418">
        <v>2</v>
      </c>
      <c r="N996" s="734"/>
      <c r="O996" s="418"/>
      <c r="P996" s="418"/>
      <c r="Q996" s="739"/>
      <c r="R996" s="420" t="str">
        <f t="shared" si="47"/>
        <v>fx</v>
      </c>
      <c r="S996" s="734"/>
      <c r="T996" s="734"/>
      <c r="U996" s="742"/>
    </row>
    <row r="997" spans="1:21" ht="15.75" thickBot="1" x14ac:dyDescent="0.3">
      <c r="A997" s="755"/>
      <c r="B997" s="175">
        <v>14030317</v>
      </c>
      <c r="C997" s="96">
        <v>321</v>
      </c>
      <c r="D997" s="418">
        <v>7</v>
      </c>
      <c r="E997" s="418">
        <v>50</v>
      </c>
      <c r="F997" s="418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8">
        <v>40</v>
      </c>
      <c r="M997" s="418">
        <v>2</v>
      </c>
      <c r="N997" s="734"/>
      <c r="O997" s="418"/>
      <c r="P997" s="418"/>
      <c r="Q997" s="739"/>
      <c r="R997" s="420" t="str">
        <f t="shared" si="47"/>
        <v>fx</v>
      </c>
      <c r="S997" s="734"/>
      <c r="T997" s="734"/>
      <c r="U997" s="742"/>
    </row>
    <row r="998" spans="1:21" ht="15.75" thickBot="1" x14ac:dyDescent="0.3">
      <c r="A998" s="756"/>
      <c r="B998" s="414">
        <v>14030317</v>
      </c>
      <c r="C998" s="164">
        <v>321</v>
      </c>
      <c r="D998" s="425">
        <v>7</v>
      </c>
      <c r="E998" s="425">
        <v>50</v>
      </c>
      <c r="F998" s="425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25">
        <v>41</v>
      </c>
      <c r="M998" s="425">
        <v>1</v>
      </c>
      <c r="N998" s="735"/>
      <c r="O998" s="425"/>
      <c r="P998" s="425"/>
      <c r="Q998" s="740"/>
      <c r="R998" s="151" t="str">
        <f t="shared" si="47"/>
        <v>fx</v>
      </c>
      <c r="S998" s="735"/>
      <c r="T998" s="735"/>
      <c r="U998" s="743"/>
    </row>
    <row r="999" spans="1:21" ht="15.75" thickBot="1" x14ac:dyDescent="0.3">
      <c r="A999" s="754" t="str">
        <f t="shared" ref="A999:A1047" si="48">IF(H999&gt;I999,"شب","روز")</f>
        <v>روز</v>
      </c>
      <c r="B999" s="174">
        <v>14030319</v>
      </c>
      <c r="C999" s="163">
        <v>374</v>
      </c>
      <c r="D999" s="426">
        <v>7</v>
      </c>
      <c r="E999" s="426">
        <v>50</v>
      </c>
      <c r="F999" s="426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26">
        <v>38</v>
      </c>
      <c r="M999" s="426">
        <v>1</v>
      </c>
      <c r="N999" s="737">
        <v>30</v>
      </c>
      <c r="O999" s="426"/>
      <c r="P999" s="426"/>
      <c r="Q999" s="738">
        <v>141.12</v>
      </c>
      <c r="R999" s="150" t="str">
        <f t="shared" si="47"/>
        <v>fx</v>
      </c>
      <c r="S999" s="737">
        <v>0</v>
      </c>
      <c r="T999" s="737">
        <v>5.4</v>
      </c>
      <c r="U999" s="741">
        <v>1000</v>
      </c>
    </row>
    <row r="1000" spans="1:21" ht="15.75" thickBot="1" x14ac:dyDescent="0.3">
      <c r="A1000" s="755"/>
      <c r="B1000" s="175">
        <v>14030319</v>
      </c>
      <c r="C1000" s="96">
        <v>374</v>
      </c>
      <c r="D1000" s="418">
        <v>7</v>
      </c>
      <c r="E1000" s="418">
        <v>50</v>
      </c>
      <c r="F1000" s="418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8">
        <v>39</v>
      </c>
      <c r="M1000" s="418">
        <v>1</v>
      </c>
      <c r="N1000" s="734"/>
      <c r="O1000" s="418"/>
      <c r="P1000" s="418"/>
      <c r="Q1000" s="739"/>
      <c r="R1000" s="420" t="str">
        <f t="shared" si="47"/>
        <v>fx</v>
      </c>
      <c r="S1000" s="734"/>
      <c r="T1000" s="734"/>
      <c r="U1000" s="742"/>
    </row>
    <row r="1001" spans="1:21" ht="15.75" thickBot="1" x14ac:dyDescent="0.3">
      <c r="A1001" s="755"/>
      <c r="B1001" s="414">
        <v>14030319</v>
      </c>
      <c r="C1001" s="96">
        <v>374</v>
      </c>
      <c r="D1001" s="418">
        <v>7</v>
      </c>
      <c r="E1001" s="418">
        <v>50</v>
      </c>
      <c r="F1001" s="418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8">
        <v>40</v>
      </c>
      <c r="M1001" s="418">
        <v>1</v>
      </c>
      <c r="N1001" s="736"/>
      <c r="O1001" s="418"/>
      <c r="P1001" s="418"/>
      <c r="Q1001" s="739"/>
      <c r="R1001" s="420" t="str">
        <f t="shared" si="47"/>
        <v>fx</v>
      </c>
      <c r="S1001" s="734"/>
      <c r="T1001" s="734"/>
      <c r="U1001" s="742"/>
    </row>
    <row r="1002" spans="1:21" ht="15.75" thickBot="1" x14ac:dyDescent="0.3">
      <c r="A1002" s="755"/>
      <c r="B1002" s="174">
        <v>14030319</v>
      </c>
      <c r="C1002" s="96">
        <v>274</v>
      </c>
      <c r="D1002" s="418">
        <v>7</v>
      </c>
      <c r="E1002" s="418">
        <v>50</v>
      </c>
      <c r="F1002" s="418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8">
        <v>37</v>
      </c>
      <c r="M1002" s="418">
        <v>1</v>
      </c>
      <c r="N1002" s="733">
        <v>159</v>
      </c>
      <c r="O1002" s="418"/>
      <c r="P1002" s="418"/>
      <c r="Q1002" s="739"/>
      <c r="R1002" s="420" t="str">
        <f t="shared" si="47"/>
        <v>fx</v>
      </c>
      <c r="S1002" s="734"/>
      <c r="T1002" s="734"/>
      <c r="U1002" s="742"/>
    </row>
    <row r="1003" spans="1:21" ht="15.75" thickBot="1" x14ac:dyDescent="0.3">
      <c r="A1003" s="755"/>
      <c r="B1003" s="175">
        <v>14030319</v>
      </c>
      <c r="C1003" s="96">
        <v>274</v>
      </c>
      <c r="D1003" s="418">
        <v>7</v>
      </c>
      <c r="E1003" s="418">
        <v>50</v>
      </c>
      <c r="F1003" s="418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8">
        <v>38</v>
      </c>
      <c r="M1003" s="418">
        <v>1</v>
      </c>
      <c r="N1003" s="734"/>
      <c r="O1003" s="418"/>
      <c r="P1003" s="418"/>
      <c r="Q1003" s="739"/>
      <c r="R1003" s="420" t="str">
        <f t="shared" si="47"/>
        <v>fx</v>
      </c>
      <c r="S1003" s="734"/>
      <c r="T1003" s="734"/>
      <c r="U1003" s="742"/>
    </row>
    <row r="1004" spans="1:21" ht="15.75" thickBot="1" x14ac:dyDescent="0.3">
      <c r="A1004" s="755"/>
      <c r="B1004" s="175">
        <v>14030319</v>
      </c>
      <c r="C1004" s="96">
        <v>274</v>
      </c>
      <c r="D1004" s="418">
        <v>7</v>
      </c>
      <c r="E1004" s="418">
        <v>50</v>
      </c>
      <c r="F1004" s="418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8">
        <v>39</v>
      </c>
      <c r="M1004" s="418">
        <v>1</v>
      </c>
      <c r="N1004" s="734"/>
      <c r="O1004" s="418"/>
      <c r="P1004" s="418"/>
      <c r="Q1004" s="739"/>
      <c r="R1004" s="420" t="str">
        <f t="shared" si="47"/>
        <v>fx</v>
      </c>
      <c r="S1004" s="734"/>
      <c r="T1004" s="734"/>
      <c r="U1004" s="742"/>
    </row>
    <row r="1005" spans="1:21" ht="15.75" thickBot="1" x14ac:dyDescent="0.3">
      <c r="A1005" s="755"/>
      <c r="B1005" s="414">
        <v>14030319</v>
      </c>
      <c r="C1005" s="96">
        <v>274</v>
      </c>
      <c r="D1005" s="418">
        <v>7</v>
      </c>
      <c r="E1005" s="418">
        <v>50</v>
      </c>
      <c r="F1005" s="418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8">
        <v>40</v>
      </c>
      <c r="M1005" s="418">
        <v>1</v>
      </c>
      <c r="N1005" s="736"/>
      <c r="O1005" s="418"/>
      <c r="P1005" s="418"/>
      <c r="Q1005" s="739"/>
      <c r="R1005" s="420" t="str">
        <f t="shared" si="47"/>
        <v>fx</v>
      </c>
      <c r="S1005" s="734"/>
      <c r="T1005" s="734"/>
      <c r="U1005" s="742"/>
    </row>
    <row r="1006" spans="1:21" ht="15.75" thickBot="1" x14ac:dyDescent="0.3">
      <c r="A1006" s="755"/>
      <c r="B1006" s="174">
        <v>14030319</v>
      </c>
      <c r="C1006" s="96">
        <v>390</v>
      </c>
      <c r="D1006" s="418">
        <v>7</v>
      </c>
      <c r="E1006" s="418">
        <v>50</v>
      </c>
      <c r="F1006" s="418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8">
        <v>38</v>
      </c>
      <c r="M1006" s="418">
        <v>1</v>
      </c>
      <c r="N1006" s="733">
        <v>78</v>
      </c>
      <c r="O1006" s="418"/>
      <c r="P1006" s="418"/>
      <c r="Q1006" s="739"/>
      <c r="R1006" s="420" t="str">
        <f t="shared" si="47"/>
        <v>fx</v>
      </c>
      <c r="S1006" s="734"/>
      <c r="T1006" s="734"/>
      <c r="U1006" s="742"/>
    </row>
    <row r="1007" spans="1:21" ht="15.75" thickBot="1" x14ac:dyDescent="0.3">
      <c r="A1007" s="755"/>
      <c r="B1007" s="175">
        <v>14030319</v>
      </c>
      <c r="C1007" s="96">
        <v>390</v>
      </c>
      <c r="D1007" s="418">
        <v>7</v>
      </c>
      <c r="E1007" s="418">
        <v>50</v>
      </c>
      <c r="F1007" s="418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8">
        <v>38</v>
      </c>
      <c r="M1007" s="418">
        <v>1</v>
      </c>
      <c r="N1007" s="734"/>
      <c r="O1007" s="418"/>
      <c r="P1007" s="418"/>
      <c r="Q1007" s="739"/>
      <c r="R1007" s="420" t="str">
        <f t="shared" si="47"/>
        <v>fx</v>
      </c>
      <c r="S1007" s="734"/>
      <c r="T1007" s="734"/>
      <c r="U1007" s="742"/>
    </row>
    <row r="1008" spans="1:21" ht="15.75" thickBot="1" x14ac:dyDescent="0.3">
      <c r="A1008" s="756"/>
      <c r="B1008" s="414">
        <v>14030319</v>
      </c>
      <c r="C1008" s="164">
        <v>390</v>
      </c>
      <c r="D1008" s="425">
        <v>7</v>
      </c>
      <c r="E1008" s="425">
        <v>50</v>
      </c>
      <c r="F1008" s="425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25">
        <v>40</v>
      </c>
      <c r="M1008" s="425">
        <v>1</v>
      </c>
      <c r="N1008" s="735"/>
      <c r="O1008" s="425"/>
      <c r="P1008" s="425"/>
      <c r="Q1008" s="740"/>
      <c r="R1008" s="151" t="str">
        <f t="shared" si="47"/>
        <v>fx</v>
      </c>
      <c r="S1008" s="735"/>
      <c r="T1008" s="735"/>
      <c r="U1008" s="743"/>
    </row>
    <row r="1009" spans="1:21" ht="15.75" thickBot="1" x14ac:dyDescent="0.3">
      <c r="A1009" s="754" t="str">
        <f t="shared" si="48"/>
        <v>روز</v>
      </c>
      <c r="B1009" s="174">
        <v>14030319</v>
      </c>
      <c r="C1009" s="163">
        <v>309</v>
      </c>
      <c r="D1009" s="426">
        <v>7</v>
      </c>
      <c r="E1009" s="426">
        <v>50</v>
      </c>
      <c r="F1009" s="426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26">
        <v>38</v>
      </c>
      <c r="M1009" s="426">
        <v>2</v>
      </c>
      <c r="N1009" s="737">
        <v>450</v>
      </c>
      <c r="O1009" s="426"/>
      <c r="P1009" s="426"/>
      <c r="Q1009" s="738">
        <v>766.21500000000003</v>
      </c>
      <c r="R1009" s="150" t="str">
        <f t="shared" si="47"/>
        <v>fx</v>
      </c>
      <c r="S1009" s="737">
        <v>3</v>
      </c>
      <c r="T1009" s="737">
        <v>27</v>
      </c>
      <c r="U1009" s="741">
        <v>1500</v>
      </c>
    </row>
    <row r="1010" spans="1:21" ht="15.75" thickBot="1" x14ac:dyDescent="0.3">
      <c r="A1010" s="755"/>
      <c r="B1010" s="175">
        <v>14030319</v>
      </c>
      <c r="C1010" s="96">
        <v>309</v>
      </c>
      <c r="D1010" s="418">
        <v>7</v>
      </c>
      <c r="E1010" s="418">
        <v>50</v>
      </c>
      <c r="F1010" s="418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8">
        <v>39</v>
      </c>
      <c r="M1010" s="418">
        <v>2</v>
      </c>
      <c r="N1010" s="734"/>
      <c r="O1010" s="418"/>
      <c r="P1010" s="418"/>
      <c r="Q1010" s="739"/>
      <c r="R1010" s="420" t="str">
        <f t="shared" si="47"/>
        <v>fx</v>
      </c>
      <c r="S1010" s="734"/>
      <c r="T1010" s="734"/>
      <c r="U1010" s="742"/>
    </row>
    <row r="1011" spans="1:21" ht="15.75" thickBot="1" x14ac:dyDescent="0.3">
      <c r="A1011" s="755"/>
      <c r="B1011" s="414">
        <v>14030319</v>
      </c>
      <c r="C1011" s="96">
        <v>309</v>
      </c>
      <c r="D1011" s="418">
        <v>7</v>
      </c>
      <c r="E1011" s="418">
        <v>50</v>
      </c>
      <c r="F1011" s="418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8">
        <v>40</v>
      </c>
      <c r="M1011" s="418">
        <v>2</v>
      </c>
      <c r="N1011" s="736"/>
      <c r="O1011" s="418"/>
      <c r="P1011" s="418"/>
      <c r="Q1011" s="739"/>
      <c r="R1011" s="420" t="str">
        <f t="shared" si="47"/>
        <v>fx</v>
      </c>
      <c r="S1011" s="734"/>
      <c r="T1011" s="734"/>
      <c r="U1011" s="742"/>
    </row>
    <row r="1012" spans="1:21" ht="15.75" thickBot="1" x14ac:dyDescent="0.3">
      <c r="A1012" s="755"/>
      <c r="B1012" s="174">
        <v>14030319</v>
      </c>
      <c r="C1012" s="96">
        <v>350</v>
      </c>
      <c r="D1012" s="418">
        <v>7</v>
      </c>
      <c r="E1012" s="418">
        <v>50</v>
      </c>
      <c r="F1012" s="416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8">
        <v>39</v>
      </c>
      <c r="M1012" s="418">
        <v>1</v>
      </c>
      <c r="N1012" s="733">
        <v>600</v>
      </c>
      <c r="O1012" s="418"/>
      <c r="P1012" s="418"/>
      <c r="Q1012" s="739"/>
      <c r="R1012" s="420" t="str">
        <f t="shared" si="47"/>
        <v>fx</v>
      </c>
      <c r="S1012" s="734"/>
      <c r="T1012" s="734"/>
      <c r="U1012" s="742"/>
    </row>
    <row r="1013" spans="1:21" ht="15.75" thickBot="1" x14ac:dyDescent="0.3">
      <c r="A1013" s="755"/>
      <c r="B1013" s="175">
        <v>14030319</v>
      </c>
      <c r="C1013" s="96">
        <v>350</v>
      </c>
      <c r="D1013" s="418">
        <v>7</v>
      </c>
      <c r="E1013" s="418">
        <v>50</v>
      </c>
      <c r="F1013" s="418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8">
        <v>40</v>
      </c>
      <c r="M1013" s="418">
        <v>1</v>
      </c>
      <c r="N1013" s="734"/>
      <c r="O1013" s="418"/>
      <c r="P1013" s="418"/>
      <c r="Q1013" s="739"/>
      <c r="R1013" s="420" t="str">
        <f t="shared" si="47"/>
        <v>fx</v>
      </c>
      <c r="S1013" s="734"/>
      <c r="T1013" s="734"/>
      <c r="U1013" s="742"/>
    </row>
    <row r="1014" spans="1:21" ht="15.75" thickBot="1" x14ac:dyDescent="0.3">
      <c r="A1014" s="755"/>
      <c r="B1014" s="175">
        <v>14030319</v>
      </c>
      <c r="C1014" s="96">
        <v>350</v>
      </c>
      <c r="D1014" s="418">
        <v>7</v>
      </c>
      <c r="E1014" s="418">
        <v>50</v>
      </c>
      <c r="F1014" s="418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8">
        <v>41</v>
      </c>
      <c r="M1014" s="418">
        <v>1</v>
      </c>
      <c r="N1014" s="734"/>
      <c r="O1014" s="418"/>
      <c r="P1014" s="418"/>
      <c r="Q1014" s="739"/>
      <c r="R1014" s="420" t="str">
        <f t="shared" si="47"/>
        <v>fx</v>
      </c>
      <c r="S1014" s="734"/>
      <c r="T1014" s="734"/>
      <c r="U1014" s="742"/>
    </row>
    <row r="1015" spans="1:21" ht="15.75" thickBot="1" x14ac:dyDescent="0.3">
      <c r="A1015" s="755"/>
      <c r="B1015" s="175">
        <v>14030319</v>
      </c>
      <c r="C1015" s="96">
        <v>350</v>
      </c>
      <c r="D1015" s="418">
        <v>7</v>
      </c>
      <c r="E1015" s="418">
        <v>50</v>
      </c>
      <c r="F1015" s="416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8">
        <v>42</v>
      </c>
      <c r="M1015" s="418">
        <v>2</v>
      </c>
      <c r="N1015" s="734"/>
      <c r="O1015" s="418"/>
      <c r="P1015" s="418"/>
      <c r="Q1015" s="739"/>
      <c r="R1015" s="420" t="str">
        <f t="shared" si="47"/>
        <v>fx</v>
      </c>
      <c r="S1015" s="734"/>
      <c r="T1015" s="734"/>
      <c r="U1015" s="742"/>
    </row>
    <row r="1016" spans="1:21" ht="15.75" thickBot="1" x14ac:dyDescent="0.3">
      <c r="A1016" s="755"/>
      <c r="B1016" s="175">
        <v>14030319</v>
      </c>
      <c r="C1016" s="96">
        <v>350</v>
      </c>
      <c r="D1016" s="418">
        <v>7</v>
      </c>
      <c r="E1016" s="418">
        <v>50</v>
      </c>
      <c r="F1016" s="418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8">
        <v>43</v>
      </c>
      <c r="M1016" s="418">
        <v>2</v>
      </c>
      <c r="N1016" s="734"/>
      <c r="O1016" s="418"/>
      <c r="P1016" s="418"/>
      <c r="Q1016" s="739"/>
      <c r="R1016" s="420" t="str">
        <f t="shared" si="47"/>
        <v>fx</v>
      </c>
      <c r="S1016" s="734"/>
      <c r="T1016" s="734"/>
      <c r="U1016" s="742"/>
    </row>
    <row r="1017" spans="1:21" ht="15.75" thickBot="1" x14ac:dyDescent="0.3">
      <c r="A1017" s="755"/>
      <c r="B1017" s="414">
        <v>14030319</v>
      </c>
      <c r="C1017" s="96">
        <v>350</v>
      </c>
      <c r="D1017" s="418">
        <v>7</v>
      </c>
      <c r="E1017" s="418">
        <v>50</v>
      </c>
      <c r="F1017" s="418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8">
        <v>44</v>
      </c>
      <c r="M1017" s="418">
        <v>1</v>
      </c>
      <c r="N1017" s="736"/>
      <c r="O1017" s="418"/>
      <c r="P1017" s="418"/>
      <c r="Q1017" s="739"/>
      <c r="R1017" s="420" t="str">
        <f t="shared" si="47"/>
        <v>fx</v>
      </c>
      <c r="S1017" s="734"/>
      <c r="T1017" s="734"/>
      <c r="U1017" s="742"/>
    </row>
    <row r="1018" spans="1:21" ht="15.75" thickBot="1" x14ac:dyDescent="0.3">
      <c r="A1018" s="755"/>
      <c r="B1018" s="174">
        <v>14030319</v>
      </c>
      <c r="C1018" s="96">
        <v>370</v>
      </c>
      <c r="D1018" s="418">
        <v>7</v>
      </c>
      <c r="E1018" s="418">
        <v>50</v>
      </c>
      <c r="F1018" s="416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8">
        <v>39</v>
      </c>
      <c r="M1018" s="418">
        <v>1</v>
      </c>
      <c r="N1018" s="733">
        <v>600</v>
      </c>
      <c r="O1018" s="418"/>
      <c r="P1018" s="418"/>
      <c r="Q1018" s="739"/>
      <c r="R1018" s="420" t="str">
        <f t="shared" si="47"/>
        <v>p500</v>
      </c>
      <c r="S1018" s="734"/>
      <c r="T1018" s="734"/>
      <c r="U1018" s="742"/>
    </row>
    <row r="1019" spans="1:21" ht="15.75" thickBot="1" x14ac:dyDescent="0.3">
      <c r="A1019" s="755"/>
      <c r="B1019" s="175">
        <v>14030319</v>
      </c>
      <c r="C1019" s="96">
        <v>370</v>
      </c>
      <c r="D1019" s="418">
        <v>7</v>
      </c>
      <c r="E1019" s="418">
        <v>50</v>
      </c>
      <c r="F1019" s="418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8">
        <v>40</v>
      </c>
      <c r="M1019" s="418">
        <v>1</v>
      </c>
      <c r="N1019" s="734"/>
      <c r="O1019" s="418"/>
      <c r="P1019" s="418"/>
      <c r="Q1019" s="739"/>
      <c r="R1019" s="420" t="str">
        <f t="shared" si="47"/>
        <v>p500</v>
      </c>
      <c r="S1019" s="734"/>
      <c r="T1019" s="734"/>
      <c r="U1019" s="742"/>
    </row>
    <row r="1020" spans="1:21" ht="15.75" thickBot="1" x14ac:dyDescent="0.3">
      <c r="A1020" s="755"/>
      <c r="B1020" s="175">
        <v>14030319</v>
      </c>
      <c r="C1020" s="96">
        <v>370</v>
      </c>
      <c r="D1020" s="418">
        <v>7</v>
      </c>
      <c r="E1020" s="418">
        <v>50</v>
      </c>
      <c r="F1020" s="418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8">
        <v>42</v>
      </c>
      <c r="M1020" s="418">
        <v>2</v>
      </c>
      <c r="N1020" s="734"/>
      <c r="O1020" s="418"/>
      <c r="P1020" s="418"/>
      <c r="Q1020" s="739"/>
      <c r="R1020" s="420" t="str">
        <f t="shared" si="47"/>
        <v>p500</v>
      </c>
      <c r="S1020" s="734"/>
      <c r="T1020" s="734"/>
      <c r="U1020" s="742"/>
    </row>
    <row r="1021" spans="1:21" ht="15.75" thickBot="1" x14ac:dyDescent="0.3">
      <c r="A1021" s="755"/>
      <c r="B1021" s="175">
        <v>14030319</v>
      </c>
      <c r="C1021" s="96">
        <v>370</v>
      </c>
      <c r="D1021" s="418">
        <v>7</v>
      </c>
      <c r="E1021" s="418">
        <v>50</v>
      </c>
      <c r="F1021" s="416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8">
        <v>43</v>
      </c>
      <c r="M1021" s="418">
        <v>2</v>
      </c>
      <c r="N1021" s="734"/>
      <c r="O1021" s="418"/>
      <c r="P1021" s="418"/>
      <c r="Q1021" s="739"/>
      <c r="R1021" s="420" t="str">
        <f t="shared" si="47"/>
        <v>p500</v>
      </c>
      <c r="S1021" s="734"/>
      <c r="T1021" s="734"/>
      <c r="U1021" s="742"/>
    </row>
    <row r="1022" spans="1:21" ht="15.75" thickBot="1" x14ac:dyDescent="0.3">
      <c r="A1022" s="755"/>
      <c r="B1022" s="414">
        <v>14030319</v>
      </c>
      <c r="C1022" s="96">
        <v>370</v>
      </c>
      <c r="D1022" s="418">
        <v>7</v>
      </c>
      <c r="E1022" s="418">
        <v>50</v>
      </c>
      <c r="F1022" s="418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8">
        <v>444</v>
      </c>
      <c r="M1022" s="418">
        <v>2</v>
      </c>
      <c r="N1022" s="736"/>
      <c r="O1022" s="418"/>
      <c r="P1022" s="418"/>
      <c r="Q1022" s="739"/>
      <c r="R1022" s="420" t="str">
        <f t="shared" si="47"/>
        <v>p500</v>
      </c>
      <c r="S1022" s="734"/>
      <c r="T1022" s="734"/>
      <c r="U1022" s="742"/>
    </row>
    <row r="1023" spans="1:21" ht="15.75" thickBot="1" x14ac:dyDescent="0.3">
      <c r="A1023" s="755"/>
      <c r="B1023" s="174">
        <v>14030319</v>
      </c>
      <c r="C1023" s="96">
        <v>380</v>
      </c>
      <c r="D1023" s="418">
        <v>7</v>
      </c>
      <c r="E1023" s="418">
        <v>50</v>
      </c>
      <c r="F1023" s="418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8">
        <v>40</v>
      </c>
      <c r="M1023" s="418">
        <v>1</v>
      </c>
      <c r="N1023" s="733">
        <v>540</v>
      </c>
      <c r="O1023" s="418"/>
      <c r="P1023" s="418"/>
      <c r="Q1023" s="739"/>
      <c r="R1023" s="420" t="str">
        <f t="shared" si="47"/>
        <v>fx</v>
      </c>
      <c r="S1023" s="734"/>
      <c r="T1023" s="734"/>
      <c r="U1023" s="742"/>
    </row>
    <row r="1024" spans="1:21" ht="15.75" thickBot="1" x14ac:dyDescent="0.3">
      <c r="A1024" s="755"/>
      <c r="B1024" s="175">
        <v>14030319</v>
      </c>
      <c r="C1024" s="96">
        <v>380</v>
      </c>
      <c r="D1024" s="418">
        <v>7</v>
      </c>
      <c r="E1024" s="418">
        <v>50</v>
      </c>
      <c r="F1024" s="416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8">
        <v>41</v>
      </c>
      <c r="M1024" s="418">
        <v>2</v>
      </c>
      <c r="N1024" s="734"/>
      <c r="O1024" s="418"/>
      <c r="P1024" s="418"/>
      <c r="Q1024" s="739"/>
      <c r="R1024" s="420" t="str">
        <f t="shared" si="47"/>
        <v>fx</v>
      </c>
      <c r="S1024" s="734"/>
      <c r="T1024" s="734"/>
      <c r="U1024" s="742"/>
    </row>
    <row r="1025" spans="1:21" ht="15.75" thickBot="1" x14ac:dyDescent="0.3">
      <c r="A1025" s="755"/>
      <c r="B1025" s="175">
        <v>14030319</v>
      </c>
      <c r="C1025" s="96">
        <v>380</v>
      </c>
      <c r="D1025" s="418">
        <v>7</v>
      </c>
      <c r="E1025" s="418">
        <v>50</v>
      </c>
      <c r="F1025" s="418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8">
        <v>42</v>
      </c>
      <c r="M1025" s="418">
        <v>2</v>
      </c>
      <c r="N1025" s="734"/>
      <c r="O1025" s="418"/>
      <c r="P1025" s="418"/>
      <c r="Q1025" s="739"/>
      <c r="R1025" s="420" t="str">
        <f t="shared" si="47"/>
        <v>fx</v>
      </c>
      <c r="S1025" s="734"/>
      <c r="T1025" s="734"/>
      <c r="U1025" s="742"/>
    </row>
    <row r="1026" spans="1:21" ht="15.75" thickBot="1" x14ac:dyDescent="0.3">
      <c r="A1026" s="755"/>
      <c r="B1026" s="175">
        <v>14030319</v>
      </c>
      <c r="C1026" s="96">
        <v>380</v>
      </c>
      <c r="D1026" s="418">
        <v>7</v>
      </c>
      <c r="E1026" s="418">
        <v>50</v>
      </c>
      <c r="F1026" s="418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8">
        <v>43</v>
      </c>
      <c r="M1026" s="418">
        <v>2</v>
      </c>
      <c r="N1026" s="734"/>
      <c r="O1026" s="418"/>
      <c r="P1026" s="418"/>
      <c r="Q1026" s="739"/>
      <c r="R1026" s="420" t="str">
        <f t="shared" si="47"/>
        <v>fx</v>
      </c>
      <c r="S1026" s="734"/>
      <c r="T1026" s="734"/>
      <c r="U1026" s="742"/>
    </row>
    <row r="1027" spans="1:21" ht="15.75" thickBot="1" x14ac:dyDescent="0.3">
      <c r="A1027" s="755"/>
      <c r="B1027" s="414">
        <v>14030319</v>
      </c>
      <c r="C1027" s="96">
        <v>380</v>
      </c>
      <c r="D1027" s="418">
        <v>7</v>
      </c>
      <c r="E1027" s="418">
        <v>50</v>
      </c>
      <c r="F1027" s="416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8">
        <v>44</v>
      </c>
      <c r="M1027" s="418">
        <v>1</v>
      </c>
      <c r="N1027" s="736"/>
      <c r="O1027" s="418"/>
      <c r="P1027" s="418"/>
      <c r="Q1027" s="739"/>
      <c r="R1027" s="420" t="str">
        <f t="shared" si="47"/>
        <v>fx</v>
      </c>
      <c r="S1027" s="734"/>
      <c r="T1027" s="734"/>
      <c r="U1027" s="742"/>
    </row>
    <row r="1028" spans="1:21" ht="15.75" thickBot="1" x14ac:dyDescent="0.3">
      <c r="A1028" s="755"/>
      <c r="B1028" s="174">
        <v>14030319</v>
      </c>
      <c r="C1028" s="96">
        <v>379</v>
      </c>
      <c r="D1028" s="418">
        <v>7</v>
      </c>
      <c r="E1028" s="418">
        <v>50</v>
      </c>
      <c r="F1028" s="418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8">
        <v>37</v>
      </c>
      <c r="M1028" s="418">
        <v>1</v>
      </c>
      <c r="N1028" s="733">
        <v>250</v>
      </c>
      <c r="O1028" s="418"/>
      <c r="P1028" s="418"/>
      <c r="Q1028" s="739"/>
      <c r="R1028" s="420" t="str">
        <f t="shared" si="47"/>
        <v>fx</v>
      </c>
      <c r="S1028" s="734"/>
      <c r="T1028" s="734"/>
      <c r="U1028" s="742"/>
    </row>
    <row r="1029" spans="1:21" ht="15.75" thickBot="1" x14ac:dyDescent="0.3">
      <c r="A1029" s="755"/>
      <c r="B1029" s="175">
        <v>14030319</v>
      </c>
      <c r="C1029" s="96">
        <v>379</v>
      </c>
      <c r="D1029" s="418">
        <v>7</v>
      </c>
      <c r="E1029" s="418">
        <v>50</v>
      </c>
      <c r="F1029" s="418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8">
        <v>38</v>
      </c>
      <c r="M1029" s="418">
        <v>1</v>
      </c>
      <c r="N1029" s="734"/>
      <c r="O1029" s="418"/>
      <c r="P1029" s="418"/>
      <c r="Q1029" s="739"/>
      <c r="R1029" s="420" t="str">
        <f t="shared" si="47"/>
        <v>fx</v>
      </c>
      <c r="S1029" s="734"/>
      <c r="T1029" s="734"/>
      <c r="U1029" s="742"/>
    </row>
    <row r="1030" spans="1:21" ht="15.75" thickBot="1" x14ac:dyDescent="0.3">
      <c r="A1030" s="755"/>
      <c r="B1030" s="175">
        <v>14030319</v>
      </c>
      <c r="C1030" s="96">
        <v>379</v>
      </c>
      <c r="D1030" s="418">
        <v>7</v>
      </c>
      <c r="E1030" s="418">
        <v>50</v>
      </c>
      <c r="F1030" s="416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8">
        <v>39</v>
      </c>
      <c r="M1030" s="418">
        <v>1</v>
      </c>
      <c r="N1030" s="734"/>
      <c r="O1030" s="418"/>
      <c r="P1030" s="418"/>
      <c r="Q1030" s="739"/>
      <c r="R1030" s="420" t="str">
        <f t="shared" si="47"/>
        <v>fx</v>
      </c>
      <c r="S1030" s="734"/>
      <c r="T1030" s="734"/>
      <c r="U1030" s="742"/>
    </row>
    <row r="1031" spans="1:21" ht="15.75" thickBot="1" x14ac:dyDescent="0.3">
      <c r="A1031" s="755"/>
      <c r="B1031" s="175">
        <v>14030319</v>
      </c>
      <c r="C1031" s="96">
        <v>379</v>
      </c>
      <c r="D1031" s="418">
        <v>7</v>
      </c>
      <c r="E1031" s="418">
        <v>50</v>
      </c>
      <c r="F1031" s="418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8">
        <v>40</v>
      </c>
      <c r="M1031" s="418">
        <v>1</v>
      </c>
      <c r="N1031" s="734"/>
      <c r="O1031" s="418"/>
      <c r="P1031" s="418"/>
      <c r="Q1031" s="739"/>
      <c r="R1031" s="420" t="str">
        <f t="shared" si="47"/>
        <v>fx</v>
      </c>
      <c r="S1031" s="734"/>
      <c r="T1031" s="734"/>
      <c r="U1031" s="742"/>
    </row>
    <row r="1032" spans="1:21" ht="15.75" thickBot="1" x14ac:dyDescent="0.3">
      <c r="A1032" s="755"/>
      <c r="B1032" s="414">
        <v>14030319</v>
      </c>
      <c r="C1032" s="96">
        <v>379</v>
      </c>
      <c r="D1032" s="418">
        <v>7</v>
      </c>
      <c r="E1032" s="418">
        <v>50</v>
      </c>
      <c r="F1032" s="418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8">
        <v>41</v>
      </c>
      <c r="M1032" s="418">
        <v>1</v>
      </c>
      <c r="N1032" s="736"/>
      <c r="O1032" s="418"/>
      <c r="P1032" s="418"/>
      <c r="Q1032" s="739"/>
      <c r="R1032" s="420" t="str">
        <f t="shared" si="47"/>
        <v>fx</v>
      </c>
      <c r="S1032" s="734"/>
      <c r="T1032" s="734"/>
      <c r="U1032" s="742"/>
    </row>
    <row r="1033" spans="1:21" ht="15.75" thickBot="1" x14ac:dyDescent="0.3">
      <c r="A1033" s="755"/>
      <c r="B1033" s="174">
        <v>14030319</v>
      </c>
      <c r="C1033" s="96">
        <v>321</v>
      </c>
      <c r="D1033" s="418">
        <v>7</v>
      </c>
      <c r="E1033" s="418">
        <v>50</v>
      </c>
      <c r="F1033" s="416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8">
        <v>36</v>
      </c>
      <c r="M1033" s="418">
        <v>1</v>
      </c>
      <c r="N1033" s="733">
        <v>259</v>
      </c>
      <c r="O1033" s="418"/>
      <c r="P1033" s="418"/>
      <c r="Q1033" s="739"/>
      <c r="R1033" s="420" t="str">
        <f t="shared" si="47"/>
        <v>fx</v>
      </c>
      <c r="S1033" s="734"/>
      <c r="T1033" s="734"/>
      <c r="U1033" s="742"/>
    </row>
    <row r="1034" spans="1:21" ht="15.75" thickBot="1" x14ac:dyDescent="0.3">
      <c r="A1034" s="755"/>
      <c r="B1034" s="175">
        <v>14030319</v>
      </c>
      <c r="C1034" s="96">
        <v>321</v>
      </c>
      <c r="D1034" s="418">
        <v>7</v>
      </c>
      <c r="E1034" s="418">
        <v>50</v>
      </c>
      <c r="F1034" s="418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8">
        <v>37</v>
      </c>
      <c r="M1034" s="418">
        <v>1</v>
      </c>
      <c r="N1034" s="734"/>
      <c r="O1034" s="418"/>
      <c r="P1034" s="418"/>
      <c r="Q1034" s="739"/>
      <c r="R1034" s="420" t="str">
        <f t="shared" si="47"/>
        <v>fx</v>
      </c>
      <c r="S1034" s="734"/>
      <c r="T1034" s="734"/>
      <c r="U1034" s="742"/>
    </row>
    <row r="1035" spans="1:21" ht="15.75" thickBot="1" x14ac:dyDescent="0.3">
      <c r="A1035" s="755"/>
      <c r="B1035" s="175">
        <v>14030319</v>
      </c>
      <c r="C1035" s="96">
        <v>321</v>
      </c>
      <c r="D1035" s="418">
        <v>7</v>
      </c>
      <c r="E1035" s="418">
        <v>50</v>
      </c>
      <c r="F1035" s="418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8">
        <v>38</v>
      </c>
      <c r="M1035" s="418">
        <v>1</v>
      </c>
      <c r="N1035" s="734"/>
      <c r="O1035" s="418"/>
      <c r="P1035" s="418"/>
      <c r="Q1035" s="739"/>
      <c r="R1035" s="420" t="str">
        <f t="shared" si="47"/>
        <v>fx</v>
      </c>
      <c r="S1035" s="734"/>
      <c r="T1035" s="734"/>
      <c r="U1035" s="742"/>
    </row>
    <row r="1036" spans="1:21" ht="15.75" thickBot="1" x14ac:dyDescent="0.3">
      <c r="A1036" s="755"/>
      <c r="B1036" s="175">
        <v>14030319</v>
      </c>
      <c r="C1036" s="96">
        <v>321</v>
      </c>
      <c r="D1036" s="418">
        <v>7</v>
      </c>
      <c r="E1036" s="418">
        <v>50</v>
      </c>
      <c r="F1036" s="416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8">
        <v>39</v>
      </c>
      <c r="M1036" s="418">
        <v>2</v>
      </c>
      <c r="N1036" s="734"/>
      <c r="O1036" s="418"/>
      <c r="P1036" s="418"/>
      <c r="Q1036" s="739"/>
      <c r="R1036" s="420" t="str">
        <f t="shared" si="47"/>
        <v>fx</v>
      </c>
      <c r="S1036" s="734"/>
      <c r="T1036" s="734"/>
      <c r="U1036" s="742"/>
    </row>
    <row r="1037" spans="1:21" ht="15.75" thickBot="1" x14ac:dyDescent="0.3">
      <c r="A1037" s="756"/>
      <c r="B1037" s="414">
        <v>14030319</v>
      </c>
      <c r="C1037" s="164">
        <v>321</v>
      </c>
      <c r="D1037" s="425">
        <v>7</v>
      </c>
      <c r="E1037" s="425">
        <v>50</v>
      </c>
      <c r="F1037" s="425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25">
        <v>41</v>
      </c>
      <c r="M1037" s="425">
        <v>1</v>
      </c>
      <c r="N1037" s="735"/>
      <c r="O1037" s="425"/>
      <c r="P1037" s="425"/>
      <c r="Q1037" s="740"/>
      <c r="R1037" s="151" t="str">
        <f t="shared" si="47"/>
        <v>fx</v>
      </c>
      <c r="S1037" s="735"/>
      <c r="T1037" s="735"/>
      <c r="U1037" s="743"/>
    </row>
    <row r="1038" spans="1:21" ht="15.75" thickBot="1" x14ac:dyDescent="0.3">
      <c r="A1038" s="754" t="str">
        <f t="shared" si="48"/>
        <v>روز</v>
      </c>
      <c r="B1038" s="174">
        <v>14030320</v>
      </c>
      <c r="C1038" s="163">
        <v>390</v>
      </c>
      <c r="D1038" s="426">
        <v>7</v>
      </c>
      <c r="E1038" s="426">
        <v>50</v>
      </c>
      <c r="F1038" s="426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26">
        <v>37</v>
      </c>
      <c r="M1038" s="426">
        <v>1</v>
      </c>
      <c r="N1038" s="737">
        <v>140</v>
      </c>
      <c r="O1038" s="426"/>
      <c r="P1038" s="426"/>
      <c r="Q1038" s="738">
        <v>165.53</v>
      </c>
      <c r="R1038" s="150" t="str">
        <f t="shared" si="47"/>
        <v>fx</v>
      </c>
      <c r="S1038" s="737">
        <v>2.1</v>
      </c>
      <c r="T1038" s="737">
        <v>6.9</v>
      </c>
      <c r="U1038" s="741">
        <v>0</v>
      </c>
    </row>
    <row r="1039" spans="1:21" ht="15.75" thickBot="1" x14ac:dyDescent="0.3">
      <c r="A1039" s="755"/>
      <c r="B1039" s="175">
        <v>14030320</v>
      </c>
      <c r="C1039" s="96">
        <v>390</v>
      </c>
      <c r="D1039" s="418">
        <v>7</v>
      </c>
      <c r="E1039" s="418">
        <v>50</v>
      </c>
      <c r="F1039" s="418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8">
        <v>38</v>
      </c>
      <c r="M1039" s="418">
        <v>1</v>
      </c>
      <c r="N1039" s="734"/>
      <c r="O1039" s="418"/>
      <c r="P1039" s="418"/>
      <c r="Q1039" s="739"/>
      <c r="R1039" s="420" t="str">
        <f t="shared" si="47"/>
        <v>fx</v>
      </c>
      <c r="S1039" s="734"/>
      <c r="T1039" s="734"/>
      <c r="U1039" s="742"/>
    </row>
    <row r="1040" spans="1:21" ht="15.75" thickBot="1" x14ac:dyDescent="0.3">
      <c r="A1040" s="755"/>
      <c r="B1040" s="175">
        <v>14030320</v>
      </c>
      <c r="C1040" s="96">
        <v>390</v>
      </c>
      <c r="D1040" s="418">
        <v>7</v>
      </c>
      <c r="E1040" s="418">
        <v>50</v>
      </c>
      <c r="F1040" s="418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8">
        <v>39</v>
      </c>
      <c r="M1040" s="418">
        <v>1</v>
      </c>
      <c r="N1040" s="734"/>
      <c r="O1040" s="418"/>
      <c r="P1040" s="418"/>
      <c r="Q1040" s="739"/>
      <c r="R1040" s="420" t="str">
        <f t="shared" si="47"/>
        <v>fx</v>
      </c>
      <c r="S1040" s="734"/>
      <c r="T1040" s="734"/>
      <c r="U1040" s="742"/>
    </row>
    <row r="1041" spans="1:21" ht="15.75" thickBot="1" x14ac:dyDescent="0.3">
      <c r="A1041" s="755"/>
      <c r="B1041" s="175">
        <v>14030320</v>
      </c>
      <c r="C1041" s="96">
        <v>390</v>
      </c>
      <c r="D1041" s="418">
        <v>7</v>
      </c>
      <c r="E1041" s="418">
        <v>50</v>
      </c>
      <c r="F1041" s="418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8">
        <v>40</v>
      </c>
      <c r="M1041" s="418">
        <v>1</v>
      </c>
      <c r="N1041" s="734"/>
      <c r="O1041" s="418"/>
      <c r="P1041" s="418"/>
      <c r="Q1041" s="739"/>
      <c r="R1041" s="420" t="str">
        <f t="shared" si="47"/>
        <v>fx</v>
      </c>
      <c r="S1041" s="734"/>
      <c r="T1041" s="734"/>
      <c r="U1041" s="742"/>
    </row>
    <row r="1042" spans="1:21" ht="15.75" thickBot="1" x14ac:dyDescent="0.3">
      <c r="A1042" s="755"/>
      <c r="B1042" s="414">
        <v>14030320</v>
      </c>
      <c r="C1042" s="96">
        <v>390</v>
      </c>
      <c r="D1042" s="418">
        <v>7</v>
      </c>
      <c r="E1042" s="418">
        <v>50</v>
      </c>
      <c r="F1042" s="418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8">
        <v>41</v>
      </c>
      <c r="M1042" s="418">
        <v>1</v>
      </c>
      <c r="N1042" s="736"/>
      <c r="O1042" s="418"/>
      <c r="P1042" s="418"/>
      <c r="Q1042" s="739"/>
      <c r="R1042" s="420" t="str">
        <f t="shared" si="47"/>
        <v>fx</v>
      </c>
      <c r="S1042" s="734"/>
      <c r="T1042" s="734"/>
      <c r="U1042" s="742"/>
    </row>
    <row r="1043" spans="1:21" ht="15.75" thickBot="1" x14ac:dyDescent="0.3">
      <c r="A1043" s="755"/>
      <c r="B1043" s="174">
        <v>14030320</v>
      </c>
      <c r="C1043" s="96">
        <v>274</v>
      </c>
      <c r="D1043" s="418">
        <v>7</v>
      </c>
      <c r="E1043" s="418">
        <v>50</v>
      </c>
      <c r="F1043" s="418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8">
        <v>37</v>
      </c>
      <c r="M1043" s="418">
        <v>1</v>
      </c>
      <c r="N1043" s="733">
        <v>160</v>
      </c>
      <c r="O1043" s="418"/>
      <c r="P1043" s="418"/>
      <c r="Q1043" s="739"/>
      <c r="R1043" s="420" t="str">
        <f t="shared" si="47"/>
        <v>fx</v>
      </c>
      <c r="S1043" s="734"/>
      <c r="T1043" s="734"/>
      <c r="U1043" s="742"/>
    </row>
    <row r="1044" spans="1:21" ht="15.75" thickBot="1" x14ac:dyDescent="0.3">
      <c r="A1044" s="755"/>
      <c r="B1044" s="175">
        <v>14030320</v>
      </c>
      <c r="C1044" s="96">
        <v>274</v>
      </c>
      <c r="D1044" s="418">
        <v>7</v>
      </c>
      <c r="E1044" s="418">
        <v>50</v>
      </c>
      <c r="F1044" s="418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8">
        <v>38</v>
      </c>
      <c r="M1044" s="418">
        <v>1</v>
      </c>
      <c r="N1044" s="734"/>
      <c r="O1044" s="418"/>
      <c r="P1044" s="418"/>
      <c r="Q1044" s="739"/>
      <c r="R1044" s="420" t="str">
        <f t="shared" si="47"/>
        <v>fx</v>
      </c>
      <c r="S1044" s="734"/>
      <c r="T1044" s="734"/>
      <c r="U1044" s="742"/>
    </row>
    <row r="1045" spans="1:21" ht="15.75" thickBot="1" x14ac:dyDescent="0.3">
      <c r="A1045" s="755"/>
      <c r="B1045" s="175">
        <v>14030320</v>
      </c>
      <c r="C1045" s="96">
        <v>274</v>
      </c>
      <c r="D1045" s="418">
        <v>7</v>
      </c>
      <c r="E1045" s="418">
        <v>50</v>
      </c>
      <c r="F1045" s="418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8">
        <v>39</v>
      </c>
      <c r="M1045" s="418">
        <v>1</v>
      </c>
      <c r="N1045" s="734"/>
      <c r="O1045" s="418"/>
      <c r="P1045" s="418"/>
      <c r="Q1045" s="739"/>
      <c r="R1045" s="420" t="str">
        <f t="shared" si="47"/>
        <v>fx</v>
      </c>
      <c r="S1045" s="734"/>
      <c r="T1045" s="734"/>
      <c r="U1045" s="742"/>
    </row>
    <row r="1046" spans="1:21" ht="15.75" thickBot="1" x14ac:dyDescent="0.3">
      <c r="A1046" s="756"/>
      <c r="B1046" s="414">
        <v>14030320</v>
      </c>
      <c r="C1046" s="164">
        <v>274</v>
      </c>
      <c r="D1046" s="425">
        <v>7</v>
      </c>
      <c r="E1046" s="425">
        <v>50</v>
      </c>
      <c r="F1046" s="425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25">
        <v>40</v>
      </c>
      <c r="M1046" s="425">
        <v>1</v>
      </c>
      <c r="N1046" s="735"/>
      <c r="O1046" s="425"/>
      <c r="P1046" s="425"/>
      <c r="Q1046" s="740"/>
      <c r="R1046" s="151" t="str">
        <f t="shared" si="47"/>
        <v>fx</v>
      </c>
      <c r="S1046" s="735"/>
      <c r="T1046" s="735"/>
      <c r="U1046" s="743"/>
    </row>
    <row r="1047" spans="1:21" ht="15.75" thickBot="1" x14ac:dyDescent="0.3">
      <c r="A1047" s="754" t="str">
        <f t="shared" si="48"/>
        <v>روز</v>
      </c>
      <c r="B1047" s="174">
        <v>14030320</v>
      </c>
      <c r="C1047" s="163">
        <v>309</v>
      </c>
      <c r="D1047" s="426">
        <v>7</v>
      </c>
      <c r="E1047" s="426">
        <v>50</v>
      </c>
      <c r="F1047" s="426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26">
        <v>36</v>
      </c>
      <c r="M1047" s="426">
        <v>1</v>
      </c>
      <c r="N1047" s="737">
        <v>308</v>
      </c>
      <c r="O1047" s="426"/>
      <c r="P1047" s="426"/>
      <c r="Q1047" s="738">
        <v>765.91</v>
      </c>
      <c r="R1047" s="150" t="str">
        <f t="shared" si="47"/>
        <v>fx</v>
      </c>
      <c r="S1047" s="737">
        <v>3</v>
      </c>
      <c r="T1047" s="737">
        <v>28</v>
      </c>
      <c r="U1047" s="741">
        <v>1500</v>
      </c>
    </row>
    <row r="1048" spans="1:21" ht="15.75" thickBot="1" x14ac:dyDescent="0.3">
      <c r="A1048" s="755"/>
      <c r="B1048" s="175">
        <v>14030320</v>
      </c>
      <c r="C1048" s="96">
        <v>309</v>
      </c>
      <c r="D1048" s="418">
        <v>7</v>
      </c>
      <c r="E1048" s="418">
        <v>50</v>
      </c>
      <c r="F1048" s="418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8">
        <v>37</v>
      </c>
      <c r="M1048" s="418">
        <v>1</v>
      </c>
      <c r="N1048" s="734"/>
      <c r="O1048" s="418"/>
      <c r="P1048" s="418"/>
      <c r="Q1048" s="739"/>
      <c r="R1048" s="420" t="str">
        <f t="shared" si="47"/>
        <v>fx</v>
      </c>
      <c r="S1048" s="734"/>
      <c r="T1048" s="734"/>
      <c r="U1048" s="742"/>
    </row>
    <row r="1049" spans="1:21" ht="15.75" thickBot="1" x14ac:dyDescent="0.3">
      <c r="A1049" s="755"/>
      <c r="B1049" s="175">
        <v>14030320</v>
      </c>
      <c r="C1049" s="96">
        <v>309</v>
      </c>
      <c r="D1049" s="418">
        <v>7</v>
      </c>
      <c r="E1049" s="418">
        <v>50</v>
      </c>
      <c r="F1049" s="416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8">
        <v>38</v>
      </c>
      <c r="M1049" s="418">
        <v>2</v>
      </c>
      <c r="N1049" s="734"/>
      <c r="O1049" s="418"/>
      <c r="P1049" s="418"/>
      <c r="Q1049" s="739"/>
      <c r="R1049" s="420" t="str">
        <f t="shared" si="47"/>
        <v>fx</v>
      </c>
      <c r="S1049" s="734"/>
      <c r="T1049" s="734"/>
      <c r="U1049" s="742"/>
    </row>
    <row r="1050" spans="1:21" ht="15.75" thickBot="1" x14ac:dyDescent="0.3">
      <c r="A1050" s="755"/>
      <c r="B1050" s="175">
        <v>14030320</v>
      </c>
      <c r="C1050" s="96">
        <v>309</v>
      </c>
      <c r="D1050" s="418">
        <v>7</v>
      </c>
      <c r="E1050" s="418">
        <v>50</v>
      </c>
      <c r="F1050" s="418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8">
        <v>39</v>
      </c>
      <c r="M1050" s="418">
        <v>3</v>
      </c>
      <c r="N1050" s="734"/>
      <c r="O1050" s="418"/>
      <c r="P1050" s="418"/>
      <c r="Q1050" s="739"/>
      <c r="R1050" s="420" t="str">
        <f t="shared" si="47"/>
        <v>fx</v>
      </c>
      <c r="S1050" s="734"/>
      <c r="T1050" s="734"/>
      <c r="U1050" s="742"/>
    </row>
    <row r="1051" spans="1:21" ht="15.75" thickBot="1" x14ac:dyDescent="0.3">
      <c r="A1051" s="755"/>
      <c r="B1051" s="175">
        <v>14030320</v>
      </c>
      <c r="C1051" s="96">
        <v>309</v>
      </c>
      <c r="D1051" s="418">
        <v>7</v>
      </c>
      <c r="E1051" s="418">
        <v>50</v>
      </c>
      <c r="F1051" s="416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8">
        <v>40</v>
      </c>
      <c r="M1051" s="418">
        <v>2</v>
      </c>
      <c r="N1051" s="734"/>
      <c r="O1051" s="418"/>
      <c r="P1051" s="418"/>
      <c r="Q1051" s="739"/>
      <c r="R1051" s="420" t="str">
        <f t="shared" si="47"/>
        <v>fx</v>
      </c>
      <c r="S1051" s="734"/>
      <c r="T1051" s="734"/>
      <c r="U1051" s="742"/>
    </row>
    <row r="1052" spans="1:21" ht="15.75" thickBot="1" x14ac:dyDescent="0.3">
      <c r="A1052" s="755"/>
      <c r="B1052" s="414">
        <v>14030320</v>
      </c>
      <c r="C1052" s="96">
        <v>309</v>
      </c>
      <c r="D1052" s="418">
        <v>7</v>
      </c>
      <c r="E1052" s="418">
        <v>50</v>
      </c>
      <c r="F1052" s="418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8">
        <v>41</v>
      </c>
      <c r="M1052" s="418">
        <v>1</v>
      </c>
      <c r="N1052" s="736"/>
      <c r="O1052" s="418"/>
      <c r="P1052" s="418"/>
      <c r="Q1052" s="739"/>
      <c r="R1052" s="420" t="str">
        <f t="shared" si="47"/>
        <v>fx</v>
      </c>
      <c r="S1052" s="734"/>
      <c r="T1052" s="734"/>
      <c r="U1052" s="742"/>
    </row>
    <row r="1053" spans="1:21" ht="15.75" thickBot="1" x14ac:dyDescent="0.3">
      <c r="A1053" s="755"/>
      <c r="B1053" s="174">
        <v>14030320</v>
      </c>
      <c r="C1053" s="96">
        <v>350</v>
      </c>
      <c r="D1053" s="418">
        <v>7</v>
      </c>
      <c r="E1053" s="418">
        <v>50</v>
      </c>
      <c r="F1053" s="416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8">
        <v>39</v>
      </c>
      <c r="M1053" s="418">
        <v>1</v>
      </c>
      <c r="N1053" s="733">
        <v>576</v>
      </c>
      <c r="O1053" s="418"/>
      <c r="P1053" s="418"/>
      <c r="Q1053" s="739"/>
      <c r="R1053" s="420" t="str">
        <f t="shared" si="47"/>
        <v>fx</v>
      </c>
      <c r="S1053" s="734"/>
      <c r="T1053" s="734"/>
      <c r="U1053" s="742"/>
    </row>
    <row r="1054" spans="1:21" ht="15.75" thickBot="1" x14ac:dyDescent="0.3">
      <c r="A1054" s="755"/>
      <c r="B1054" s="175">
        <v>14030320</v>
      </c>
      <c r="C1054" s="96">
        <v>350</v>
      </c>
      <c r="D1054" s="418">
        <v>7</v>
      </c>
      <c r="E1054" s="418">
        <v>50</v>
      </c>
      <c r="F1054" s="418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8">
        <v>40</v>
      </c>
      <c r="M1054" s="418">
        <v>1</v>
      </c>
      <c r="N1054" s="734"/>
      <c r="O1054" s="418"/>
      <c r="P1054" s="418"/>
      <c r="Q1054" s="739"/>
      <c r="R1054" s="420" t="str">
        <f t="shared" si="47"/>
        <v>fx</v>
      </c>
      <c r="S1054" s="734"/>
      <c r="T1054" s="734"/>
      <c r="U1054" s="742"/>
    </row>
    <row r="1055" spans="1:21" ht="15.75" thickBot="1" x14ac:dyDescent="0.3">
      <c r="A1055" s="755"/>
      <c r="B1055" s="175">
        <v>14030320</v>
      </c>
      <c r="C1055" s="96">
        <v>350</v>
      </c>
      <c r="D1055" s="418">
        <v>7</v>
      </c>
      <c r="E1055" s="418">
        <v>50</v>
      </c>
      <c r="F1055" s="416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8">
        <v>41</v>
      </c>
      <c r="M1055" s="418">
        <v>1</v>
      </c>
      <c r="N1055" s="734"/>
      <c r="O1055" s="418"/>
      <c r="P1055" s="418"/>
      <c r="Q1055" s="739"/>
      <c r="R1055" s="420" t="str">
        <f t="shared" si="47"/>
        <v>fx</v>
      </c>
      <c r="S1055" s="734"/>
      <c r="T1055" s="734"/>
      <c r="U1055" s="742"/>
    </row>
    <row r="1056" spans="1:21" ht="15.75" thickBot="1" x14ac:dyDescent="0.3">
      <c r="A1056" s="755"/>
      <c r="B1056" s="175">
        <v>14030320</v>
      </c>
      <c r="C1056" s="96">
        <v>350</v>
      </c>
      <c r="D1056" s="418">
        <v>7</v>
      </c>
      <c r="E1056" s="418">
        <v>50</v>
      </c>
      <c r="F1056" s="418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8">
        <v>42</v>
      </c>
      <c r="M1056" s="418">
        <v>2</v>
      </c>
      <c r="N1056" s="734"/>
      <c r="O1056" s="418"/>
      <c r="P1056" s="418"/>
      <c r="Q1056" s="739"/>
      <c r="R1056" s="420" t="str">
        <f t="shared" ref="R1056:R1119" si="50">IF(C1056=370,"p500","fx")</f>
        <v>fx</v>
      </c>
      <c r="S1056" s="734"/>
      <c r="T1056" s="734"/>
      <c r="U1056" s="742"/>
    </row>
    <row r="1057" spans="1:21" ht="15.75" thickBot="1" x14ac:dyDescent="0.3">
      <c r="A1057" s="755"/>
      <c r="B1057" s="175">
        <v>14030320</v>
      </c>
      <c r="C1057" s="96">
        <v>350</v>
      </c>
      <c r="D1057" s="418">
        <v>7</v>
      </c>
      <c r="E1057" s="418">
        <v>50</v>
      </c>
      <c r="F1057" s="416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8">
        <v>43</v>
      </c>
      <c r="M1057" s="418">
        <v>2</v>
      </c>
      <c r="N1057" s="734"/>
      <c r="O1057" s="418"/>
      <c r="P1057" s="418"/>
      <c r="Q1057" s="739"/>
      <c r="R1057" s="420" t="str">
        <f t="shared" si="50"/>
        <v>fx</v>
      </c>
      <c r="S1057" s="734"/>
      <c r="T1057" s="734"/>
      <c r="U1057" s="742"/>
    </row>
    <row r="1058" spans="1:21" ht="15.75" thickBot="1" x14ac:dyDescent="0.3">
      <c r="A1058" s="755"/>
      <c r="B1058" s="414">
        <v>14030320</v>
      </c>
      <c r="C1058" s="96">
        <v>350</v>
      </c>
      <c r="D1058" s="418">
        <v>7</v>
      </c>
      <c r="E1058" s="418">
        <v>50</v>
      </c>
      <c r="F1058" s="418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8">
        <v>44</v>
      </c>
      <c r="M1058" s="418">
        <v>1</v>
      </c>
      <c r="N1058" s="736"/>
      <c r="O1058" s="418"/>
      <c r="P1058" s="418"/>
      <c r="Q1058" s="739"/>
      <c r="R1058" s="420" t="str">
        <f t="shared" si="50"/>
        <v>fx</v>
      </c>
      <c r="S1058" s="734"/>
      <c r="T1058" s="734"/>
      <c r="U1058" s="742"/>
    </row>
    <row r="1059" spans="1:21" ht="15.75" thickBot="1" x14ac:dyDescent="0.3">
      <c r="A1059" s="755"/>
      <c r="B1059" s="174">
        <v>14030320</v>
      </c>
      <c r="C1059" s="96">
        <v>370</v>
      </c>
      <c r="D1059" s="418">
        <v>7</v>
      </c>
      <c r="E1059" s="418">
        <v>50</v>
      </c>
      <c r="F1059" s="416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8">
        <v>39</v>
      </c>
      <c r="M1059" s="418">
        <v>1</v>
      </c>
      <c r="N1059" s="733">
        <v>576</v>
      </c>
      <c r="O1059" s="418"/>
      <c r="P1059" s="418"/>
      <c r="Q1059" s="739"/>
      <c r="R1059" s="420" t="str">
        <f t="shared" si="50"/>
        <v>p500</v>
      </c>
      <c r="S1059" s="734"/>
      <c r="T1059" s="734"/>
      <c r="U1059" s="742"/>
    </row>
    <row r="1060" spans="1:21" ht="15.75" thickBot="1" x14ac:dyDescent="0.3">
      <c r="A1060" s="755"/>
      <c r="B1060" s="175">
        <v>14030320</v>
      </c>
      <c r="C1060" s="96">
        <v>370</v>
      </c>
      <c r="D1060" s="418">
        <v>7</v>
      </c>
      <c r="E1060" s="418">
        <v>50</v>
      </c>
      <c r="F1060" s="418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8">
        <v>40</v>
      </c>
      <c r="M1060" s="418">
        <v>1</v>
      </c>
      <c r="N1060" s="734"/>
      <c r="O1060" s="418"/>
      <c r="P1060" s="418"/>
      <c r="Q1060" s="739"/>
      <c r="R1060" s="420" t="str">
        <f t="shared" si="50"/>
        <v>p500</v>
      </c>
      <c r="S1060" s="734"/>
      <c r="T1060" s="734"/>
      <c r="U1060" s="742"/>
    </row>
    <row r="1061" spans="1:21" ht="15.75" thickBot="1" x14ac:dyDescent="0.3">
      <c r="A1061" s="755"/>
      <c r="B1061" s="175">
        <v>14030320</v>
      </c>
      <c r="C1061" s="96">
        <v>370</v>
      </c>
      <c r="D1061" s="418">
        <v>7</v>
      </c>
      <c r="E1061" s="418">
        <v>50</v>
      </c>
      <c r="F1061" s="416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8">
        <v>42</v>
      </c>
      <c r="M1061" s="418">
        <v>2</v>
      </c>
      <c r="N1061" s="734"/>
      <c r="O1061" s="418"/>
      <c r="P1061" s="418"/>
      <c r="Q1061" s="739"/>
      <c r="R1061" s="420" t="str">
        <f t="shared" si="50"/>
        <v>p500</v>
      </c>
      <c r="S1061" s="734"/>
      <c r="T1061" s="734"/>
      <c r="U1061" s="742"/>
    </row>
    <row r="1062" spans="1:21" ht="15.75" thickBot="1" x14ac:dyDescent="0.3">
      <c r="A1062" s="755"/>
      <c r="B1062" s="175">
        <v>14030320</v>
      </c>
      <c r="C1062" s="96">
        <v>370</v>
      </c>
      <c r="D1062" s="418">
        <v>7</v>
      </c>
      <c r="E1062" s="418">
        <v>50</v>
      </c>
      <c r="F1062" s="418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8">
        <v>43</v>
      </c>
      <c r="M1062" s="418">
        <v>2</v>
      </c>
      <c r="N1062" s="734"/>
      <c r="O1062" s="418"/>
      <c r="P1062" s="418"/>
      <c r="Q1062" s="739"/>
      <c r="R1062" s="420" t="str">
        <f t="shared" si="50"/>
        <v>p500</v>
      </c>
      <c r="S1062" s="734"/>
      <c r="T1062" s="734"/>
      <c r="U1062" s="742"/>
    </row>
    <row r="1063" spans="1:21" ht="15.75" thickBot="1" x14ac:dyDescent="0.3">
      <c r="A1063" s="755"/>
      <c r="B1063" s="414">
        <v>14030320</v>
      </c>
      <c r="C1063" s="96">
        <v>370</v>
      </c>
      <c r="D1063" s="418">
        <v>7</v>
      </c>
      <c r="E1063" s="418">
        <v>50</v>
      </c>
      <c r="F1063" s="416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8">
        <v>44</v>
      </c>
      <c r="M1063" s="418">
        <v>2</v>
      </c>
      <c r="N1063" s="736"/>
      <c r="O1063" s="418"/>
      <c r="P1063" s="418"/>
      <c r="Q1063" s="739"/>
      <c r="R1063" s="420" t="str">
        <f t="shared" si="50"/>
        <v>p500</v>
      </c>
      <c r="S1063" s="734"/>
      <c r="T1063" s="734"/>
      <c r="U1063" s="742"/>
    </row>
    <row r="1064" spans="1:21" ht="15.75" thickBot="1" x14ac:dyDescent="0.3">
      <c r="A1064" s="755"/>
      <c r="B1064" s="174">
        <v>14030320</v>
      </c>
      <c r="C1064" s="96">
        <v>379</v>
      </c>
      <c r="D1064" s="418">
        <v>7</v>
      </c>
      <c r="E1064" s="418">
        <v>50</v>
      </c>
      <c r="F1064" s="418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8">
        <v>37</v>
      </c>
      <c r="M1064" s="418">
        <v>1</v>
      </c>
      <c r="N1064" s="733">
        <v>360</v>
      </c>
      <c r="O1064" s="418"/>
      <c r="P1064" s="418"/>
      <c r="Q1064" s="739"/>
      <c r="R1064" s="420" t="str">
        <f t="shared" si="50"/>
        <v>fx</v>
      </c>
      <c r="S1064" s="734"/>
      <c r="T1064" s="734"/>
      <c r="U1064" s="742"/>
    </row>
    <row r="1065" spans="1:21" ht="15.75" thickBot="1" x14ac:dyDescent="0.3">
      <c r="A1065" s="755"/>
      <c r="B1065" s="175">
        <v>14030320</v>
      </c>
      <c r="C1065" s="96">
        <v>379</v>
      </c>
      <c r="D1065" s="418">
        <v>7</v>
      </c>
      <c r="E1065" s="418">
        <v>50</v>
      </c>
      <c r="F1065" s="416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8">
        <v>38</v>
      </c>
      <c r="M1065" s="418">
        <v>1</v>
      </c>
      <c r="N1065" s="734"/>
      <c r="O1065" s="418"/>
      <c r="P1065" s="418"/>
      <c r="Q1065" s="739"/>
      <c r="R1065" s="420" t="str">
        <f t="shared" si="50"/>
        <v>fx</v>
      </c>
      <c r="S1065" s="734"/>
      <c r="T1065" s="734"/>
      <c r="U1065" s="742"/>
    </row>
    <row r="1066" spans="1:21" ht="15.75" thickBot="1" x14ac:dyDescent="0.3">
      <c r="A1066" s="755"/>
      <c r="B1066" s="175">
        <v>14030320</v>
      </c>
      <c r="C1066" s="96">
        <v>379</v>
      </c>
      <c r="D1066" s="418">
        <v>7</v>
      </c>
      <c r="E1066" s="418">
        <v>50</v>
      </c>
      <c r="F1066" s="418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8">
        <v>39</v>
      </c>
      <c r="M1066" s="418">
        <v>1</v>
      </c>
      <c r="N1066" s="734"/>
      <c r="O1066" s="418"/>
      <c r="P1066" s="418"/>
      <c r="Q1066" s="739"/>
      <c r="R1066" s="420" t="str">
        <f t="shared" si="50"/>
        <v>fx</v>
      </c>
      <c r="S1066" s="734"/>
      <c r="T1066" s="734"/>
      <c r="U1066" s="742"/>
    </row>
    <row r="1067" spans="1:21" ht="15.75" thickBot="1" x14ac:dyDescent="0.3">
      <c r="A1067" s="755"/>
      <c r="B1067" s="175">
        <v>14030320</v>
      </c>
      <c r="C1067" s="96">
        <v>379</v>
      </c>
      <c r="D1067" s="418">
        <v>7</v>
      </c>
      <c r="E1067" s="418">
        <v>50</v>
      </c>
      <c r="F1067" s="416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8">
        <v>40</v>
      </c>
      <c r="M1067" s="418">
        <v>1</v>
      </c>
      <c r="N1067" s="734"/>
      <c r="O1067" s="418"/>
      <c r="P1067" s="418"/>
      <c r="Q1067" s="739"/>
      <c r="R1067" s="420" t="str">
        <f t="shared" si="50"/>
        <v>fx</v>
      </c>
      <c r="S1067" s="734"/>
      <c r="T1067" s="734"/>
      <c r="U1067" s="742"/>
    </row>
    <row r="1068" spans="1:21" ht="15.75" thickBot="1" x14ac:dyDescent="0.3">
      <c r="A1068" s="755"/>
      <c r="B1068" s="414">
        <v>14030320</v>
      </c>
      <c r="C1068" s="96">
        <v>379</v>
      </c>
      <c r="D1068" s="418">
        <v>7</v>
      </c>
      <c r="E1068" s="418">
        <v>50</v>
      </c>
      <c r="F1068" s="418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8">
        <v>41</v>
      </c>
      <c r="M1068" s="418">
        <v>1</v>
      </c>
      <c r="N1068" s="736"/>
      <c r="O1068" s="418"/>
      <c r="P1068" s="418"/>
      <c r="Q1068" s="739"/>
      <c r="R1068" s="420" t="str">
        <f t="shared" si="50"/>
        <v>fx</v>
      </c>
      <c r="S1068" s="734"/>
      <c r="T1068" s="734"/>
      <c r="U1068" s="742"/>
    </row>
    <row r="1069" spans="1:21" ht="15.75" thickBot="1" x14ac:dyDescent="0.3">
      <c r="A1069" s="755"/>
      <c r="B1069" s="174">
        <v>14030320</v>
      </c>
      <c r="C1069" s="96">
        <v>380</v>
      </c>
      <c r="D1069" s="418">
        <v>7</v>
      </c>
      <c r="E1069" s="418">
        <v>50</v>
      </c>
      <c r="F1069" s="416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8">
        <v>37</v>
      </c>
      <c r="M1069" s="418">
        <v>1</v>
      </c>
      <c r="N1069" s="733">
        <v>350</v>
      </c>
      <c r="O1069" s="418"/>
      <c r="P1069" s="418"/>
      <c r="Q1069" s="739"/>
      <c r="R1069" s="420" t="str">
        <f t="shared" si="50"/>
        <v>fx</v>
      </c>
      <c r="S1069" s="734"/>
      <c r="T1069" s="734"/>
      <c r="U1069" s="742"/>
    </row>
    <row r="1070" spans="1:21" ht="15.75" thickBot="1" x14ac:dyDescent="0.3">
      <c r="A1070" s="755"/>
      <c r="B1070" s="175">
        <v>14030320</v>
      </c>
      <c r="C1070" s="96">
        <v>380</v>
      </c>
      <c r="D1070" s="418">
        <v>7</v>
      </c>
      <c r="E1070" s="418">
        <v>50</v>
      </c>
      <c r="F1070" s="418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8">
        <v>38</v>
      </c>
      <c r="M1070" s="418">
        <v>1</v>
      </c>
      <c r="N1070" s="734"/>
      <c r="O1070" s="418"/>
      <c r="P1070" s="418"/>
      <c r="Q1070" s="739"/>
      <c r="R1070" s="420" t="str">
        <f t="shared" si="50"/>
        <v>fx</v>
      </c>
      <c r="S1070" s="734"/>
      <c r="T1070" s="734"/>
      <c r="U1070" s="742"/>
    </row>
    <row r="1071" spans="1:21" ht="15.75" thickBot="1" x14ac:dyDescent="0.3">
      <c r="A1071" s="755"/>
      <c r="B1071" s="175">
        <v>14030320</v>
      </c>
      <c r="C1071" s="96">
        <v>380</v>
      </c>
      <c r="D1071" s="418">
        <v>7</v>
      </c>
      <c r="E1071" s="418">
        <v>50</v>
      </c>
      <c r="F1071" s="416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8">
        <v>39</v>
      </c>
      <c r="M1071" s="418">
        <v>1</v>
      </c>
      <c r="N1071" s="734"/>
      <c r="O1071" s="418"/>
      <c r="P1071" s="418"/>
      <c r="Q1071" s="739"/>
      <c r="R1071" s="420" t="str">
        <f t="shared" si="50"/>
        <v>fx</v>
      </c>
      <c r="S1071" s="734"/>
      <c r="T1071" s="734"/>
      <c r="U1071" s="742"/>
    </row>
    <row r="1072" spans="1:21" ht="15.75" thickBot="1" x14ac:dyDescent="0.3">
      <c r="A1072" s="755"/>
      <c r="B1072" s="175">
        <v>14030320</v>
      </c>
      <c r="C1072" s="96">
        <v>380</v>
      </c>
      <c r="D1072" s="418">
        <v>7</v>
      </c>
      <c r="E1072" s="418">
        <v>50</v>
      </c>
      <c r="F1072" s="418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8">
        <v>40</v>
      </c>
      <c r="M1072" s="418">
        <v>1</v>
      </c>
      <c r="N1072" s="734"/>
      <c r="O1072" s="418"/>
      <c r="P1072" s="418"/>
      <c r="Q1072" s="739"/>
      <c r="R1072" s="420" t="str">
        <f t="shared" si="50"/>
        <v>fx</v>
      </c>
      <c r="S1072" s="734"/>
      <c r="T1072" s="734"/>
      <c r="U1072" s="742"/>
    </row>
    <row r="1073" spans="1:21" ht="15.75" thickBot="1" x14ac:dyDescent="0.3">
      <c r="A1073" s="755"/>
      <c r="B1073" s="414">
        <v>14030320</v>
      </c>
      <c r="C1073" s="96">
        <v>380</v>
      </c>
      <c r="D1073" s="418">
        <v>7</v>
      </c>
      <c r="E1073" s="418">
        <v>50</v>
      </c>
      <c r="F1073" s="416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8">
        <v>41</v>
      </c>
      <c r="M1073" s="418">
        <v>1</v>
      </c>
      <c r="N1073" s="736"/>
      <c r="O1073" s="418"/>
      <c r="P1073" s="418"/>
      <c r="Q1073" s="739"/>
      <c r="R1073" s="420" t="str">
        <f t="shared" si="50"/>
        <v>fx</v>
      </c>
      <c r="S1073" s="734"/>
      <c r="T1073" s="734"/>
      <c r="U1073" s="742"/>
    </row>
    <row r="1074" spans="1:21" ht="15.75" thickBot="1" x14ac:dyDescent="0.3">
      <c r="A1074" s="755"/>
      <c r="B1074" s="174">
        <v>14030320</v>
      </c>
      <c r="C1074" s="96">
        <v>309</v>
      </c>
      <c r="D1074" s="418">
        <v>7</v>
      </c>
      <c r="E1074" s="418">
        <v>50</v>
      </c>
      <c r="F1074" s="418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8">
        <v>40</v>
      </c>
      <c r="M1074" s="418">
        <v>1</v>
      </c>
      <c r="N1074" s="733">
        <v>360</v>
      </c>
      <c r="O1074" s="418"/>
      <c r="P1074" s="418"/>
      <c r="Q1074" s="739"/>
      <c r="R1074" s="420" t="str">
        <f t="shared" si="50"/>
        <v>fx</v>
      </c>
      <c r="S1074" s="734"/>
      <c r="T1074" s="734"/>
      <c r="U1074" s="742"/>
    </row>
    <row r="1075" spans="1:21" ht="15.75" thickBot="1" x14ac:dyDescent="0.3">
      <c r="A1075" s="755"/>
      <c r="B1075" s="175">
        <v>14030320</v>
      </c>
      <c r="C1075" s="96">
        <v>309</v>
      </c>
      <c r="D1075" s="418">
        <v>7</v>
      </c>
      <c r="E1075" s="418">
        <v>50</v>
      </c>
      <c r="F1075" s="416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8">
        <v>41</v>
      </c>
      <c r="M1075" s="418">
        <v>1</v>
      </c>
      <c r="N1075" s="734"/>
      <c r="O1075" s="418"/>
      <c r="P1075" s="418"/>
      <c r="Q1075" s="739"/>
      <c r="R1075" s="420" t="str">
        <f t="shared" si="50"/>
        <v>fx</v>
      </c>
      <c r="S1075" s="734"/>
      <c r="T1075" s="734"/>
      <c r="U1075" s="742"/>
    </row>
    <row r="1076" spans="1:21" ht="15.75" thickBot="1" x14ac:dyDescent="0.3">
      <c r="A1076" s="755"/>
      <c r="B1076" s="175">
        <v>14030320</v>
      </c>
      <c r="C1076" s="96">
        <v>309</v>
      </c>
      <c r="D1076" s="418">
        <v>7</v>
      </c>
      <c r="E1076" s="418">
        <v>50</v>
      </c>
      <c r="F1076" s="418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8">
        <v>42</v>
      </c>
      <c r="M1076" s="418">
        <v>1</v>
      </c>
      <c r="N1076" s="734"/>
      <c r="O1076" s="418"/>
      <c r="P1076" s="418"/>
      <c r="Q1076" s="739"/>
      <c r="R1076" s="420" t="str">
        <f t="shared" si="50"/>
        <v>fx</v>
      </c>
      <c r="S1076" s="734"/>
      <c r="T1076" s="734"/>
      <c r="U1076" s="742"/>
    </row>
    <row r="1077" spans="1:21" ht="15.75" thickBot="1" x14ac:dyDescent="0.3">
      <c r="A1077" s="755"/>
      <c r="B1077" s="175">
        <v>14030320</v>
      </c>
      <c r="C1077" s="96">
        <v>309</v>
      </c>
      <c r="D1077" s="418">
        <v>7</v>
      </c>
      <c r="E1077" s="418">
        <v>50</v>
      </c>
      <c r="F1077" s="416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8">
        <v>43</v>
      </c>
      <c r="M1077" s="418">
        <v>1</v>
      </c>
      <c r="N1077" s="734"/>
      <c r="O1077" s="418"/>
      <c r="P1077" s="418"/>
      <c r="Q1077" s="739"/>
      <c r="R1077" s="420" t="str">
        <f t="shared" si="50"/>
        <v>fx</v>
      </c>
      <c r="S1077" s="734"/>
      <c r="T1077" s="734"/>
      <c r="U1077" s="742"/>
    </row>
    <row r="1078" spans="1:21" ht="15.75" thickBot="1" x14ac:dyDescent="0.3">
      <c r="A1078" s="756"/>
      <c r="B1078" s="414">
        <v>14030320</v>
      </c>
      <c r="C1078" s="164">
        <v>309</v>
      </c>
      <c r="D1078" s="425">
        <v>7</v>
      </c>
      <c r="E1078" s="425">
        <v>50</v>
      </c>
      <c r="F1078" s="425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25">
        <v>44</v>
      </c>
      <c r="M1078" s="425">
        <v>1</v>
      </c>
      <c r="N1078" s="735"/>
      <c r="O1078" s="425"/>
      <c r="P1078" s="425"/>
      <c r="Q1078" s="740"/>
      <c r="R1078" s="151" t="str">
        <f t="shared" si="50"/>
        <v>fx</v>
      </c>
      <c r="S1078" s="735"/>
      <c r="T1078" s="735"/>
      <c r="U1078" s="743"/>
    </row>
    <row r="1079" spans="1:21" ht="15.75" thickBot="1" x14ac:dyDescent="0.3">
      <c r="A1079" s="754" t="str">
        <f t="shared" ref="A1079:A1116" si="51">IF(H1079&gt;I1079,"شب","روز")</f>
        <v>روز</v>
      </c>
      <c r="B1079" s="174">
        <v>14030321</v>
      </c>
      <c r="C1079" s="163">
        <v>309</v>
      </c>
      <c r="D1079" s="426">
        <v>7</v>
      </c>
      <c r="E1079" s="426">
        <v>50</v>
      </c>
      <c r="F1079" s="426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26">
        <v>36</v>
      </c>
      <c r="M1079" s="426">
        <v>1</v>
      </c>
      <c r="N1079" s="737">
        <v>306</v>
      </c>
      <c r="O1079" s="426"/>
      <c r="P1079" s="426"/>
      <c r="Q1079" s="738">
        <v>473.42</v>
      </c>
      <c r="R1079" s="150" t="str">
        <f t="shared" si="50"/>
        <v>fx</v>
      </c>
      <c r="S1079" s="737">
        <v>2.5</v>
      </c>
      <c r="T1079" s="737">
        <v>20</v>
      </c>
      <c r="U1079" s="741">
        <v>500</v>
      </c>
    </row>
    <row r="1080" spans="1:21" ht="15.75" thickBot="1" x14ac:dyDescent="0.3">
      <c r="A1080" s="755"/>
      <c r="B1080" s="175">
        <v>14030321</v>
      </c>
      <c r="C1080" s="96">
        <v>309</v>
      </c>
      <c r="D1080" s="418">
        <v>7</v>
      </c>
      <c r="E1080" s="418">
        <v>50</v>
      </c>
      <c r="F1080" s="416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8">
        <v>37</v>
      </c>
      <c r="M1080" s="418">
        <v>1</v>
      </c>
      <c r="N1080" s="734"/>
      <c r="O1080" s="418"/>
      <c r="P1080" s="418"/>
      <c r="Q1080" s="739"/>
      <c r="R1080" s="420" t="str">
        <f t="shared" si="50"/>
        <v>fx</v>
      </c>
      <c r="S1080" s="734"/>
      <c r="T1080" s="734"/>
      <c r="U1080" s="742"/>
    </row>
    <row r="1081" spans="1:21" ht="15.75" thickBot="1" x14ac:dyDescent="0.3">
      <c r="A1081" s="755"/>
      <c r="B1081" s="175">
        <v>14030321</v>
      </c>
      <c r="C1081" s="96">
        <v>309</v>
      </c>
      <c r="D1081" s="418">
        <v>7</v>
      </c>
      <c r="E1081" s="418">
        <v>50</v>
      </c>
      <c r="F1081" s="416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8">
        <v>38</v>
      </c>
      <c r="M1081" s="418">
        <v>1</v>
      </c>
      <c r="N1081" s="734"/>
      <c r="O1081" s="418"/>
      <c r="P1081" s="418"/>
      <c r="Q1081" s="739"/>
      <c r="R1081" s="420" t="str">
        <f t="shared" si="50"/>
        <v>fx</v>
      </c>
      <c r="S1081" s="734"/>
      <c r="T1081" s="734"/>
      <c r="U1081" s="742"/>
    </row>
    <row r="1082" spans="1:21" ht="15.75" thickBot="1" x14ac:dyDescent="0.3">
      <c r="A1082" s="755"/>
      <c r="B1082" s="175">
        <v>14030321</v>
      </c>
      <c r="C1082" s="96">
        <v>309</v>
      </c>
      <c r="D1082" s="418">
        <v>7</v>
      </c>
      <c r="E1082" s="418">
        <v>50</v>
      </c>
      <c r="F1082" s="416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8">
        <v>39</v>
      </c>
      <c r="M1082" s="418">
        <v>2</v>
      </c>
      <c r="N1082" s="734"/>
      <c r="O1082" s="418"/>
      <c r="P1082" s="418"/>
      <c r="Q1082" s="739"/>
      <c r="R1082" s="420" t="str">
        <f t="shared" si="50"/>
        <v>fx</v>
      </c>
      <c r="S1082" s="734"/>
      <c r="T1082" s="734"/>
      <c r="U1082" s="742"/>
    </row>
    <row r="1083" spans="1:21" ht="15.75" thickBot="1" x14ac:dyDescent="0.3">
      <c r="A1083" s="755"/>
      <c r="B1083" s="175">
        <v>14030321</v>
      </c>
      <c r="C1083" s="96">
        <v>309</v>
      </c>
      <c r="D1083" s="418">
        <v>7</v>
      </c>
      <c r="E1083" s="418">
        <v>50</v>
      </c>
      <c r="F1083" s="416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8">
        <v>40</v>
      </c>
      <c r="M1083" s="418">
        <v>2</v>
      </c>
      <c r="N1083" s="734"/>
      <c r="O1083" s="418"/>
      <c r="P1083" s="418"/>
      <c r="Q1083" s="739"/>
      <c r="R1083" s="420" t="str">
        <f t="shared" si="50"/>
        <v>fx</v>
      </c>
      <c r="S1083" s="734"/>
      <c r="T1083" s="734"/>
      <c r="U1083" s="742"/>
    </row>
    <row r="1084" spans="1:21" ht="15.75" thickBot="1" x14ac:dyDescent="0.3">
      <c r="A1084" s="755"/>
      <c r="B1084" s="414">
        <v>14030321</v>
      </c>
      <c r="C1084" s="96">
        <v>309</v>
      </c>
      <c r="D1084" s="418">
        <v>7</v>
      </c>
      <c r="E1084" s="418">
        <v>50</v>
      </c>
      <c r="F1084" s="416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8">
        <v>41</v>
      </c>
      <c r="M1084" s="418">
        <v>1</v>
      </c>
      <c r="N1084" s="736"/>
      <c r="O1084" s="418"/>
      <c r="P1084" s="418"/>
      <c r="Q1084" s="739"/>
      <c r="R1084" s="420" t="str">
        <f t="shared" si="50"/>
        <v>fx</v>
      </c>
      <c r="S1084" s="734"/>
      <c r="T1084" s="734"/>
      <c r="U1084" s="742"/>
    </row>
    <row r="1085" spans="1:21" ht="15.75" thickBot="1" x14ac:dyDescent="0.3">
      <c r="A1085" s="755"/>
      <c r="B1085" s="174">
        <v>14030321</v>
      </c>
      <c r="C1085" s="96">
        <v>350</v>
      </c>
      <c r="D1085" s="418">
        <v>7</v>
      </c>
      <c r="E1085" s="418">
        <v>50</v>
      </c>
      <c r="F1085" s="416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8">
        <v>39</v>
      </c>
      <c r="M1085" s="418">
        <v>1</v>
      </c>
      <c r="N1085" s="733">
        <v>344</v>
      </c>
      <c r="O1085" s="418"/>
      <c r="P1085" s="418"/>
      <c r="Q1085" s="739"/>
      <c r="R1085" s="420" t="str">
        <f t="shared" si="50"/>
        <v>fx</v>
      </c>
      <c r="S1085" s="734"/>
      <c r="T1085" s="734"/>
      <c r="U1085" s="742"/>
    </row>
    <row r="1086" spans="1:21" ht="15.75" thickBot="1" x14ac:dyDescent="0.3">
      <c r="A1086" s="755"/>
      <c r="B1086" s="175">
        <v>14030321</v>
      </c>
      <c r="C1086" s="96">
        <v>350</v>
      </c>
      <c r="D1086" s="418">
        <v>7</v>
      </c>
      <c r="E1086" s="418">
        <v>50</v>
      </c>
      <c r="F1086" s="416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8">
        <v>40</v>
      </c>
      <c r="M1086" s="418">
        <v>1</v>
      </c>
      <c r="N1086" s="734"/>
      <c r="O1086" s="418"/>
      <c r="P1086" s="418"/>
      <c r="Q1086" s="739"/>
      <c r="R1086" s="420" t="str">
        <f t="shared" si="50"/>
        <v>fx</v>
      </c>
      <c r="S1086" s="734"/>
      <c r="T1086" s="734"/>
      <c r="U1086" s="742"/>
    </row>
    <row r="1087" spans="1:21" ht="15.75" thickBot="1" x14ac:dyDescent="0.3">
      <c r="A1087" s="755"/>
      <c r="B1087" s="175">
        <v>14030321</v>
      </c>
      <c r="C1087" s="96">
        <v>350</v>
      </c>
      <c r="D1087" s="418">
        <v>7</v>
      </c>
      <c r="E1087" s="418">
        <v>50</v>
      </c>
      <c r="F1087" s="416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8">
        <v>41</v>
      </c>
      <c r="M1087" s="418">
        <v>1</v>
      </c>
      <c r="N1087" s="734"/>
      <c r="O1087" s="418"/>
      <c r="P1087" s="418"/>
      <c r="Q1087" s="739"/>
      <c r="R1087" s="420" t="str">
        <f t="shared" si="50"/>
        <v>fx</v>
      </c>
      <c r="S1087" s="734"/>
      <c r="T1087" s="734"/>
      <c r="U1087" s="742"/>
    </row>
    <row r="1088" spans="1:21" ht="15.75" thickBot="1" x14ac:dyDescent="0.3">
      <c r="A1088" s="755"/>
      <c r="B1088" s="175">
        <v>14030321</v>
      </c>
      <c r="C1088" s="96">
        <v>350</v>
      </c>
      <c r="D1088" s="418">
        <v>7</v>
      </c>
      <c r="E1088" s="418">
        <v>50</v>
      </c>
      <c r="F1088" s="416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8">
        <v>42</v>
      </c>
      <c r="M1088" s="418">
        <v>2</v>
      </c>
      <c r="N1088" s="734"/>
      <c r="O1088" s="418"/>
      <c r="P1088" s="418"/>
      <c r="Q1088" s="739"/>
      <c r="R1088" s="420" t="str">
        <f t="shared" si="50"/>
        <v>fx</v>
      </c>
      <c r="S1088" s="734"/>
      <c r="T1088" s="734"/>
      <c r="U1088" s="742"/>
    </row>
    <row r="1089" spans="1:21" ht="15.75" thickBot="1" x14ac:dyDescent="0.3">
      <c r="A1089" s="755"/>
      <c r="B1089" s="175">
        <v>14030321</v>
      </c>
      <c r="C1089" s="96">
        <v>350</v>
      </c>
      <c r="D1089" s="418">
        <v>7</v>
      </c>
      <c r="E1089" s="418">
        <v>50</v>
      </c>
      <c r="F1089" s="416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8">
        <v>43</v>
      </c>
      <c r="M1089" s="418">
        <v>2</v>
      </c>
      <c r="N1089" s="734"/>
      <c r="O1089" s="418"/>
      <c r="P1089" s="418"/>
      <c r="Q1089" s="739"/>
      <c r="R1089" s="420" t="str">
        <f t="shared" si="50"/>
        <v>fx</v>
      </c>
      <c r="S1089" s="734"/>
      <c r="T1089" s="734"/>
      <c r="U1089" s="742"/>
    </row>
    <row r="1090" spans="1:21" ht="15.75" thickBot="1" x14ac:dyDescent="0.3">
      <c r="A1090" s="755"/>
      <c r="B1090" s="414">
        <v>14030321</v>
      </c>
      <c r="C1090" s="96">
        <v>350</v>
      </c>
      <c r="D1090" s="418">
        <v>7</v>
      </c>
      <c r="E1090" s="418">
        <v>50</v>
      </c>
      <c r="F1090" s="416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8">
        <v>44</v>
      </c>
      <c r="M1090" s="418">
        <v>1</v>
      </c>
      <c r="N1090" s="736"/>
      <c r="O1090" s="418"/>
      <c r="P1090" s="418"/>
      <c r="Q1090" s="739"/>
      <c r="R1090" s="420" t="str">
        <f t="shared" si="50"/>
        <v>fx</v>
      </c>
      <c r="S1090" s="734"/>
      <c r="T1090" s="734"/>
      <c r="U1090" s="742"/>
    </row>
    <row r="1091" spans="1:21" ht="15.75" thickBot="1" x14ac:dyDescent="0.3">
      <c r="A1091" s="755"/>
      <c r="B1091" s="174">
        <v>14030321</v>
      </c>
      <c r="C1091" s="96">
        <v>370</v>
      </c>
      <c r="D1091" s="418">
        <v>7</v>
      </c>
      <c r="E1091" s="418">
        <v>50</v>
      </c>
      <c r="F1091" s="416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8">
        <v>39</v>
      </c>
      <c r="M1091" s="418">
        <v>1</v>
      </c>
      <c r="N1091" s="733">
        <v>344</v>
      </c>
      <c r="O1091" s="418"/>
      <c r="P1091" s="418"/>
      <c r="Q1091" s="739"/>
      <c r="R1091" s="420" t="str">
        <f t="shared" si="50"/>
        <v>p500</v>
      </c>
      <c r="S1091" s="734"/>
      <c r="T1091" s="734"/>
      <c r="U1091" s="742"/>
    </row>
    <row r="1092" spans="1:21" ht="15.75" thickBot="1" x14ac:dyDescent="0.3">
      <c r="A1092" s="755"/>
      <c r="B1092" s="175">
        <v>14030321</v>
      </c>
      <c r="C1092" s="96">
        <v>370</v>
      </c>
      <c r="D1092" s="418">
        <v>7</v>
      </c>
      <c r="E1092" s="418">
        <v>50</v>
      </c>
      <c r="F1092" s="416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8">
        <v>40</v>
      </c>
      <c r="M1092" s="418">
        <v>1</v>
      </c>
      <c r="N1092" s="734"/>
      <c r="O1092" s="418"/>
      <c r="P1092" s="418"/>
      <c r="Q1092" s="739"/>
      <c r="R1092" s="420" t="str">
        <f t="shared" si="50"/>
        <v>p500</v>
      </c>
      <c r="S1092" s="734"/>
      <c r="T1092" s="734"/>
      <c r="U1092" s="742"/>
    </row>
    <row r="1093" spans="1:21" ht="15.75" thickBot="1" x14ac:dyDescent="0.3">
      <c r="A1093" s="755"/>
      <c r="B1093" s="175">
        <v>14030321</v>
      </c>
      <c r="C1093" s="96">
        <v>370</v>
      </c>
      <c r="D1093" s="418">
        <v>7</v>
      </c>
      <c r="E1093" s="418">
        <v>50</v>
      </c>
      <c r="F1093" s="416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8">
        <v>42</v>
      </c>
      <c r="M1093" s="418">
        <v>2</v>
      </c>
      <c r="N1093" s="734"/>
      <c r="O1093" s="418"/>
      <c r="P1093" s="418"/>
      <c r="Q1093" s="739"/>
      <c r="R1093" s="420" t="str">
        <f t="shared" si="50"/>
        <v>p500</v>
      </c>
      <c r="S1093" s="734"/>
      <c r="T1093" s="734"/>
      <c r="U1093" s="742"/>
    </row>
    <row r="1094" spans="1:21" ht="15.75" thickBot="1" x14ac:dyDescent="0.3">
      <c r="A1094" s="755"/>
      <c r="B1094" s="175">
        <v>14030321</v>
      </c>
      <c r="C1094" s="96">
        <v>370</v>
      </c>
      <c r="D1094" s="418">
        <v>7</v>
      </c>
      <c r="E1094" s="418">
        <v>50</v>
      </c>
      <c r="F1094" s="416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8">
        <v>43</v>
      </c>
      <c r="M1094" s="418">
        <v>2</v>
      </c>
      <c r="N1094" s="734"/>
      <c r="O1094" s="418"/>
      <c r="P1094" s="418"/>
      <c r="Q1094" s="739"/>
      <c r="R1094" s="420" t="str">
        <f t="shared" si="50"/>
        <v>p500</v>
      </c>
      <c r="S1094" s="734"/>
      <c r="T1094" s="734"/>
      <c r="U1094" s="742"/>
    </row>
    <row r="1095" spans="1:21" ht="15.75" thickBot="1" x14ac:dyDescent="0.3">
      <c r="A1095" s="755"/>
      <c r="B1095" s="414">
        <v>14030321</v>
      </c>
      <c r="C1095" s="96">
        <v>370</v>
      </c>
      <c r="D1095" s="418">
        <v>7</v>
      </c>
      <c r="E1095" s="418">
        <v>50</v>
      </c>
      <c r="F1095" s="416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8">
        <v>44</v>
      </c>
      <c r="M1095" s="418">
        <v>2</v>
      </c>
      <c r="N1095" s="736"/>
      <c r="O1095" s="418"/>
      <c r="P1095" s="418"/>
      <c r="Q1095" s="739"/>
      <c r="R1095" s="420" t="str">
        <f t="shared" si="50"/>
        <v>p500</v>
      </c>
      <c r="S1095" s="734"/>
      <c r="T1095" s="734"/>
      <c r="U1095" s="742"/>
    </row>
    <row r="1096" spans="1:21" ht="15.75" thickBot="1" x14ac:dyDescent="0.3">
      <c r="A1096" s="755"/>
      <c r="B1096" s="174">
        <v>14030321</v>
      </c>
      <c r="C1096" s="96">
        <v>379</v>
      </c>
      <c r="D1096" s="418">
        <v>7</v>
      </c>
      <c r="E1096" s="418">
        <v>50</v>
      </c>
      <c r="F1096" s="416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8">
        <v>37</v>
      </c>
      <c r="M1096" s="418">
        <v>1</v>
      </c>
      <c r="N1096" s="733">
        <v>215</v>
      </c>
      <c r="O1096" s="418"/>
      <c r="P1096" s="418"/>
      <c r="Q1096" s="739"/>
      <c r="R1096" s="420" t="str">
        <f t="shared" si="50"/>
        <v>fx</v>
      </c>
      <c r="S1096" s="734"/>
      <c r="T1096" s="734"/>
      <c r="U1096" s="742"/>
    </row>
    <row r="1097" spans="1:21" ht="15.75" thickBot="1" x14ac:dyDescent="0.3">
      <c r="A1097" s="755"/>
      <c r="B1097" s="175">
        <v>14030321</v>
      </c>
      <c r="C1097" s="96">
        <v>379</v>
      </c>
      <c r="D1097" s="418">
        <v>7</v>
      </c>
      <c r="E1097" s="418">
        <v>50</v>
      </c>
      <c r="F1097" s="416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8">
        <v>38</v>
      </c>
      <c r="M1097" s="418">
        <v>1</v>
      </c>
      <c r="N1097" s="734"/>
      <c r="O1097" s="418"/>
      <c r="P1097" s="418"/>
      <c r="Q1097" s="739"/>
      <c r="R1097" s="420" t="str">
        <f t="shared" si="50"/>
        <v>fx</v>
      </c>
      <c r="S1097" s="734"/>
      <c r="T1097" s="734"/>
      <c r="U1097" s="742"/>
    </row>
    <row r="1098" spans="1:21" ht="15.75" thickBot="1" x14ac:dyDescent="0.3">
      <c r="A1098" s="755"/>
      <c r="B1098" s="175">
        <v>14030321</v>
      </c>
      <c r="C1098" s="96">
        <v>379</v>
      </c>
      <c r="D1098" s="418">
        <v>7</v>
      </c>
      <c r="E1098" s="418">
        <v>50</v>
      </c>
      <c r="F1098" s="416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8">
        <v>39</v>
      </c>
      <c r="M1098" s="418">
        <v>1</v>
      </c>
      <c r="N1098" s="734"/>
      <c r="O1098" s="418"/>
      <c r="P1098" s="418"/>
      <c r="Q1098" s="739"/>
      <c r="R1098" s="420" t="str">
        <f t="shared" si="50"/>
        <v>fx</v>
      </c>
      <c r="S1098" s="734"/>
      <c r="T1098" s="734"/>
      <c r="U1098" s="742"/>
    </row>
    <row r="1099" spans="1:21" ht="15.75" thickBot="1" x14ac:dyDescent="0.3">
      <c r="A1099" s="755"/>
      <c r="B1099" s="175">
        <v>14030321</v>
      </c>
      <c r="C1099" s="96">
        <v>379</v>
      </c>
      <c r="D1099" s="418">
        <v>7</v>
      </c>
      <c r="E1099" s="418">
        <v>50</v>
      </c>
      <c r="F1099" s="416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8">
        <v>40</v>
      </c>
      <c r="M1099" s="418">
        <v>1</v>
      </c>
      <c r="N1099" s="734"/>
      <c r="O1099" s="418"/>
      <c r="P1099" s="418"/>
      <c r="Q1099" s="739"/>
      <c r="R1099" s="420" t="str">
        <f t="shared" si="50"/>
        <v>fx</v>
      </c>
      <c r="S1099" s="734"/>
      <c r="T1099" s="734"/>
      <c r="U1099" s="742"/>
    </row>
    <row r="1100" spans="1:21" ht="15.75" thickBot="1" x14ac:dyDescent="0.3">
      <c r="A1100" s="755"/>
      <c r="B1100" s="414">
        <v>14030321</v>
      </c>
      <c r="C1100" s="96">
        <v>379</v>
      </c>
      <c r="D1100" s="418">
        <v>7</v>
      </c>
      <c r="E1100" s="418">
        <v>50</v>
      </c>
      <c r="F1100" s="416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8">
        <v>41</v>
      </c>
      <c r="M1100" s="418">
        <v>1</v>
      </c>
      <c r="N1100" s="736"/>
      <c r="O1100" s="418"/>
      <c r="P1100" s="418"/>
      <c r="Q1100" s="739"/>
      <c r="R1100" s="420" t="str">
        <f t="shared" si="50"/>
        <v>fx</v>
      </c>
      <c r="S1100" s="734"/>
      <c r="T1100" s="734"/>
      <c r="U1100" s="742"/>
    </row>
    <row r="1101" spans="1:21" ht="15.75" thickBot="1" x14ac:dyDescent="0.3">
      <c r="A1101" s="755"/>
      <c r="B1101" s="174">
        <v>14030321</v>
      </c>
      <c r="C1101" s="96">
        <v>379</v>
      </c>
      <c r="D1101" s="418">
        <v>7</v>
      </c>
      <c r="E1101" s="418">
        <v>50</v>
      </c>
      <c r="F1101" s="416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8">
        <v>37</v>
      </c>
      <c r="M1101" s="418">
        <v>1</v>
      </c>
      <c r="N1101" s="733">
        <v>215</v>
      </c>
      <c r="O1101" s="418"/>
      <c r="P1101" s="418"/>
      <c r="Q1101" s="739"/>
      <c r="R1101" s="420" t="str">
        <f t="shared" si="50"/>
        <v>fx</v>
      </c>
      <c r="S1101" s="734"/>
      <c r="T1101" s="734"/>
      <c r="U1101" s="742"/>
    </row>
    <row r="1102" spans="1:21" ht="15.75" thickBot="1" x14ac:dyDescent="0.3">
      <c r="A1102" s="755"/>
      <c r="B1102" s="175">
        <v>14030321</v>
      </c>
      <c r="C1102" s="96">
        <v>379</v>
      </c>
      <c r="D1102" s="418">
        <v>7</v>
      </c>
      <c r="E1102" s="418">
        <v>50</v>
      </c>
      <c r="F1102" s="416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8">
        <v>38</v>
      </c>
      <c r="M1102" s="418">
        <v>1</v>
      </c>
      <c r="N1102" s="734"/>
      <c r="O1102" s="418"/>
      <c r="P1102" s="418"/>
      <c r="Q1102" s="739"/>
      <c r="R1102" s="420" t="str">
        <f t="shared" si="50"/>
        <v>fx</v>
      </c>
      <c r="S1102" s="734"/>
      <c r="T1102" s="734"/>
      <c r="U1102" s="742"/>
    </row>
    <row r="1103" spans="1:21" ht="15.75" thickBot="1" x14ac:dyDescent="0.3">
      <c r="A1103" s="755"/>
      <c r="B1103" s="175">
        <v>14030321</v>
      </c>
      <c r="C1103" s="96">
        <v>379</v>
      </c>
      <c r="D1103" s="418">
        <v>7</v>
      </c>
      <c r="E1103" s="418">
        <v>50</v>
      </c>
      <c r="F1103" s="416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8">
        <v>39</v>
      </c>
      <c r="M1103" s="418">
        <v>1</v>
      </c>
      <c r="N1103" s="734"/>
      <c r="O1103" s="418"/>
      <c r="P1103" s="418"/>
      <c r="Q1103" s="739"/>
      <c r="R1103" s="420" t="str">
        <f t="shared" si="50"/>
        <v>fx</v>
      </c>
      <c r="S1103" s="734"/>
      <c r="T1103" s="734"/>
      <c r="U1103" s="742"/>
    </row>
    <row r="1104" spans="1:21" ht="15.75" thickBot="1" x14ac:dyDescent="0.3">
      <c r="A1104" s="755"/>
      <c r="B1104" s="175">
        <v>14030321</v>
      </c>
      <c r="C1104" s="96">
        <v>379</v>
      </c>
      <c r="D1104" s="418">
        <v>7</v>
      </c>
      <c r="E1104" s="418">
        <v>50</v>
      </c>
      <c r="F1104" s="416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8">
        <v>40</v>
      </c>
      <c r="M1104" s="418">
        <v>1</v>
      </c>
      <c r="N1104" s="734"/>
      <c r="O1104" s="418"/>
      <c r="P1104" s="418"/>
      <c r="Q1104" s="739"/>
      <c r="R1104" s="420" t="str">
        <f t="shared" si="50"/>
        <v>fx</v>
      </c>
      <c r="S1104" s="734"/>
      <c r="T1104" s="734"/>
      <c r="U1104" s="742"/>
    </row>
    <row r="1105" spans="1:21" ht="15.75" thickBot="1" x14ac:dyDescent="0.3">
      <c r="A1105" s="755"/>
      <c r="B1105" s="414">
        <v>14030321</v>
      </c>
      <c r="C1105" s="96">
        <v>379</v>
      </c>
      <c r="D1105" s="418">
        <v>7</v>
      </c>
      <c r="E1105" s="418">
        <v>50</v>
      </c>
      <c r="F1105" s="416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8">
        <v>41</v>
      </c>
      <c r="M1105" s="418">
        <v>1</v>
      </c>
      <c r="N1105" s="736"/>
      <c r="O1105" s="418"/>
      <c r="P1105" s="418"/>
      <c r="Q1105" s="739"/>
      <c r="R1105" s="420" t="str">
        <f t="shared" si="50"/>
        <v>fx</v>
      </c>
      <c r="S1105" s="734"/>
      <c r="T1105" s="734"/>
      <c r="U1105" s="742"/>
    </row>
    <row r="1106" spans="1:21" ht="15.75" thickBot="1" x14ac:dyDescent="0.3">
      <c r="A1106" s="755"/>
      <c r="B1106" s="174">
        <v>14030321</v>
      </c>
      <c r="C1106" s="96">
        <v>356</v>
      </c>
      <c r="D1106" s="418">
        <v>7</v>
      </c>
      <c r="E1106" s="418">
        <v>50</v>
      </c>
      <c r="F1106" s="416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8">
        <v>37</v>
      </c>
      <c r="M1106" s="418">
        <v>1</v>
      </c>
      <c r="N1106" s="733">
        <v>150</v>
      </c>
      <c r="O1106" s="418"/>
      <c r="P1106" s="418"/>
      <c r="Q1106" s="739"/>
      <c r="R1106" s="420" t="str">
        <f t="shared" si="50"/>
        <v>fx</v>
      </c>
      <c r="S1106" s="734"/>
      <c r="T1106" s="734"/>
      <c r="U1106" s="742"/>
    </row>
    <row r="1107" spans="1:21" ht="15.75" thickBot="1" x14ac:dyDescent="0.3">
      <c r="A1107" s="755"/>
      <c r="B1107" s="175">
        <v>14030321</v>
      </c>
      <c r="C1107" s="96">
        <v>356</v>
      </c>
      <c r="D1107" s="418">
        <v>7</v>
      </c>
      <c r="E1107" s="418">
        <v>50</v>
      </c>
      <c r="F1107" s="416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8">
        <v>38</v>
      </c>
      <c r="M1107" s="418">
        <v>1</v>
      </c>
      <c r="N1107" s="734"/>
      <c r="O1107" s="418"/>
      <c r="P1107" s="418"/>
      <c r="Q1107" s="739"/>
      <c r="R1107" s="420" t="str">
        <f t="shared" si="50"/>
        <v>fx</v>
      </c>
      <c r="S1107" s="734"/>
      <c r="T1107" s="734"/>
      <c r="U1107" s="742"/>
    </row>
    <row r="1108" spans="1:21" ht="15.75" thickBot="1" x14ac:dyDescent="0.3">
      <c r="A1108" s="755"/>
      <c r="B1108" s="175">
        <v>14030321</v>
      </c>
      <c r="C1108" s="96">
        <v>356</v>
      </c>
      <c r="D1108" s="418">
        <v>7</v>
      </c>
      <c r="E1108" s="418">
        <v>50</v>
      </c>
      <c r="F1108" s="416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8">
        <v>39</v>
      </c>
      <c r="M1108" s="418">
        <v>1</v>
      </c>
      <c r="N1108" s="734"/>
      <c r="O1108" s="418"/>
      <c r="P1108" s="418"/>
      <c r="Q1108" s="739"/>
      <c r="R1108" s="420" t="str">
        <f t="shared" si="50"/>
        <v>fx</v>
      </c>
      <c r="S1108" s="734"/>
      <c r="T1108" s="734"/>
      <c r="U1108" s="742"/>
    </row>
    <row r="1109" spans="1:21" ht="15.75" thickBot="1" x14ac:dyDescent="0.3">
      <c r="A1109" s="755"/>
      <c r="B1109" s="175">
        <v>14030321</v>
      </c>
      <c r="C1109" s="96">
        <v>356</v>
      </c>
      <c r="D1109" s="418">
        <v>7</v>
      </c>
      <c r="E1109" s="418">
        <v>50</v>
      </c>
      <c r="F1109" s="416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8">
        <v>40</v>
      </c>
      <c r="M1109" s="418">
        <v>1</v>
      </c>
      <c r="N1109" s="734"/>
      <c r="O1109" s="418"/>
      <c r="P1109" s="418"/>
      <c r="Q1109" s="739"/>
      <c r="R1109" s="420" t="str">
        <f t="shared" si="50"/>
        <v>fx</v>
      </c>
      <c r="S1109" s="734"/>
      <c r="T1109" s="734"/>
      <c r="U1109" s="742"/>
    </row>
    <row r="1110" spans="1:21" ht="15.75" thickBot="1" x14ac:dyDescent="0.3">
      <c r="A1110" s="755"/>
      <c r="B1110" s="414">
        <v>14030321</v>
      </c>
      <c r="C1110" s="96">
        <v>356</v>
      </c>
      <c r="D1110" s="418">
        <v>7</v>
      </c>
      <c r="E1110" s="418">
        <v>50</v>
      </c>
      <c r="F1110" s="416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8">
        <v>41</v>
      </c>
      <c r="M1110" s="418">
        <v>1</v>
      </c>
      <c r="N1110" s="736"/>
      <c r="O1110" s="418"/>
      <c r="P1110" s="418"/>
      <c r="Q1110" s="739"/>
      <c r="R1110" s="420" t="str">
        <f t="shared" si="50"/>
        <v>fx</v>
      </c>
      <c r="S1110" s="734"/>
      <c r="T1110" s="734"/>
      <c r="U1110" s="742"/>
    </row>
    <row r="1111" spans="1:21" ht="15.75" thickBot="1" x14ac:dyDescent="0.3">
      <c r="A1111" s="755"/>
      <c r="B1111" s="174">
        <v>14030321</v>
      </c>
      <c r="C1111" s="96">
        <v>380</v>
      </c>
      <c r="D1111" s="418">
        <v>7</v>
      </c>
      <c r="E1111" s="418">
        <v>50</v>
      </c>
      <c r="F1111" s="416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8">
        <v>40</v>
      </c>
      <c r="M1111" s="418">
        <v>1</v>
      </c>
      <c r="N1111" s="733">
        <v>215</v>
      </c>
      <c r="O1111" s="418"/>
      <c r="P1111" s="418"/>
      <c r="Q1111" s="739"/>
      <c r="R1111" s="420" t="str">
        <f t="shared" si="50"/>
        <v>fx</v>
      </c>
      <c r="S1111" s="734"/>
      <c r="T1111" s="734"/>
      <c r="U1111" s="742"/>
    </row>
    <row r="1112" spans="1:21" ht="15.75" thickBot="1" x14ac:dyDescent="0.3">
      <c r="A1112" s="755"/>
      <c r="B1112" s="175">
        <v>14030321</v>
      </c>
      <c r="C1112" s="96">
        <v>380</v>
      </c>
      <c r="D1112" s="418">
        <v>7</v>
      </c>
      <c r="E1112" s="418">
        <v>50</v>
      </c>
      <c r="F1112" s="416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8">
        <v>41</v>
      </c>
      <c r="M1112" s="418">
        <v>1</v>
      </c>
      <c r="N1112" s="734"/>
      <c r="O1112" s="418"/>
      <c r="P1112" s="418"/>
      <c r="Q1112" s="739"/>
      <c r="R1112" s="420" t="str">
        <f t="shared" si="50"/>
        <v>fx</v>
      </c>
      <c r="S1112" s="734"/>
      <c r="T1112" s="734"/>
      <c r="U1112" s="742"/>
    </row>
    <row r="1113" spans="1:21" ht="15.75" thickBot="1" x14ac:dyDescent="0.3">
      <c r="A1113" s="755"/>
      <c r="B1113" s="175">
        <v>14030321</v>
      </c>
      <c r="C1113" s="96">
        <v>380</v>
      </c>
      <c r="D1113" s="418">
        <v>7</v>
      </c>
      <c r="E1113" s="418">
        <v>50</v>
      </c>
      <c r="F1113" s="416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8">
        <v>42</v>
      </c>
      <c r="M1113" s="418">
        <v>1</v>
      </c>
      <c r="N1113" s="734"/>
      <c r="O1113" s="418"/>
      <c r="P1113" s="418"/>
      <c r="Q1113" s="739"/>
      <c r="R1113" s="420" t="str">
        <f t="shared" si="50"/>
        <v>fx</v>
      </c>
      <c r="S1113" s="734"/>
      <c r="T1113" s="734"/>
      <c r="U1113" s="742"/>
    </row>
    <row r="1114" spans="1:21" ht="15.75" thickBot="1" x14ac:dyDescent="0.3">
      <c r="A1114" s="755"/>
      <c r="B1114" s="175">
        <v>14030321</v>
      </c>
      <c r="C1114" s="96">
        <v>380</v>
      </c>
      <c r="D1114" s="418">
        <v>7</v>
      </c>
      <c r="E1114" s="418">
        <v>50</v>
      </c>
      <c r="F1114" s="416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8">
        <v>43</v>
      </c>
      <c r="M1114" s="418">
        <v>1</v>
      </c>
      <c r="N1114" s="734"/>
      <c r="O1114" s="418"/>
      <c r="P1114" s="418"/>
      <c r="Q1114" s="739"/>
      <c r="R1114" s="420" t="str">
        <f t="shared" si="50"/>
        <v>fx</v>
      </c>
      <c r="S1114" s="734"/>
      <c r="T1114" s="734"/>
      <c r="U1114" s="742"/>
    </row>
    <row r="1115" spans="1:21" ht="15.75" thickBot="1" x14ac:dyDescent="0.3">
      <c r="A1115" s="756"/>
      <c r="B1115" s="414">
        <v>14030321</v>
      </c>
      <c r="C1115" s="164">
        <v>380</v>
      </c>
      <c r="D1115" s="425">
        <v>7</v>
      </c>
      <c r="E1115" s="425">
        <v>50</v>
      </c>
      <c r="F1115" s="411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25">
        <v>44</v>
      </c>
      <c r="M1115" s="425">
        <v>1</v>
      </c>
      <c r="N1115" s="735"/>
      <c r="O1115" s="425"/>
      <c r="P1115" s="425"/>
      <c r="Q1115" s="740"/>
      <c r="R1115" s="151" t="str">
        <f t="shared" si="50"/>
        <v>fx</v>
      </c>
      <c r="S1115" s="735"/>
      <c r="T1115" s="735"/>
      <c r="U1115" s="743"/>
    </row>
    <row r="1116" spans="1:21" ht="15.75" thickBot="1" x14ac:dyDescent="0.3">
      <c r="A1116" s="754" t="str">
        <f t="shared" si="51"/>
        <v>روز</v>
      </c>
      <c r="B1116" s="174">
        <v>14030322</v>
      </c>
      <c r="C1116" s="163">
        <v>309</v>
      </c>
      <c r="D1116" s="426">
        <v>7</v>
      </c>
      <c r="E1116" s="426">
        <v>50</v>
      </c>
      <c r="F1116" s="254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26">
        <v>38</v>
      </c>
      <c r="M1116" s="426">
        <v>1</v>
      </c>
      <c r="N1116" s="737">
        <v>171</v>
      </c>
      <c r="O1116" s="426"/>
      <c r="P1116" s="426"/>
      <c r="Q1116" s="738">
        <v>494.44</v>
      </c>
      <c r="R1116" s="150" t="str">
        <f t="shared" si="50"/>
        <v>fx</v>
      </c>
      <c r="S1116" s="737">
        <v>2.5</v>
      </c>
      <c r="T1116" s="737">
        <v>20</v>
      </c>
      <c r="U1116" s="741">
        <v>500</v>
      </c>
    </row>
    <row r="1117" spans="1:21" ht="15.75" thickBot="1" x14ac:dyDescent="0.3">
      <c r="A1117" s="755"/>
      <c r="B1117" s="175">
        <v>14030322</v>
      </c>
      <c r="C1117" s="96">
        <v>309</v>
      </c>
      <c r="D1117" s="418">
        <v>7</v>
      </c>
      <c r="E1117" s="418">
        <v>50</v>
      </c>
      <c r="F1117" s="418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8">
        <v>39</v>
      </c>
      <c r="M1117" s="418">
        <v>3</v>
      </c>
      <c r="N1117" s="734"/>
      <c r="O1117" s="418"/>
      <c r="P1117" s="418"/>
      <c r="Q1117" s="739"/>
      <c r="R1117" s="420" t="str">
        <f t="shared" si="50"/>
        <v>fx</v>
      </c>
      <c r="S1117" s="734"/>
      <c r="T1117" s="734"/>
      <c r="U1117" s="742"/>
    </row>
    <row r="1118" spans="1:21" ht="15.75" thickBot="1" x14ac:dyDescent="0.3">
      <c r="A1118" s="755"/>
      <c r="B1118" s="414">
        <v>14030322</v>
      </c>
      <c r="C1118" s="96">
        <v>309</v>
      </c>
      <c r="D1118" s="418">
        <v>7</v>
      </c>
      <c r="E1118" s="418">
        <v>50</v>
      </c>
      <c r="F1118" s="418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8">
        <v>41</v>
      </c>
      <c r="M1118" s="418">
        <v>1</v>
      </c>
      <c r="N1118" s="736"/>
      <c r="O1118" s="418"/>
      <c r="P1118" s="418"/>
      <c r="Q1118" s="739"/>
      <c r="R1118" s="420" t="str">
        <f t="shared" si="50"/>
        <v>fx</v>
      </c>
      <c r="S1118" s="734"/>
      <c r="T1118" s="734"/>
      <c r="U1118" s="742"/>
    </row>
    <row r="1119" spans="1:21" ht="15.75" thickBot="1" x14ac:dyDescent="0.3">
      <c r="A1119" s="755"/>
      <c r="B1119" s="174">
        <v>14030322</v>
      </c>
      <c r="C1119" s="96">
        <v>350</v>
      </c>
      <c r="D1119" s="418">
        <v>7</v>
      </c>
      <c r="E1119" s="418">
        <v>50</v>
      </c>
      <c r="F1119" s="418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8">
        <v>39</v>
      </c>
      <c r="M1119" s="418">
        <v>1</v>
      </c>
      <c r="N1119" s="733">
        <v>384</v>
      </c>
      <c r="O1119" s="418"/>
      <c r="P1119" s="418"/>
      <c r="Q1119" s="739"/>
      <c r="R1119" s="420" t="str">
        <f t="shared" si="50"/>
        <v>fx</v>
      </c>
      <c r="S1119" s="734"/>
      <c r="T1119" s="734"/>
      <c r="U1119" s="742"/>
    </row>
    <row r="1120" spans="1:21" ht="15.75" thickBot="1" x14ac:dyDescent="0.3">
      <c r="A1120" s="755"/>
      <c r="B1120" s="175">
        <v>14030322</v>
      </c>
      <c r="C1120" s="96">
        <v>350</v>
      </c>
      <c r="D1120" s="418">
        <v>7</v>
      </c>
      <c r="E1120" s="418">
        <v>50</v>
      </c>
      <c r="F1120" s="418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8">
        <v>40</v>
      </c>
      <c r="M1120" s="418">
        <v>1</v>
      </c>
      <c r="N1120" s="734"/>
      <c r="O1120" s="418"/>
      <c r="P1120" s="418"/>
      <c r="Q1120" s="739"/>
      <c r="R1120" s="420" t="str">
        <f t="shared" ref="R1120:R1183" si="53">IF(C1120=370,"p500","fx")</f>
        <v>fx</v>
      </c>
      <c r="S1120" s="734"/>
      <c r="T1120" s="734"/>
      <c r="U1120" s="742"/>
    </row>
    <row r="1121" spans="1:21" ht="15.75" thickBot="1" x14ac:dyDescent="0.3">
      <c r="A1121" s="755"/>
      <c r="B1121" s="175">
        <v>14030322</v>
      </c>
      <c r="C1121" s="96">
        <v>350</v>
      </c>
      <c r="D1121" s="418">
        <v>7</v>
      </c>
      <c r="E1121" s="418">
        <v>50</v>
      </c>
      <c r="F1121" s="418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8">
        <v>41</v>
      </c>
      <c r="M1121" s="418">
        <v>1</v>
      </c>
      <c r="N1121" s="734"/>
      <c r="O1121" s="418"/>
      <c r="P1121" s="418"/>
      <c r="Q1121" s="739"/>
      <c r="R1121" s="420" t="str">
        <f t="shared" si="53"/>
        <v>fx</v>
      </c>
      <c r="S1121" s="734"/>
      <c r="T1121" s="734"/>
      <c r="U1121" s="742"/>
    </row>
    <row r="1122" spans="1:21" ht="15.75" thickBot="1" x14ac:dyDescent="0.3">
      <c r="A1122" s="755"/>
      <c r="B1122" s="175">
        <v>14030322</v>
      </c>
      <c r="C1122" s="96">
        <v>350</v>
      </c>
      <c r="D1122" s="418">
        <v>7</v>
      </c>
      <c r="E1122" s="418">
        <v>50</v>
      </c>
      <c r="F1122" s="418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8">
        <v>42</v>
      </c>
      <c r="M1122" s="418">
        <v>2</v>
      </c>
      <c r="N1122" s="734"/>
      <c r="O1122" s="418"/>
      <c r="P1122" s="418"/>
      <c r="Q1122" s="739"/>
      <c r="R1122" s="420" t="str">
        <f t="shared" si="53"/>
        <v>fx</v>
      </c>
      <c r="S1122" s="734"/>
      <c r="T1122" s="734"/>
      <c r="U1122" s="742"/>
    </row>
    <row r="1123" spans="1:21" ht="15.75" thickBot="1" x14ac:dyDescent="0.3">
      <c r="A1123" s="755"/>
      <c r="B1123" s="175">
        <v>14030322</v>
      </c>
      <c r="C1123" s="96">
        <v>350</v>
      </c>
      <c r="D1123" s="418">
        <v>7</v>
      </c>
      <c r="E1123" s="418">
        <v>50</v>
      </c>
      <c r="F1123" s="418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8">
        <v>43</v>
      </c>
      <c r="M1123" s="418">
        <v>2</v>
      </c>
      <c r="N1123" s="734"/>
      <c r="O1123" s="418"/>
      <c r="P1123" s="418"/>
      <c r="Q1123" s="739"/>
      <c r="R1123" s="420" t="str">
        <f t="shared" si="53"/>
        <v>fx</v>
      </c>
      <c r="S1123" s="734"/>
      <c r="T1123" s="734"/>
      <c r="U1123" s="742"/>
    </row>
    <row r="1124" spans="1:21" ht="15.75" thickBot="1" x14ac:dyDescent="0.3">
      <c r="A1124" s="755"/>
      <c r="B1124" s="414">
        <v>14030322</v>
      </c>
      <c r="C1124" s="96">
        <v>350</v>
      </c>
      <c r="D1124" s="418">
        <v>7</v>
      </c>
      <c r="E1124" s="418">
        <v>50</v>
      </c>
      <c r="F1124" s="418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8">
        <v>44</v>
      </c>
      <c r="M1124" s="418">
        <v>1</v>
      </c>
      <c r="N1124" s="736"/>
      <c r="O1124" s="418"/>
      <c r="P1124" s="418"/>
      <c r="Q1124" s="739"/>
      <c r="R1124" s="420" t="str">
        <f t="shared" si="53"/>
        <v>fx</v>
      </c>
      <c r="S1124" s="734"/>
      <c r="T1124" s="734"/>
      <c r="U1124" s="742"/>
    </row>
    <row r="1125" spans="1:21" ht="15.75" thickBot="1" x14ac:dyDescent="0.3">
      <c r="A1125" s="755"/>
      <c r="B1125" s="174">
        <v>14030322</v>
      </c>
      <c r="C1125" s="96">
        <v>370</v>
      </c>
      <c r="D1125" s="418">
        <v>7</v>
      </c>
      <c r="E1125" s="418">
        <v>50</v>
      </c>
      <c r="F1125" s="418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8">
        <v>39</v>
      </c>
      <c r="M1125" s="418">
        <v>1</v>
      </c>
      <c r="N1125" s="733">
        <v>384</v>
      </c>
      <c r="O1125" s="418"/>
      <c r="P1125" s="418"/>
      <c r="Q1125" s="739"/>
      <c r="R1125" s="420" t="str">
        <f t="shared" si="53"/>
        <v>p500</v>
      </c>
      <c r="S1125" s="734"/>
      <c r="T1125" s="734"/>
      <c r="U1125" s="742"/>
    </row>
    <row r="1126" spans="1:21" ht="15.75" thickBot="1" x14ac:dyDescent="0.3">
      <c r="A1126" s="755"/>
      <c r="B1126" s="175">
        <v>14030322</v>
      </c>
      <c r="C1126" s="96">
        <v>370</v>
      </c>
      <c r="D1126" s="418">
        <v>7</v>
      </c>
      <c r="E1126" s="418">
        <v>50</v>
      </c>
      <c r="F1126" s="418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8">
        <v>40</v>
      </c>
      <c r="M1126" s="418">
        <v>1</v>
      </c>
      <c r="N1126" s="734"/>
      <c r="O1126" s="418"/>
      <c r="P1126" s="418"/>
      <c r="Q1126" s="739"/>
      <c r="R1126" s="420" t="str">
        <f t="shared" si="53"/>
        <v>p500</v>
      </c>
      <c r="S1126" s="734"/>
      <c r="T1126" s="734"/>
      <c r="U1126" s="742"/>
    </row>
    <row r="1127" spans="1:21" ht="15.75" thickBot="1" x14ac:dyDescent="0.3">
      <c r="A1127" s="755"/>
      <c r="B1127" s="175">
        <v>14030322</v>
      </c>
      <c r="C1127" s="96">
        <v>370</v>
      </c>
      <c r="D1127" s="418">
        <v>7</v>
      </c>
      <c r="E1127" s="418">
        <v>50</v>
      </c>
      <c r="F1127" s="418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8">
        <v>42</v>
      </c>
      <c r="M1127" s="418">
        <v>2</v>
      </c>
      <c r="N1127" s="734"/>
      <c r="O1127" s="418"/>
      <c r="P1127" s="418"/>
      <c r="Q1127" s="739"/>
      <c r="R1127" s="420" t="str">
        <f t="shared" si="53"/>
        <v>p500</v>
      </c>
      <c r="S1127" s="734"/>
      <c r="T1127" s="734"/>
      <c r="U1127" s="742"/>
    </row>
    <row r="1128" spans="1:21" ht="15.75" thickBot="1" x14ac:dyDescent="0.3">
      <c r="A1128" s="755"/>
      <c r="B1128" s="175">
        <v>14030322</v>
      </c>
      <c r="C1128" s="96">
        <v>370</v>
      </c>
      <c r="D1128" s="418">
        <v>7</v>
      </c>
      <c r="E1128" s="418">
        <v>50</v>
      </c>
      <c r="F1128" s="418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8">
        <v>43</v>
      </c>
      <c r="M1128" s="418">
        <v>2</v>
      </c>
      <c r="N1128" s="734"/>
      <c r="O1128" s="418"/>
      <c r="P1128" s="418"/>
      <c r="Q1128" s="739"/>
      <c r="R1128" s="420" t="str">
        <f t="shared" si="53"/>
        <v>p500</v>
      </c>
      <c r="S1128" s="734"/>
      <c r="T1128" s="734"/>
      <c r="U1128" s="742"/>
    </row>
    <row r="1129" spans="1:21" ht="15.75" thickBot="1" x14ac:dyDescent="0.3">
      <c r="A1129" s="755"/>
      <c r="B1129" s="414">
        <v>14030322</v>
      </c>
      <c r="C1129" s="96">
        <v>370</v>
      </c>
      <c r="D1129" s="418">
        <v>7</v>
      </c>
      <c r="E1129" s="418">
        <v>50</v>
      </c>
      <c r="F1129" s="418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8">
        <v>44</v>
      </c>
      <c r="M1129" s="418">
        <v>2</v>
      </c>
      <c r="N1129" s="736"/>
      <c r="O1129" s="418"/>
      <c r="P1129" s="418"/>
      <c r="Q1129" s="739"/>
      <c r="R1129" s="420" t="str">
        <f t="shared" si="53"/>
        <v>p500</v>
      </c>
      <c r="S1129" s="734"/>
      <c r="T1129" s="734"/>
      <c r="U1129" s="742"/>
    </row>
    <row r="1130" spans="1:21" ht="15.75" thickBot="1" x14ac:dyDescent="0.3">
      <c r="A1130" s="755"/>
      <c r="B1130" s="174">
        <v>14030322</v>
      </c>
      <c r="C1130" s="96">
        <v>356</v>
      </c>
      <c r="D1130" s="418">
        <v>7</v>
      </c>
      <c r="E1130" s="418">
        <v>50</v>
      </c>
      <c r="F1130" s="418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8">
        <v>37</v>
      </c>
      <c r="M1130" s="418">
        <v>1</v>
      </c>
      <c r="N1130" s="733">
        <v>192</v>
      </c>
      <c r="O1130" s="418"/>
      <c r="P1130" s="418"/>
      <c r="Q1130" s="739"/>
      <c r="R1130" s="420" t="str">
        <f t="shared" si="53"/>
        <v>fx</v>
      </c>
      <c r="S1130" s="734"/>
      <c r="T1130" s="734"/>
      <c r="U1130" s="742"/>
    </row>
    <row r="1131" spans="1:21" ht="15.75" thickBot="1" x14ac:dyDescent="0.3">
      <c r="A1131" s="755"/>
      <c r="B1131" s="175">
        <v>14030322</v>
      </c>
      <c r="C1131" s="96">
        <v>356</v>
      </c>
      <c r="D1131" s="418">
        <v>7</v>
      </c>
      <c r="E1131" s="418">
        <v>50</v>
      </c>
      <c r="F1131" s="418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8">
        <v>38</v>
      </c>
      <c r="M1131" s="418">
        <v>1</v>
      </c>
      <c r="N1131" s="734"/>
      <c r="O1131" s="418"/>
      <c r="P1131" s="418"/>
      <c r="Q1131" s="739"/>
      <c r="R1131" s="420" t="str">
        <f t="shared" si="53"/>
        <v>fx</v>
      </c>
      <c r="S1131" s="734"/>
      <c r="T1131" s="734"/>
      <c r="U1131" s="742"/>
    </row>
    <row r="1132" spans="1:21" ht="15.75" thickBot="1" x14ac:dyDescent="0.3">
      <c r="A1132" s="755"/>
      <c r="B1132" s="175">
        <v>14030322</v>
      </c>
      <c r="C1132" s="96">
        <v>356</v>
      </c>
      <c r="D1132" s="418">
        <v>7</v>
      </c>
      <c r="E1132" s="418">
        <v>50</v>
      </c>
      <c r="F1132" s="418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8">
        <v>39</v>
      </c>
      <c r="M1132" s="418">
        <v>1</v>
      </c>
      <c r="N1132" s="734"/>
      <c r="O1132" s="418"/>
      <c r="P1132" s="418"/>
      <c r="Q1132" s="739"/>
      <c r="R1132" s="420" t="str">
        <f t="shared" si="53"/>
        <v>fx</v>
      </c>
      <c r="S1132" s="734"/>
      <c r="T1132" s="734"/>
      <c r="U1132" s="742"/>
    </row>
    <row r="1133" spans="1:21" ht="15.75" thickBot="1" x14ac:dyDescent="0.3">
      <c r="A1133" s="755"/>
      <c r="B1133" s="175">
        <v>14030322</v>
      </c>
      <c r="C1133" s="96">
        <v>356</v>
      </c>
      <c r="D1133" s="418">
        <v>7</v>
      </c>
      <c r="E1133" s="418">
        <v>50</v>
      </c>
      <c r="F1133" s="418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8">
        <v>40</v>
      </c>
      <c r="M1133" s="418">
        <v>1</v>
      </c>
      <c r="N1133" s="734"/>
      <c r="O1133" s="418"/>
      <c r="P1133" s="418"/>
      <c r="Q1133" s="739"/>
      <c r="R1133" s="420" t="str">
        <f t="shared" si="53"/>
        <v>fx</v>
      </c>
      <c r="S1133" s="734"/>
      <c r="T1133" s="734"/>
      <c r="U1133" s="742"/>
    </row>
    <row r="1134" spans="1:21" ht="15.75" thickBot="1" x14ac:dyDescent="0.3">
      <c r="A1134" s="755"/>
      <c r="B1134" s="414">
        <v>14030322</v>
      </c>
      <c r="C1134" s="96">
        <v>356</v>
      </c>
      <c r="D1134" s="418">
        <v>7</v>
      </c>
      <c r="E1134" s="418">
        <v>50</v>
      </c>
      <c r="F1134" s="418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8">
        <v>41</v>
      </c>
      <c r="M1134" s="418">
        <v>1</v>
      </c>
      <c r="N1134" s="736"/>
      <c r="O1134" s="418"/>
      <c r="P1134" s="418"/>
      <c r="Q1134" s="739"/>
      <c r="R1134" s="420" t="str">
        <f t="shared" si="53"/>
        <v>fx</v>
      </c>
      <c r="S1134" s="734"/>
      <c r="T1134" s="734"/>
      <c r="U1134" s="742"/>
    </row>
    <row r="1135" spans="1:21" ht="15.75" thickBot="1" x14ac:dyDescent="0.3">
      <c r="A1135" s="755"/>
      <c r="B1135" s="174">
        <v>14030322</v>
      </c>
      <c r="C1135" s="96">
        <v>379</v>
      </c>
      <c r="D1135" s="418">
        <v>7</v>
      </c>
      <c r="E1135" s="418">
        <v>50</v>
      </c>
      <c r="F1135" s="418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8">
        <v>38</v>
      </c>
      <c r="M1135" s="418">
        <v>1</v>
      </c>
      <c r="N1135" s="733">
        <v>144</v>
      </c>
      <c r="O1135" s="418"/>
      <c r="P1135" s="418"/>
      <c r="Q1135" s="739"/>
      <c r="R1135" s="420" t="str">
        <f t="shared" si="53"/>
        <v>fx</v>
      </c>
      <c r="S1135" s="734"/>
      <c r="T1135" s="734"/>
      <c r="U1135" s="742"/>
    </row>
    <row r="1136" spans="1:21" ht="15.75" thickBot="1" x14ac:dyDescent="0.3">
      <c r="A1136" s="755"/>
      <c r="B1136" s="175">
        <v>14030322</v>
      </c>
      <c r="C1136" s="96">
        <v>379</v>
      </c>
      <c r="D1136" s="418">
        <v>7</v>
      </c>
      <c r="E1136" s="418">
        <v>50</v>
      </c>
      <c r="F1136" s="418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8">
        <v>39</v>
      </c>
      <c r="M1136" s="418">
        <v>1</v>
      </c>
      <c r="N1136" s="734"/>
      <c r="O1136" s="418"/>
      <c r="P1136" s="418"/>
      <c r="Q1136" s="739"/>
      <c r="R1136" s="420" t="str">
        <f t="shared" si="53"/>
        <v>fx</v>
      </c>
      <c r="S1136" s="734"/>
      <c r="T1136" s="734"/>
      <c r="U1136" s="742"/>
    </row>
    <row r="1137" spans="1:21" ht="15.75" thickBot="1" x14ac:dyDescent="0.3">
      <c r="A1137" s="755"/>
      <c r="B1137" s="414">
        <v>14030322</v>
      </c>
      <c r="C1137" s="96">
        <v>379</v>
      </c>
      <c r="D1137" s="418">
        <v>7</v>
      </c>
      <c r="E1137" s="418">
        <v>50</v>
      </c>
      <c r="F1137" s="418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8">
        <v>40</v>
      </c>
      <c r="M1137" s="418">
        <v>1</v>
      </c>
      <c r="N1137" s="736"/>
      <c r="O1137" s="418"/>
      <c r="P1137" s="418"/>
      <c r="Q1137" s="739"/>
      <c r="R1137" s="420" t="str">
        <f t="shared" si="53"/>
        <v>fx</v>
      </c>
      <c r="S1137" s="734"/>
      <c r="T1137" s="734"/>
      <c r="U1137" s="742"/>
    </row>
    <row r="1138" spans="1:21" ht="15.75" thickBot="1" x14ac:dyDescent="0.3">
      <c r="A1138" s="755"/>
      <c r="B1138" s="174">
        <v>14030322</v>
      </c>
      <c r="C1138" s="96">
        <v>379</v>
      </c>
      <c r="D1138" s="418">
        <v>7</v>
      </c>
      <c r="E1138" s="418">
        <v>50</v>
      </c>
      <c r="F1138" s="418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8">
        <v>37</v>
      </c>
      <c r="M1138" s="418">
        <v>1</v>
      </c>
      <c r="N1138" s="733">
        <v>218</v>
      </c>
      <c r="O1138" s="418"/>
      <c r="P1138" s="418"/>
      <c r="Q1138" s="739"/>
      <c r="R1138" s="420" t="str">
        <f t="shared" si="53"/>
        <v>fx</v>
      </c>
      <c r="S1138" s="734"/>
      <c r="T1138" s="734"/>
      <c r="U1138" s="742"/>
    </row>
    <row r="1139" spans="1:21" ht="15.75" thickBot="1" x14ac:dyDescent="0.3">
      <c r="A1139" s="755"/>
      <c r="B1139" s="175">
        <v>14030322</v>
      </c>
      <c r="C1139" s="96">
        <v>379</v>
      </c>
      <c r="D1139" s="418">
        <v>7</v>
      </c>
      <c r="E1139" s="418">
        <v>50</v>
      </c>
      <c r="F1139" s="418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8">
        <v>38</v>
      </c>
      <c r="M1139" s="418">
        <v>1</v>
      </c>
      <c r="N1139" s="734"/>
      <c r="O1139" s="418"/>
      <c r="P1139" s="418"/>
      <c r="Q1139" s="739"/>
      <c r="R1139" s="420" t="str">
        <f t="shared" si="53"/>
        <v>fx</v>
      </c>
      <c r="S1139" s="734"/>
      <c r="T1139" s="734"/>
      <c r="U1139" s="742"/>
    </row>
    <row r="1140" spans="1:21" ht="15.75" thickBot="1" x14ac:dyDescent="0.3">
      <c r="A1140" s="755"/>
      <c r="B1140" s="175">
        <v>14030322</v>
      </c>
      <c r="C1140" s="96">
        <v>379</v>
      </c>
      <c r="D1140" s="418">
        <v>7</v>
      </c>
      <c r="E1140" s="418">
        <v>50</v>
      </c>
      <c r="F1140" s="418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8">
        <v>39</v>
      </c>
      <c r="M1140" s="418">
        <v>1</v>
      </c>
      <c r="N1140" s="734"/>
      <c r="O1140" s="418"/>
      <c r="P1140" s="418"/>
      <c r="Q1140" s="739"/>
      <c r="R1140" s="420" t="str">
        <f t="shared" si="53"/>
        <v>fx</v>
      </c>
      <c r="S1140" s="734"/>
      <c r="T1140" s="734"/>
      <c r="U1140" s="742"/>
    </row>
    <row r="1141" spans="1:21" ht="15.75" thickBot="1" x14ac:dyDescent="0.3">
      <c r="A1141" s="755"/>
      <c r="B1141" s="175">
        <v>14030322</v>
      </c>
      <c r="C1141" s="96">
        <v>379</v>
      </c>
      <c r="D1141" s="418">
        <v>7</v>
      </c>
      <c r="E1141" s="418">
        <v>50</v>
      </c>
      <c r="F1141" s="418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8">
        <v>40</v>
      </c>
      <c r="M1141" s="418">
        <v>1</v>
      </c>
      <c r="N1141" s="734"/>
      <c r="O1141" s="418"/>
      <c r="P1141" s="418"/>
      <c r="Q1141" s="739"/>
      <c r="R1141" s="420" t="str">
        <f t="shared" si="53"/>
        <v>fx</v>
      </c>
      <c r="S1141" s="734"/>
      <c r="T1141" s="734"/>
      <c r="U1141" s="742"/>
    </row>
    <row r="1142" spans="1:21" ht="15.75" thickBot="1" x14ac:dyDescent="0.3">
      <c r="A1142" s="755"/>
      <c r="B1142" s="414">
        <v>14030322</v>
      </c>
      <c r="C1142" s="96">
        <v>379</v>
      </c>
      <c r="D1142" s="418">
        <v>7</v>
      </c>
      <c r="E1142" s="418">
        <v>50</v>
      </c>
      <c r="F1142" s="418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8">
        <v>41</v>
      </c>
      <c r="M1142" s="418">
        <v>1</v>
      </c>
      <c r="N1142" s="736"/>
      <c r="O1142" s="418"/>
      <c r="P1142" s="418"/>
      <c r="Q1142" s="739"/>
      <c r="R1142" s="420" t="str">
        <f t="shared" si="53"/>
        <v>fx</v>
      </c>
      <c r="S1142" s="734"/>
      <c r="T1142" s="734"/>
      <c r="U1142" s="742"/>
    </row>
    <row r="1143" spans="1:21" ht="15.75" thickBot="1" x14ac:dyDescent="0.3">
      <c r="A1143" s="755"/>
      <c r="B1143" s="174">
        <v>14030322</v>
      </c>
      <c r="C1143" s="96">
        <v>380</v>
      </c>
      <c r="D1143" s="418">
        <v>7</v>
      </c>
      <c r="E1143" s="418">
        <v>50</v>
      </c>
      <c r="F1143" s="418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8">
        <v>40</v>
      </c>
      <c r="M1143" s="418">
        <v>1</v>
      </c>
      <c r="N1143" s="733">
        <v>240</v>
      </c>
      <c r="O1143" s="418"/>
      <c r="P1143" s="418"/>
      <c r="Q1143" s="739"/>
      <c r="R1143" s="420" t="str">
        <f t="shared" si="53"/>
        <v>fx</v>
      </c>
      <c r="S1143" s="734"/>
      <c r="T1143" s="734"/>
      <c r="U1143" s="742"/>
    </row>
    <row r="1144" spans="1:21" ht="15.75" thickBot="1" x14ac:dyDescent="0.3">
      <c r="A1144" s="755"/>
      <c r="B1144" s="175">
        <v>14030322</v>
      </c>
      <c r="C1144" s="96">
        <v>380</v>
      </c>
      <c r="D1144" s="418">
        <v>7</v>
      </c>
      <c r="E1144" s="418">
        <v>50</v>
      </c>
      <c r="F1144" s="418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8">
        <v>41</v>
      </c>
      <c r="M1144" s="418">
        <v>1</v>
      </c>
      <c r="N1144" s="734"/>
      <c r="O1144" s="418"/>
      <c r="P1144" s="418"/>
      <c r="Q1144" s="739"/>
      <c r="R1144" s="420" t="str">
        <f t="shared" si="53"/>
        <v>fx</v>
      </c>
      <c r="S1144" s="734"/>
      <c r="T1144" s="734"/>
      <c r="U1144" s="742"/>
    </row>
    <row r="1145" spans="1:21" ht="15.75" thickBot="1" x14ac:dyDescent="0.3">
      <c r="A1145" s="755"/>
      <c r="B1145" s="175">
        <v>14030322</v>
      </c>
      <c r="C1145" s="96">
        <v>380</v>
      </c>
      <c r="D1145" s="418">
        <v>7</v>
      </c>
      <c r="E1145" s="418">
        <v>50</v>
      </c>
      <c r="F1145" s="418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8">
        <v>42</v>
      </c>
      <c r="M1145" s="418">
        <v>1</v>
      </c>
      <c r="N1145" s="734"/>
      <c r="O1145" s="418"/>
      <c r="P1145" s="418"/>
      <c r="Q1145" s="739"/>
      <c r="R1145" s="420" t="str">
        <f t="shared" si="53"/>
        <v>fx</v>
      </c>
      <c r="S1145" s="734"/>
      <c r="T1145" s="734"/>
      <c r="U1145" s="742"/>
    </row>
    <row r="1146" spans="1:21" ht="15.75" thickBot="1" x14ac:dyDescent="0.3">
      <c r="A1146" s="755"/>
      <c r="B1146" s="175">
        <v>14030322</v>
      </c>
      <c r="C1146" s="96">
        <v>380</v>
      </c>
      <c r="D1146" s="418">
        <v>7</v>
      </c>
      <c r="E1146" s="418">
        <v>50</v>
      </c>
      <c r="F1146" s="418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8">
        <v>43</v>
      </c>
      <c r="M1146" s="418">
        <v>1</v>
      </c>
      <c r="N1146" s="734"/>
      <c r="O1146" s="418"/>
      <c r="P1146" s="418"/>
      <c r="Q1146" s="739"/>
      <c r="R1146" s="420" t="str">
        <f t="shared" si="53"/>
        <v>fx</v>
      </c>
      <c r="S1146" s="734"/>
      <c r="T1146" s="734"/>
      <c r="U1146" s="742"/>
    </row>
    <row r="1147" spans="1:21" ht="15.75" thickBot="1" x14ac:dyDescent="0.3">
      <c r="A1147" s="755"/>
      <c r="B1147" s="414">
        <v>14030322</v>
      </c>
      <c r="C1147" s="96">
        <v>380</v>
      </c>
      <c r="D1147" s="418">
        <v>7</v>
      </c>
      <c r="E1147" s="418">
        <v>50</v>
      </c>
      <c r="F1147" s="418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8">
        <v>44</v>
      </c>
      <c r="M1147" s="418">
        <v>1</v>
      </c>
      <c r="N1147" s="736"/>
      <c r="O1147" s="418"/>
      <c r="P1147" s="418"/>
      <c r="Q1147" s="739"/>
      <c r="R1147" s="420" t="str">
        <f t="shared" si="53"/>
        <v>fx</v>
      </c>
      <c r="S1147" s="734"/>
      <c r="T1147" s="734"/>
      <c r="U1147" s="742"/>
    </row>
    <row r="1148" spans="1:21" ht="15.75" thickBot="1" x14ac:dyDescent="0.3">
      <c r="A1148" s="755"/>
      <c r="B1148" s="174">
        <v>14030322</v>
      </c>
      <c r="C1148" s="96">
        <v>351</v>
      </c>
      <c r="D1148" s="418">
        <v>7</v>
      </c>
      <c r="E1148" s="418">
        <v>50</v>
      </c>
      <c r="F1148" s="418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8">
        <v>39</v>
      </c>
      <c r="M1148" s="418">
        <v>1</v>
      </c>
      <c r="N1148" s="733">
        <v>45</v>
      </c>
      <c r="O1148" s="418"/>
      <c r="P1148" s="418"/>
      <c r="Q1148" s="739"/>
      <c r="R1148" s="420" t="str">
        <f t="shared" si="53"/>
        <v>fx</v>
      </c>
      <c r="S1148" s="734"/>
      <c r="T1148" s="734"/>
      <c r="U1148" s="742"/>
    </row>
    <row r="1149" spans="1:21" ht="15.75" thickBot="1" x14ac:dyDescent="0.3">
      <c r="A1149" s="756"/>
      <c r="B1149" s="414">
        <v>14030322</v>
      </c>
      <c r="C1149" s="164">
        <v>351</v>
      </c>
      <c r="D1149" s="425">
        <v>7</v>
      </c>
      <c r="E1149" s="425">
        <v>50</v>
      </c>
      <c r="F1149" s="425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25">
        <v>40</v>
      </c>
      <c r="M1149" s="425">
        <v>1</v>
      </c>
      <c r="N1149" s="735"/>
      <c r="O1149" s="425"/>
      <c r="P1149" s="425"/>
      <c r="Q1149" s="740"/>
      <c r="R1149" s="151" t="str">
        <f t="shared" si="53"/>
        <v>fx</v>
      </c>
      <c r="S1149" s="735"/>
      <c r="T1149" s="735"/>
      <c r="U1149" s="743"/>
    </row>
    <row r="1150" spans="1:21" ht="15.75" thickBot="1" x14ac:dyDescent="0.3">
      <c r="A1150" s="754" t="str">
        <f t="shared" ref="A1150" si="54">IF(H1150&gt;I1150,"شب","روز")</f>
        <v>روز</v>
      </c>
      <c r="B1150" s="174">
        <v>14030323</v>
      </c>
      <c r="C1150" s="163">
        <v>309</v>
      </c>
      <c r="D1150" s="426">
        <v>7</v>
      </c>
      <c r="E1150" s="426">
        <v>50</v>
      </c>
      <c r="F1150" s="426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26">
        <v>39</v>
      </c>
      <c r="M1150" s="426">
        <v>3</v>
      </c>
      <c r="N1150" s="737">
        <v>204</v>
      </c>
      <c r="O1150" s="426"/>
      <c r="P1150" s="426"/>
      <c r="Q1150" s="738">
        <v>494.1</v>
      </c>
      <c r="R1150" s="150" t="str">
        <f t="shared" si="53"/>
        <v>fx</v>
      </c>
      <c r="S1150" s="737">
        <v>2.5</v>
      </c>
      <c r="T1150" s="737">
        <v>21</v>
      </c>
      <c r="U1150" s="741">
        <v>1000</v>
      </c>
    </row>
    <row r="1151" spans="1:21" ht="15.75" thickBot="1" x14ac:dyDescent="0.3">
      <c r="A1151" s="755"/>
      <c r="B1151" s="175">
        <v>14030323</v>
      </c>
      <c r="C1151" s="96">
        <v>309</v>
      </c>
      <c r="D1151" s="418">
        <v>7</v>
      </c>
      <c r="E1151" s="418">
        <v>50</v>
      </c>
      <c r="F1151" s="418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8">
        <v>40</v>
      </c>
      <c r="M1151" s="418">
        <v>1</v>
      </c>
      <c r="N1151" s="734"/>
      <c r="O1151" s="418"/>
      <c r="P1151" s="418"/>
      <c r="Q1151" s="739"/>
      <c r="R1151" s="420" t="str">
        <f t="shared" si="53"/>
        <v>fx</v>
      </c>
      <c r="S1151" s="734"/>
      <c r="T1151" s="734"/>
      <c r="U1151" s="742"/>
    </row>
    <row r="1152" spans="1:21" ht="15.75" thickBot="1" x14ac:dyDescent="0.3">
      <c r="A1152" s="755"/>
      <c r="B1152" s="414">
        <v>14030323</v>
      </c>
      <c r="C1152" s="96">
        <v>309</v>
      </c>
      <c r="D1152" s="418">
        <v>7</v>
      </c>
      <c r="E1152" s="418">
        <v>50</v>
      </c>
      <c r="F1152" s="418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8">
        <v>41</v>
      </c>
      <c r="M1152" s="418">
        <v>1</v>
      </c>
      <c r="N1152" s="736"/>
      <c r="O1152" s="418"/>
      <c r="P1152" s="418"/>
      <c r="Q1152" s="739"/>
      <c r="R1152" s="420" t="str">
        <f t="shared" si="53"/>
        <v>fx</v>
      </c>
      <c r="S1152" s="734"/>
      <c r="T1152" s="734"/>
      <c r="U1152" s="742"/>
    </row>
    <row r="1153" spans="1:21" ht="15.75" thickBot="1" x14ac:dyDescent="0.3">
      <c r="A1153" s="755"/>
      <c r="B1153" s="174">
        <v>14030323</v>
      </c>
      <c r="C1153" s="96">
        <v>350</v>
      </c>
      <c r="D1153" s="418">
        <v>7</v>
      </c>
      <c r="E1153" s="418">
        <v>50</v>
      </c>
      <c r="F1153" s="418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8">
        <v>39</v>
      </c>
      <c r="M1153" s="418">
        <v>1</v>
      </c>
      <c r="N1153" s="733">
        <v>368</v>
      </c>
      <c r="O1153" s="418"/>
      <c r="P1153" s="418"/>
      <c r="Q1153" s="739"/>
      <c r="R1153" s="420" t="str">
        <f t="shared" si="53"/>
        <v>fx</v>
      </c>
      <c r="S1153" s="734"/>
      <c r="T1153" s="734"/>
      <c r="U1153" s="742"/>
    </row>
    <row r="1154" spans="1:21" ht="15.75" thickBot="1" x14ac:dyDescent="0.3">
      <c r="A1154" s="755"/>
      <c r="B1154" s="175">
        <v>14030323</v>
      </c>
      <c r="C1154" s="96">
        <v>350</v>
      </c>
      <c r="D1154" s="418">
        <v>7</v>
      </c>
      <c r="E1154" s="418">
        <v>50</v>
      </c>
      <c r="F1154" s="418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8">
        <v>40</v>
      </c>
      <c r="M1154" s="418">
        <v>1</v>
      </c>
      <c r="N1154" s="734"/>
      <c r="O1154" s="418"/>
      <c r="P1154" s="418"/>
      <c r="Q1154" s="739"/>
      <c r="R1154" s="420" t="str">
        <f t="shared" si="53"/>
        <v>fx</v>
      </c>
      <c r="S1154" s="734"/>
      <c r="T1154" s="734"/>
      <c r="U1154" s="742"/>
    </row>
    <row r="1155" spans="1:21" ht="15.75" thickBot="1" x14ac:dyDescent="0.3">
      <c r="A1155" s="755"/>
      <c r="B1155" s="175">
        <v>14030323</v>
      </c>
      <c r="C1155" s="96">
        <v>350</v>
      </c>
      <c r="D1155" s="418">
        <v>7</v>
      </c>
      <c r="E1155" s="418">
        <v>50</v>
      </c>
      <c r="F1155" s="418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8">
        <v>41</v>
      </c>
      <c r="M1155" s="418">
        <v>1</v>
      </c>
      <c r="N1155" s="734"/>
      <c r="O1155" s="418"/>
      <c r="P1155" s="418"/>
      <c r="Q1155" s="739"/>
      <c r="R1155" s="420" t="str">
        <f t="shared" si="53"/>
        <v>fx</v>
      </c>
      <c r="S1155" s="734"/>
      <c r="T1155" s="734"/>
      <c r="U1155" s="742"/>
    </row>
    <row r="1156" spans="1:21" ht="15.75" thickBot="1" x14ac:dyDescent="0.3">
      <c r="A1156" s="755"/>
      <c r="B1156" s="175">
        <v>14030323</v>
      </c>
      <c r="C1156" s="96">
        <v>350</v>
      </c>
      <c r="D1156" s="418">
        <v>7</v>
      </c>
      <c r="E1156" s="418">
        <v>50</v>
      </c>
      <c r="F1156" s="418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8">
        <v>42</v>
      </c>
      <c r="M1156" s="418">
        <v>2</v>
      </c>
      <c r="N1156" s="734"/>
      <c r="O1156" s="418"/>
      <c r="P1156" s="418"/>
      <c r="Q1156" s="739"/>
      <c r="R1156" s="420" t="str">
        <f t="shared" si="53"/>
        <v>fx</v>
      </c>
      <c r="S1156" s="734"/>
      <c r="T1156" s="734"/>
      <c r="U1156" s="742"/>
    </row>
    <row r="1157" spans="1:21" ht="15.75" thickBot="1" x14ac:dyDescent="0.3">
      <c r="A1157" s="755"/>
      <c r="B1157" s="175">
        <v>14030323</v>
      </c>
      <c r="C1157" s="96">
        <v>350</v>
      </c>
      <c r="D1157" s="418">
        <v>7</v>
      </c>
      <c r="E1157" s="418">
        <v>50</v>
      </c>
      <c r="F1157" s="418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8">
        <v>43</v>
      </c>
      <c r="M1157" s="418">
        <v>2</v>
      </c>
      <c r="N1157" s="734"/>
      <c r="O1157" s="418"/>
      <c r="P1157" s="418"/>
      <c r="Q1157" s="739"/>
      <c r="R1157" s="420" t="str">
        <f t="shared" si="53"/>
        <v>fx</v>
      </c>
      <c r="S1157" s="734"/>
      <c r="T1157" s="734"/>
      <c r="U1157" s="742"/>
    </row>
    <row r="1158" spans="1:21" ht="15.75" thickBot="1" x14ac:dyDescent="0.3">
      <c r="A1158" s="755"/>
      <c r="B1158" s="414">
        <v>14030323</v>
      </c>
      <c r="C1158" s="96">
        <v>350</v>
      </c>
      <c r="D1158" s="418">
        <v>7</v>
      </c>
      <c r="E1158" s="418">
        <v>50</v>
      </c>
      <c r="F1158" s="418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8">
        <v>44</v>
      </c>
      <c r="M1158" s="418">
        <v>1</v>
      </c>
      <c r="N1158" s="736"/>
      <c r="O1158" s="418"/>
      <c r="P1158" s="418"/>
      <c r="Q1158" s="739"/>
      <c r="R1158" s="420" t="str">
        <f t="shared" si="53"/>
        <v>fx</v>
      </c>
      <c r="S1158" s="734"/>
      <c r="T1158" s="734"/>
      <c r="U1158" s="742"/>
    </row>
    <row r="1159" spans="1:21" ht="15.75" thickBot="1" x14ac:dyDescent="0.3">
      <c r="A1159" s="755"/>
      <c r="B1159" s="174">
        <v>14030323</v>
      </c>
      <c r="C1159" s="96">
        <v>370</v>
      </c>
      <c r="D1159" s="418">
        <v>7</v>
      </c>
      <c r="E1159" s="418">
        <v>50</v>
      </c>
      <c r="F1159" s="418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8">
        <v>39</v>
      </c>
      <c r="M1159" s="418">
        <v>1</v>
      </c>
      <c r="N1159" s="733">
        <v>368</v>
      </c>
      <c r="O1159" s="418"/>
      <c r="P1159" s="418"/>
      <c r="Q1159" s="739"/>
      <c r="R1159" s="420" t="str">
        <f t="shared" si="53"/>
        <v>p500</v>
      </c>
      <c r="S1159" s="734"/>
      <c r="T1159" s="734"/>
      <c r="U1159" s="742"/>
    </row>
    <row r="1160" spans="1:21" ht="15.75" thickBot="1" x14ac:dyDescent="0.3">
      <c r="A1160" s="755"/>
      <c r="B1160" s="175">
        <v>14030323</v>
      </c>
      <c r="C1160" s="96">
        <v>370</v>
      </c>
      <c r="D1160" s="418">
        <v>7</v>
      </c>
      <c r="E1160" s="418">
        <v>50</v>
      </c>
      <c r="F1160" s="418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8">
        <v>40</v>
      </c>
      <c r="M1160" s="418">
        <v>1</v>
      </c>
      <c r="N1160" s="734"/>
      <c r="O1160" s="418"/>
      <c r="P1160" s="418"/>
      <c r="Q1160" s="739"/>
      <c r="R1160" s="420" t="str">
        <f t="shared" si="53"/>
        <v>p500</v>
      </c>
      <c r="S1160" s="734"/>
      <c r="T1160" s="734"/>
      <c r="U1160" s="742"/>
    </row>
    <row r="1161" spans="1:21" ht="15.75" thickBot="1" x14ac:dyDescent="0.3">
      <c r="A1161" s="755"/>
      <c r="B1161" s="175">
        <v>14030323</v>
      </c>
      <c r="C1161" s="96">
        <v>370</v>
      </c>
      <c r="D1161" s="418">
        <v>7</v>
      </c>
      <c r="E1161" s="418">
        <v>50</v>
      </c>
      <c r="F1161" s="418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8">
        <v>42</v>
      </c>
      <c r="M1161" s="418">
        <v>2</v>
      </c>
      <c r="N1161" s="734"/>
      <c r="O1161" s="418"/>
      <c r="P1161" s="418"/>
      <c r="Q1161" s="739"/>
      <c r="R1161" s="420" t="str">
        <f t="shared" si="53"/>
        <v>p500</v>
      </c>
      <c r="S1161" s="734"/>
      <c r="T1161" s="734"/>
      <c r="U1161" s="742"/>
    </row>
    <row r="1162" spans="1:21" ht="15.75" thickBot="1" x14ac:dyDescent="0.3">
      <c r="A1162" s="755"/>
      <c r="B1162" s="175">
        <v>14030323</v>
      </c>
      <c r="C1162" s="96">
        <v>370</v>
      </c>
      <c r="D1162" s="418">
        <v>7</v>
      </c>
      <c r="E1162" s="418">
        <v>50</v>
      </c>
      <c r="F1162" s="418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8">
        <v>43</v>
      </c>
      <c r="M1162" s="418">
        <v>2</v>
      </c>
      <c r="N1162" s="734"/>
      <c r="O1162" s="418"/>
      <c r="P1162" s="418"/>
      <c r="Q1162" s="739"/>
      <c r="R1162" s="420" t="str">
        <f t="shared" si="53"/>
        <v>p500</v>
      </c>
      <c r="S1162" s="734"/>
      <c r="T1162" s="734"/>
      <c r="U1162" s="742"/>
    </row>
    <row r="1163" spans="1:21" ht="15.75" thickBot="1" x14ac:dyDescent="0.3">
      <c r="A1163" s="755"/>
      <c r="B1163" s="414">
        <v>14030323</v>
      </c>
      <c r="C1163" s="96">
        <v>370</v>
      </c>
      <c r="D1163" s="418">
        <v>7</v>
      </c>
      <c r="E1163" s="418">
        <v>50</v>
      </c>
      <c r="F1163" s="418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8">
        <v>44</v>
      </c>
      <c r="M1163" s="418">
        <v>2</v>
      </c>
      <c r="N1163" s="736"/>
      <c r="O1163" s="418"/>
      <c r="P1163" s="418"/>
      <c r="Q1163" s="739"/>
      <c r="R1163" s="420" t="str">
        <f t="shared" si="53"/>
        <v>p500</v>
      </c>
      <c r="S1163" s="734"/>
      <c r="T1163" s="734"/>
      <c r="U1163" s="742"/>
    </row>
    <row r="1164" spans="1:21" ht="15.75" thickBot="1" x14ac:dyDescent="0.3">
      <c r="A1164" s="755"/>
      <c r="B1164" s="174">
        <v>14030323</v>
      </c>
      <c r="C1164" s="96">
        <v>356</v>
      </c>
      <c r="D1164" s="418">
        <v>7</v>
      </c>
      <c r="E1164" s="418">
        <v>50</v>
      </c>
      <c r="F1164" s="418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8">
        <v>37</v>
      </c>
      <c r="M1164" s="418">
        <v>1</v>
      </c>
      <c r="N1164" s="733">
        <v>150</v>
      </c>
      <c r="O1164" s="418"/>
      <c r="P1164" s="418"/>
      <c r="Q1164" s="739"/>
      <c r="R1164" s="420" t="str">
        <f t="shared" si="53"/>
        <v>fx</v>
      </c>
      <c r="S1164" s="734"/>
      <c r="T1164" s="734"/>
      <c r="U1164" s="742"/>
    </row>
    <row r="1165" spans="1:21" ht="15.75" thickBot="1" x14ac:dyDescent="0.3">
      <c r="A1165" s="755"/>
      <c r="B1165" s="175">
        <v>14030323</v>
      </c>
      <c r="C1165" s="96">
        <v>356</v>
      </c>
      <c r="D1165" s="418">
        <v>7</v>
      </c>
      <c r="E1165" s="418">
        <v>50</v>
      </c>
      <c r="F1165" s="418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8">
        <v>38</v>
      </c>
      <c r="M1165" s="418">
        <v>1</v>
      </c>
      <c r="N1165" s="734"/>
      <c r="O1165" s="418"/>
      <c r="P1165" s="418"/>
      <c r="Q1165" s="739"/>
      <c r="R1165" s="420" t="str">
        <f t="shared" si="53"/>
        <v>fx</v>
      </c>
      <c r="S1165" s="734"/>
      <c r="T1165" s="734"/>
      <c r="U1165" s="742"/>
    </row>
    <row r="1166" spans="1:21" ht="15.75" thickBot="1" x14ac:dyDescent="0.3">
      <c r="A1166" s="755"/>
      <c r="B1166" s="175">
        <v>14030323</v>
      </c>
      <c r="C1166" s="96">
        <v>356</v>
      </c>
      <c r="D1166" s="418">
        <v>7</v>
      </c>
      <c r="E1166" s="418">
        <v>50</v>
      </c>
      <c r="F1166" s="418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8">
        <v>39</v>
      </c>
      <c r="M1166" s="418">
        <v>1</v>
      </c>
      <c r="N1166" s="734"/>
      <c r="O1166" s="418"/>
      <c r="P1166" s="418"/>
      <c r="Q1166" s="739"/>
      <c r="R1166" s="420" t="str">
        <f t="shared" si="53"/>
        <v>fx</v>
      </c>
      <c r="S1166" s="734"/>
      <c r="T1166" s="734"/>
      <c r="U1166" s="742"/>
    </row>
    <row r="1167" spans="1:21" ht="15.75" thickBot="1" x14ac:dyDescent="0.3">
      <c r="A1167" s="755"/>
      <c r="B1167" s="175">
        <v>14030323</v>
      </c>
      <c r="C1167" s="96">
        <v>356</v>
      </c>
      <c r="D1167" s="418">
        <v>7</v>
      </c>
      <c r="E1167" s="418">
        <v>50</v>
      </c>
      <c r="F1167" s="418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8">
        <v>40</v>
      </c>
      <c r="M1167" s="418">
        <v>1</v>
      </c>
      <c r="N1167" s="734"/>
      <c r="O1167" s="418"/>
      <c r="P1167" s="418"/>
      <c r="Q1167" s="739"/>
      <c r="R1167" s="420" t="str">
        <f t="shared" si="53"/>
        <v>fx</v>
      </c>
      <c r="S1167" s="734"/>
      <c r="T1167" s="734"/>
      <c r="U1167" s="742"/>
    </row>
    <row r="1168" spans="1:21" ht="15.75" thickBot="1" x14ac:dyDescent="0.3">
      <c r="A1168" s="755"/>
      <c r="B1168" s="414">
        <v>14030323</v>
      </c>
      <c r="C1168" s="96">
        <v>356</v>
      </c>
      <c r="D1168" s="418">
        <v>7</v>
      </c>
      <c r="E1168" s="418">
        <v>50</v>
      </c>
      <c r="F1168" s="418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8">
        <v>41</v>
      </c>
      <c r="M1168" s="418">
        <v>1</v>
      </c>
      <c r="N1168" s="736"/>
      <c r="O1168" s="418"/>
      <c r="P1168" s="418"/>
      <c r="Q1168" s="739"/>
      <c r="R1168" s="420" t="str">
        <f t="shared" si="53"/>
        <v>fx</v>
      </c>
      <c r="S1168" s="734"/>
      <c r="T1168" s="734"/>
      <c r="U1168" s="742"/>
    </row>
    <row r="1169" spans="1:21" ht="15.75" thickBot="1" x14ac:dyDescent="0.3">
      <c r="A1169" s="755"/>
      <c r="B1169" s="174">
        <v>14030323</v>
      </c>
      <c r="C1169" s="96">
        <v>379</v>
      </c>
      <c r="D1169" s="418">
        <v>7</v>
      </c>
      <c r="E1169" s="418">
        <v>50</v>
      </c>
      <c r="F1169" s="418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8">
        <v>38</v>
      </c>
      <c r="M1169" s="418">
        <v>1</v>
      </c>
      <c r="N1169" s="733">
        <v>138</v>
      </c>
      <c r="O1169" s="418"/>
      <c r="P1169" s="418"/>
      <c r="Q1169" s="739"/>
      <c r="R1169" s="420" t="str">
        <f t="shared" si="53"/>
        <v>fx</v>
      </c>
      <c r="S1169" s="734"/>
      <c r="T1169" s="734"/>
      <c r="U1169" s="742"/>
    </row>
    <row r="1170" spans="1:21" ht="15.75" thickBot="1" x14ac:dyDescent="0.3">
      <c r="A1170" s="755"/>
      <c r="B1170" s="175">
        <v>14030323</v>
      </c>
      <c r="C1170" s="96">
        <v>379</v>
      </c>
      <c r="D1170" s="418">
        <v>7</v>
      </c>
      <c r="E1170" s="418">
        <v>50</v>
      </c>
      <c r="F1170" s="418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8">
        <v>39</v>
      </c>
      <c r="M1170" s="418">
        <v>1</v>
      </c>
      <c r="N1170" s="734"/>
      <c r="O1170" s="418"/>
      <c r="P1170" s="418"/>
      <c r="Q1170" s="739"/>
      <c r="R1170" s="420" t="str">
        <f t="shared" si="53"/>
        <v>fx</v>
      </c>
      <c r="S1170" s="734"/>
      <c r="T1170" s="734"/>
      <c r="U1170" s="742"/>
    </row>
    <row r="1171" spans="1:21" ht="15.75" thickBot="1" x14ac:dyDescent="0.3">
      <c r="A1171" s="755"/>
      <c r="B1171" s="414">
        <v>14030323</v>
      </c>
      <c r="C1171" s="96">
        <v>379</v>
      </c>
      <c r="D1171" s="418">
        <v>7</v>
      </c>
      <c r="E1171" s="418">
        <v>50</v>
      </c>
      <c r="F1171" s="418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8">
        <v>40</v>
      </c>
      <c r="M1171" s="418">
        <v>1</v>
      </c>
      <c r="N1171" s="736"/>
      <c r="O1171" s="418"/>
      <c r="P1171" s="418"/>
      <c r="Q1171" s="739"/>
      <c r="R1171" s="420" t="str">
        <f t="shared" si="53"/>
        <v>fx</v>
      </c>
      <c r="S1171" s="734"/>
      <c r="T1171" s="734"/>
      <c r="U1171" s="742"/>
    </row>
    <row r="1172" spans="1:21" ht="15.75" thickBot="1" x14ac:dyDescent="0.3">
      <c r="A1172" s="755"/>
      <c r="B1172" s="174">
        <v>14030323</v>
      </c>
      <c r="C1172" s="96">
        <v>379</v>
      </c>
      <c r="D1172" s="418">
        <v>7</v>
      </c>
      <c r="E1172" s="418">
        <v>50</v>
      </c>
      <c r="F1172" s="418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8">
        <v>38</v>
      </c>
      <c r="M1172" s="418">
        <v>1</v>
      </c>
      <c r="N1172" s="733">
        <v>128</v>
      </c>
      <c r="O1172" s="418"/>
      <c r="P1172" s="418"/>
      <c r="Q1172" s="739"/>
      <c r="R1172" s="420" t="str">
        <f t="shared" si="53"/>
        <v>fx</v>
      </c>
      <c r="S1172" s="734"/>
      <c r="T1172" s="734"/>
      <c r="U1172" s="742"/>
    </row>
    <row r="1173" spans="1:21" ht="15.75" thickBot="1" x14ac:dyDescent="0.3">
      <c r="A1173" s="755"/>
      <c r="B1173" s="175">
        <v>14030323</v>
      </c>
      <c r="C1173" s="96">
        <v>379</v>
      </c>
      <c r="D1173" s="418">
        <v>7</v>
      </c>
      <c r="E1173" s="418">
        <v>50</v>
      </c>
      <c r="F1173" s="418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8">
        <v>39</v>
      </c>
      <c r="M1173" s="418">
        <v>1</v>
      </c>
      <c r="N1173" s="734"/>
      <c r="O1173" s="418"/>
      <c r="P1173" s="418"/>
      <c r="Q1173" s="739"/>
      <c r="R1173" s="420" t="str">
        <f t="shared" si="53"/>
        <v>fx</v>
      </c>
      <c r="S1173" s="734"/>
      <c r="T1173" s="734"/>
      <c r="U1173" s="742"/>
    </row>
    <row r="1174" spans="1:21" ht="15.75" thickBot="1" x14ac:dyDescent="0.3">
      <c r="A1174" s="755"/>
      <c r="B1174" s="414">
        <v>14030323</v>
      </c>
      <c r="C1174" s="96">
        <v>379</v>
      </c>
      <c r="D1174" s="418">
        <v>7</v>
      </c>
      <c r="E1174" s="418">
        <v>50</v>
      </c>
      <c r="F1174" s="418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8">
        <v>40</v>
      </c>
      <c r="M1174" s="418">
        <v>1</v>
      </c>
      <c r="N1174" s="736"/>
      <c r="O1174" s="418"/>
      <c r="P1174" s="418"/>
      <c r="Q1174" s="739"/>
      <c r="R1174" s="420" t="str">
        <f t="shared" si="53"/>
        <v>fx</v>
      </c>
      <c r="S1174" s="734"/>
      <c r="T1174" s="734"/>
      <c r="U1174" s="742"/>
    </row>
    <row r="1175" spans="1:21" ht="15.75" thickBot="1" x14ac:dyDescent="0.3">
      <c r="A1175" s="755"/>
      <c r="B1175" s="174">
        <v>14030323</v>
      </c>
      <c r="C1175" s="96">
        <v>380</v>
      </c>
      <c r="D1175" s="418">
        <v>7</v>
      </c>
      <c r="E1175" s="418">
        <v>50</v>
      </c>
      <c r="F1175" s="418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8">
        <v>40</v>
      </c>
      <c r="M1175" s="418">
        <v>1</v>
      </c>
      <c r="N1175" s="733">
        <v>230</v>
      </c>
      <c r="O1175" s="418"/>
      <c r="P1175" s="418"/>
      <c r="Q1175" s="739"/>
      <c r="R1175" s="420" t="str">
        <f t="shared" si="53"/>
        <v>fx</v>
      </c>
      <c r="S1175" s="734"/>
      <c r="T1175" s="734"/>
      <c r="U1175" s="742"/>
    </row>
    <row r="1176" spans="1:21" ht="15.75" thickBot="1" x14ac:dyDescent="0.3">
      <c r="A1176" s="755"/>
      <c r="B1176" s="175">
        <v>14030323</v>
      </c>
      <c r="C1176" s="96">
        <v>380</v>
      </c>
      <c r="D1176" s="418">
        <v>7</v>
      </c>
      <c r="E1176" s="418">
        <v>50</v>
      </c>
      <c r="F1176" s="418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8">
        <v>41</v>
      </c>
      <c r="M1176" s="418">
        <v>1</v>
      </c>
      <c r="N1176" s="734"/>
      <c r="O1176" s="418"/>
      <c r="P1176" s="418"/>
      <c r="Q1176" s="739"/>
      <c r="R1176" s="420" t="str">
        <f t="shared" si="53"/>
        <v>fx</v>
      </c>
      <c r="S1176" s="734"/>
      <c r="T1176" s="734"/>
      <c r="U1176" s="742"/>
    </row>
    <row r="1177" spans="1:21" ht="15.75" thickBot="1" x14ac:dyDescent="0.3">
      <c r="A1177" s="755"/>
      <c r="B1177" s="175">
        <v>14030323</v>
      </c>
      <c r="C1177" s="96">
        <v>380</v>
      </c>
      <c r="D1177" s="418">
        <v>7</v>
      </c>
      <c r="E1177" s="418">
        <v>50</v>
      </c>
      <c r="F1177" s="418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8">
        <v>42</v>
      </c>
      <c r="M1177" s="418">
        <v>1</v>
      </c>
      <c r="N1177" s="734"/>
      <c r="O1177" s="418"/>
      <c r="P1177" s="418"/>
      <c r="Q1177" s="739"/>
      <c r="R1177" s="420" t="str">
        <f t="shared" si="53"/>
        <v>fx</v>
      </c>
      <c r="S1177" s="734"/>
      <c r="T1177" s="734"/>
      <c r="U1177" s="742"/>
    </row>
    <row r="1178" spans="1:21" ht="15.75" thickBot="1" x14ac:dyDescent="0.3">
      <c r="A1178" s="755"/>
      <c r="B1178" s="175">
        <v>14030323</v>
      </c>
      <c r="C1178" s="96">
        <v>380</v>
      </c>
      <c r="D1178" s="418">
        <v>7</v>
      </c>
      <c r="E1178" s="418">
        <v>50</v>
      </c>
      <c r="F1178" s="418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8">
        <v>43</v>
      </c>
      <c r="M1178" s="418">
        <v>1</v>
      </c>
      <c r="N1178" s="734"/>
      <c r="O1178" s="418"/>
      <c r="P1178" s="418"/>
      <c r="Q1178" s="739"/>
      <c r="R1178" s="420" t="str">
        <f t="shared" si="53"/>
        <v>fx</v>
      </c>
      <c r="S1178" s="734"/>
      <c r="T1178" s="734"/>
      <c r="U1178" s="742"/>
    </row>
    <row r="1179" spans="1:21" ht="15.75" thickBot="1" x14ac:dyDescent="0.3">
      <c r="A1179" s="755"/>
      <c r="B1179" s="414">
        <v>14030323</v>
      </c>
      <c r="C1179" s="96">
        <v>380</v>
      </c>
      <c r="D1179" s="418">
        <v>7</v>
      </c>
      <c r="E1179" s="418">
        <v>50</v>
      </c>
      <c r="F1179" s="418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8">
        <v>44</v>
      </c>
      <c r="M1179" s="418">
        <v>1</v>
      </c>
      <c r="N1179" s="736"/>
      <c r="O1179" s="418"/>
      <c r="P1179" s="418"/>
      <c r="Q1179" s="739"/>
      <c r="R1179" s="420" t="str">
        <f t="shared" si="53"/>
        <v>fx</v>
      </c>
      <c r="S1179" s="734"/>
      <c r="T1179" s="734"/>
      <c r="U1179" s="742"/>
    </row>
    <row r="1180" spans="1:21" ht="15.75" thickBot="1" x14ac:dyDescent="0.3">
      <c r="A1180" s="755"/>
      <c r="B1180" s="174">
        <v>14030323</v>
      </c>
      <c r="C1180" s="96">
        <v>346</v>
      </c>
      <c r="D1180" s="418">
        <v>7</v>
      </c>
      <c r="E1180" s="418">
        <v>50</v>
      </c>
      <c r="F1180" s="418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8">
        <v>31</v>
      </c>
      <c r="M1180" s="418">
        <v>1</v>
      </c>
      <c r="N1180" s="733">
        <v>276</v>
      </c>
      <c r="O1180" s="418"/>
      <c r="P1180" s="418"/>
      <c r="Q1180" s="739"/>
      <c r="R1180" s="420" t="str">
        <f t="shared" si="53"/>
        <v>fx</v>
      </c>
      <c r="S1180" s="734"/>
      <c r="T1180" s="734"/>
      <c r="U1180" s="742"/>
    </row>
    <row r="1181" spans="1:21" ht="15.75" thickBot="1" x14ac:dyDescent="0.3">
      <c r="A1181" s="755"/>
      <c r="B1181" s="175">
        <v>14030323</v>
      </c>
      <c r="C1181" s="96">
        <v>346</v>
      </c>
      <c r="D1181" s="418">
        <v>7</v>
      </c>
      <c r="E1181" s="418">
        <v>50</v>
      </c>
      <c r="F1181" s="418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8">
        <v>32</v>
      </c>
      <c r="M1181" s="418">
        <v>1</v>
      </c>
      <c r="N1181" s="734"/>
      <c r="O1181" s="418"/>
      <c r="P1181" s="418"/>
      <c r="Q1181" s="739"/>
      <c r="R1181" s="420" t="str">
        <f t="shared" si="53"/>
        <v>fx</v>
      </c>
      <c r="S1181" s="734"/>
      <c r="T1181" s="734"/>
      <c r="U1181" s="742"/>
    </row>
    <row r="1182" spans="1:21" ht="15.75" thickBot="1" x14ac:dyDescent="0.3">
      <c r="A1182" s="755"/>
      <c r="B1182" s="175">
        <v>14030323</v>
      </c>
      <c r="C1182" s="96">
        <v>346</v>
      </c>
      <c r="D1182" s="418">
        <v>7</v>
      </c>
      <c r="E1182" s="418">
        <v>50</v>
      </c>
      <c r="F1182" s="418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8">
        <v>33</v>
      </c>
      <c r="M1182" s="418">
        <v>1</v>
      </c>
      <c r="N1182" s="734"/>
      <c r="O1182" s="418"/>
      <c r="P1182" s="418"/>
      <c r="Q1182" s="739"/>
      <c r="R1182" s="420" t="str">
        <f t="shared" si="53"/>
        <v>fx</v>
      </c>
      <c r="S1182" s="734"/>
      <c r="T1182" s="734"/>
      <c r="U1182" s="742"/>
    </row>
    <row r="1183" spans="1:21" ht="15.75" thickBot="1" x14ac:dyDescent="0.3">
      <c r="A1183" s="755"/>
      <c r="B1183" s="175">
        <v>14030323</v>
      </c>
      <c r="C1183" s="96">
        <v>346</v>
      </c>
      <c r="D1183" s="418">
        <v>7</v>
      </c>
      <c r="E1183" s="418">
        <v>50</v>
      </c>
      <c r="F1183" s="418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8">
        <v>34</v>
      </c>
      <c r="M1183" s="418">
        <v>1</v>
      </c>
      <c r="N1183" s="734"/>
      <c r="O1183" s="418"/>
      <c r="P1183" s="418"/>
      <c r="Q1183" s="739"/>
      <c r="R1183" s="420" t="str">
        <f t="shared" si="53"/>
        <v>fx</v>
      </c>
      <c r="S1183" s="734"/>
      <c r="T1183" s="734"/>
      <c r="U1183" s="742"/>
    </row>
    <row r="1184" spans="1:21" ht="15.75" thickBot="1" x14ac:dyDescent="0.3">
      <c r="A1184" s="755"/>
      <c r="B1184" s="175">
        <v>14030323</v>
      </c>
      <c r="C1184" s="96">
        <v>346</v>
      </c>
      <c r="D1184" s="418">
        <v>7</v>
      </c>
      <c r="E1184" s="418">
        <v>50</v>
      </c>
      <c r="F1184" s="418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8">
        <v>35</v>
      </c>
      <c r="M1184" s="418">
        <v>1</v>
      </c>
      <c r="N1184" s="734"/>
      <c r="O1184" s="418"/>
      <c r="P1184" s="418"/>
      <c r="Q1184" s="739"/>
      <c r="R1184" s="420" t="str">
        <f t="shared" ref="R1184:R1198" si="56">IF(C1184=370,"p500","fx")</f>
        <v>fx</v>
      </c>
      <c r="S1184" s="734"/>
      <c r="T1184" s="734"/>
      <c r="U1184" s="742"/>
    </row>
    <row r="1185" spans="1:21" ht="15.75" thickBot="1" x14ac:dyDescent="0.3">
      <c r="A1185" s="756"/>
      <c r="B1185" s="414">
        <v>14030323</v>
      </c>
      <c r="C1185" s="164">
        <v>346</v>
      </c>
      <c r="D1185" s="425">
        <v>7</v>
      </c>
      <c r="E1185" s="425">
        <v>50</v>
      </c>
      <c r="F1185" s="425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25">
        <v>36</v>
      </c>
      <c r="M1185" s="425">
        <v>1</v>
      </c>
      <c r="N1185" s="735"/>
      <c r="O1185" s="425"/>
      <c r="P1185" s="425"/>
      <c r="Q1185" s="740"/>
      <c r="R1185" s="151" t="str">
        <f t="shared" si="56"/>
        <v>fx</v>
      </c>
      <c r="S1185" s="735"/>
      <c r="T1185" s="735"/>
      <c r="U1185" s="743"/>
    </row>
    <row r="1186" spans="1:21" ht="15.75" thickBot="1" x14ac:dyDescent="0.3">
      <c r="A1186" s="754" t="str">
        <f t="shared" ref="A1186" si="57">IF(H1186&gt;I1186,"شب","روز")</f>
        <v>روز</v>
      </c>
      <c r="B1186" s="174">
        <v>14030324</v>
      </c>
      <c r="C1186" s="163">
        <v>309</v>
      </c>
      <c r="D1186" s="426">
        <v>7</v>
      </c>
      <c r="E1186" s="426">
        <v>50</v>
      </c>
      <c r="F1186" s="426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26">
        <v>39</v>
      </c>
      <c r="M1186" s="426">
        <v>3</v>
      </c>
      <c r="N1186" s="737">
        <v>230</v>
      </c>
      <c r="O1186" s="426"/>
      <c r="P1186" s="426"/>
      <c r="Q1186" s="738" t="s">
        <v>489</v>
      </c>
      <c r="R1186" s="150" t="str">
        <f t="shared" si="56"/>
        <v>fx</v>
      </c>
      <c r="S1186" s="737">
        <v>2</v>
      </c>
      <c r="T1186" s="737">
        <v>20</v>
      </c>
      <c r="U1186" s="741">
        <v>1000</v>
      </c>
    </row>
    <row r="1187" spans="1:21" ht="15.75" thickBot="1" x14ac:dyDescent="0.3">
      <c r="A1187" s="755"/>
      <c r="B1187" s="175">
        <v>14030324</v>
      </c>
      <c r="C1187" s="96">
        <v>309</v>
      </c>
      <c r="D1187" s="418">
        <v>7</v>
      </c>
      <c r="E1187" s="418">
        <v>50</v>
      </c>
      <c r="F1187" s="418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8">
        <v>40</v>
      </c>
      <c r="M1187" s="418">
        <v>1</v>
      </c>
      <c r="N1187" s="734"/>
      <c r="O1187" s="418"/>
      <c r="P1187" s="418"/>
      <c r="Q1187" s="739"/>
      <c r="R1187" s="420" t="str">
        <f t="shared" si="56"/>
        <v>fx</v>
      </c>
      <c r="S1187" s="734"/>
      <c r="T1187" s="734"/>
      <c r="U1187" s="742"/>
    </row>
    <row r="1188" spans="1:21" ht="15.75" thickBot="1" x14ac:dyDescent="0.3">
      <c r="A1188" s="755"/>
      <c r="B1188" s="414">
        <v>14030324</v>
      </c>
      <c r="C1188" s="96">
        <v>309</v>
      </c>
      <c r="D1188" s="418">
        <v>7</v>
      </c>
      <c r="E1188" s="418">
        <v>50</v>
      </c>
      <c r="F1188" s="418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8">
        <v>41</v>
      </c>
      <c r="M1188" s="418">
        <v>1</v>
      </c>
      <c r="N1188" s="736"/>
      <c r="O1188" s="418"/>
      <c r="P1188" s="418"/>
      <c r="Q1188" s="739"/>
      <c r="R1188" s="420" t="str">
        <f t="shared" si="56"/>
        <v>fx</v>
      </c>
      <c r="S1188" s="734"/>
      <c r="T1188" s="734"/>
      <c r="U1188" s="742"/>
    </row>
    <row r="1189" spans="1:21" ht="15.75" thickBot="1" x14ac:dyDescent="0.3">
      <c r="A1189" s="755"/>
      <c r="B1189" s="174">
        <v>14030324</v>
      </c>
      <c r="C1189" s="96">
        <v>350</v>
      </c>
      <c r="D1189" s="418">
        <v>7</v>
      </c>
      <c r="E1189" s="418">
        <v>50</v>
      </c>
      <c r="F1189" s="418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8">
        <v>39</v>
      </c>
      <c r="M1189" s="418">
        <v>1</v>
      </c>
      <c r="N1189" s="733">
        <v>352</v>
      </c>
      <c r="O1189" s="418"/>
      <c r="P1189" s="418"/>
      <c r="Q1189" s="739"/>
      <c r="R1189" s="420" t="str">
        <f t="shared" si="56"/>
        <v>fx</v>
      </c>
      <c r="S1189" s="734"/>
      <c r="T1189" s="734"/>
      <c r="U1189" s="742"/>
    </row>
    <row r="1190" spans="1:21" ht="15.75" thickBot="1" x14ac:dyDescent="0.3">
      <c r="A1190" s="755"/>
      <c r="B1190" s="175">
        <v>14030324</v>
      </c>
      <c r="C1190" s="96">
        <v>350</v>
      </c>
      <c r="D1190" s="418">
        <v>7</v>
      </c>
      <c r="E1190" s="418">
        <v>50</v>
      </c>
      <c r="F1190" s="418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8">
        <v>40</v>
      </c>
      <c r="M1190" s="418">
        <v>1</v>
      </c>
      <c r="N1190" s="734"/>
      <c r="O1190" s="418"/>
      <c r="P1190" s="418"/>
      <c r="Q1190" s="739"/>
      <c r="R1190" s="420" t="str">
        <f t="shared" si="56"/>
        <v>fx</v>
      </c>
      <c r="S1190" s="734"/>
      <c r="T1190" s="734"/>
      <c r="U1190" s="742"/>
    </row>
    <row r="1191" spans="1:21" ht="15.75" thickBot="1" x14ac:dyDescent="0.3">
      <c r="A1191" s="755"/>
      <c r="B1191" s="175">
        <v>14030324</v>
      </c>
      <c r="C1191" s="96">
        <v>350</v>
      </c>
      <c r="D1191" s="418">
        <v>7</v>
      </c>
      <c r="E1191" s="418">
        <v>50</v>
      </c>
      <c r="F1191" s="418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8">
        <v>41</v>
      </c>
      <c r="M1191" s="418">
        <v>1</v>
      </c>
      <c r="N1191" s="734"/>
      <c r="O1191" s="418"/>
      <c r="P1191" s="418"/>
      <c r="Q1191" s="739"/>
      <c r="R1191" s="420" t="str">
        <f t="shared" si="56"/>
        <v>fx</v>
      </c>
      <c r="S1191" s="734"/>
      <c r="T1191" s="734"/>
      <c r="U1191" s="742"/>
    </row>
    <row r="1192" spans="1:21" ht="15.75" thickBot="1" x14ac:dyDescent="0.3">
      <c r="A1192" s="755"/>
      <c r="B1192" s="175">
        <v>14030324</v>
      </c>
      <c r="C1192" s="96">
        <v>350</v>
      </c>
      <c r="D1192" s="418">
        <v>7</v>
      </c>
      <c r="E1192" s="418">
        <v>50</v>
      </c>
      <c r="F1192" s="418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8">
        <v>42</v>
      </c>
      <c r="M1192" s="418">
        <v>2</v>
      </c>
      <c r="N1192" s="734"/>
      <c r="O1192" s="418"/>
      <c r="P1192" s="418"/>
      <c r="Q1192" s="739"/>
      <c r="R1192" s="420" t="str">
        <f t="shared" si="56"/>
        <v>fx</v>
      </c>
      <c r="S1192" s="734"/>
      <c r="T1192" s="734"/>
      <c r="U1192" s="742"/>
    </row>
    <row r="1193" spans="1:21" ht="15.75" thickBot="1" x14ac:dyDescent="0.3">
      <c r="A1193" s="755"/>
      <c r="B1193" s="175">
        <v>14030324</v>
      </c>
      <c r="C1193" s="96">
        <v>350</v>
      </c>
      <c r="D1193" s="418">
        <v>7</v>
      </c>
      <c r="E1193" s="418">
        <v>50</v>
      </c>
      <c r="F1193" s="418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8">
        <v>43</v>
      </c>
      <c r="M1193" s="418">
        <v>2</v>
      </c>
      <c r="N1193" s="734"/>
      <c r="O1193" s="418"/>
      <c r="P1193" s="418"/>
      <c r="Q1193" s="739"/>
      <c r="R1193" s="420" t="str">
        <f t="shared" si="56"/>
        <v>fx</v>
      </c>
      <c r="S1193" s="734"/>
      <c r="T1193" s="734"/>
      <c r="U1193" s="742"/>
    </row>
    <row r="1194" spans="1:21" ht="15.75" thickBot="1" x14ac:dyDescent="0.3">
      <c r="A1194" s="755"/>
      <c r="B1194" s="414">
        <v>14030324</v>
      </c>
      <c r="C1194" s="96">
        <v>350</v>
      </c>
      <c r="D1194" s="418">
        <v>7</v>
      </c>
      <c r="E1194" s="418">
        <v>50</v>
      </c>
      <c r="F1194" s="418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8">
        <v>44</v>
      </c>
      <c r="M1194" s="418">
        <v>1</v>
      </c>
      <c r="N1194" s="736"/>
      <c r="O1194" s="418"/>
      <c r="P1194" s="418"/>
      <c r="Q1194" s="739"/>
      <c r="R1194" s="420" t="str">
        <f t="shared" si="56"/>
        <v>fx</v>
      </c>
      <c r="S1194" s="734"/>
      <c r="T1194" s="734"/>
      <c r="U1194" s="742"/>
    </row>
    <row r="1195" spans="1:21" ht="15.75" thickBot="1" x14ac:dyDescent="0.3">
      <c r="A1195" s="755"/>
      <c r="B1195" s="174">
        <v>14030324</v>
      </c>
      <c r="C1195" s="96">
        <v>370</v>
      </c>
      <c r="D1195" s="418">
        <v>7</v>
      </c>
      <c r="E1195" s="418">
        <v>50</v>
      </c>
      <c r="F1195" s="418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8">
        <v>39</v>
      </c>
      <c r="M1195" s="418">
        <v>1</v>
      </c>
      <c r="N1195" s="733">
        <v>352</v>
      </c>
      <c r="O1195" s="418"/>
      <c r="P1195" s="418"/>
      <c r="Q1195" s="739"/>
      <c r="R1195" s="420" t="str">
        <f t="shared" si="56"/>
        <v>p500</v>
      </c>
      <c r="S1195" s="734"/>
      <c r="T1195" s="734"/>
      <c r="U1195" s="742"/>
    </row>
    <row r="1196" spans="1:21" ht="15.75" thickBot="1" x14ac:dyDescent="0.3">
      <c r="A1196" s="755"/>
      <c r="B1196" s="175">
        <v>14030324</v>
      </c>
      <c r="C1196" s="96">
        <v>370</v>
      </c>
      <c r="D1196" s="418">
        <v>7</v>
      </c>
      <c r="E1196" s="418">
        <v>50</v>
      </c>
      <c r="F1196" s="418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8">
        <v>40</v>
      </c>
      <c r="M1196" s="418">
        <v>1</v>
      </c>
      <c r="N1196" s="734"/>
      <c r="O1196" s="418"/>
      <c r="P1196" s="418"/>
      <c r="Q1196" s="739"/>
      <c r="R1196" s="420" t="str">
        <f t="shared" si="56"/>
        <v>p500</v>
      </c>
      <c r="S1196" s="734"/>
      <c r="T1196" s="734"/>
      <c r="U1196" s="742"/>
    </row>
    <row r="1197" spans="1:21" ht="15.75" thickBot="1" x14ac:dyDescent="0.3">
      <c r="A1197" s="755"/>
      <c r="B1197" s="175">
        <v>14030324</v>
      </c>
      <c r="C1197" s="96">
        <v>370</v>
      </c>
      <c r="D1197" s="418">
        <v>7</v>
      </c>
      <c r="E1197" s="418">
        <v>50</v>
      </c>
      <c r="F1197" s="418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8">
        <v>42</v>
      </c>
      <c r="M1197" s="418">
        <v>2</v>
      </c>
      <c r="N1197" s="734"/>
      <c r="O1197" s="418"/>
      <c r="P1197" s="418"/>
      <c r="Q1197" s="739"/>
      <c r="R1197" s="420" t="str">
        <f t="shared" si="56"/>
        <v>p500</v>
      </c>
      <c r="S1197" s="734"/>
      <c r="T1197" s="734"/>
      <c r="U1197" s="742"/>
    </row>
    <row r="1198" spans="1:21" ht="15.75" thickBot="1" x14ac:dyDescent="0.3">
      <c r="A1198" s="755"/>
      <c r="B1198" s="175">
        <v>14030324</v>
      </c>
      <c r="C1198" s="96">
        <v>370</v>
      </c>
      <c r="D1198" s="418">
        <v>7</v>
      </c>
      <c r="E1198" s="418">
        <v>50</v>
      </c>
      <c r="F1198" s="418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8">
        <v>43</v>
      </c>
      <c r="M1198" s="418">
        <v>2</v>
      </c>
      <c r="N1198" s="734"/>
      <c r="O1198" s="418"/>
      <c r="P1198" s="418"/>
      <c r="Q1198" s="739"/>
      <c r="R1198" s="420" t="str">
        <f t="shared" si="56"/>
        <v>p500</v>
      </c>
      <c r="S1198" s="734"/>
      <c r="T1198" s="734"/>
      <c r="U1198" s="742"/>
    </row>
    <row r="1199" spans="1:21" ht="15.75" thickBot="1" x14ac:dyDescent="0.3">
      <c r="A1199" s="755"/>
      <c r="B1199" s="414">
        <v>14030324</v>
      </c>
      <c r="C1199" s="96">
        <v>370</v>
      </c>
      <c r="D1199" s="418">
        <v>7</v>
      </c>
      <c r="E1199" s="418">
        <v>50</v>
      </c>
      <c r="F1199" s="418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8">
        <v>44</v>
      </c>
      <c r="M1199" s="418">
        <v>2</v>
      </c>
      <c r="N1199" s="736"/>
      <c r="O1199" s="418"/>
      <c r="P1199" s="418"/>
      <c r="Q1199" s="739"/>
      <c r="R1199" s="420" t="str">
        <f t="shared" ref="R1199:R1262" si="59">IF(C1199=370,"p500","fx")</f>
        <v>p500</v>
      </c>
      <c r="S1199" s="734"/>
      <c r="T1199" s="734"/>
      <c r="U1199" s="742"/>
    </row>
    <row r="1200" spans="1:21" ht="15.75" thickBot="1" x14ac:dyDescent="0.3">
      <c r="A1200" s="755"/>
      <c r="B1200" s="174">
        <v>14030324</v>
      </c>
      <c r="C1200" s="96">
        <v>380</v>
      </c>
      <c r="D1200" s="418">
        <v>7</v>
      </c>
      <c r="E1200" s="418">
        <v>50</v>
      </c>
      <c r="F1200" s="418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8">
        <v>40</v>
      </c>
      <c r="M1200" s="418">
        <v>1</v>
      </c>
      <c r="N1200" s="733">
        <v>220</v>
      </c>
      <c r="O1200" s="418"/>
      <c r="P1200" s="418"/>
      <c r="Q1200" s="739"/>
      <c r="R1200" s="420" t="str">
        <f t="shared" si="59"/>
        <v>fx</v>
      </c>
      <c r="S1200" s="734"/>
      <c r="T1200" s="734"/>
      <c r="U1200" s="742"/>
    </row>
    <row r="1201" spans="1:21" ht="15.75" thickBot="1" x14ac:dyDescent="0.3">
      <c r="A1201" s="755"/>
      <c r="B1201" s="175">
        <v>14030324</v>
      </c>
      <c r="C1201" s="96">
        <v>380</v>
      </c>
      <c r="D1201" s="418">
        <v>7</v>
      </c>
      <c r="E1201" s="418">
        <v>50</v>
      </c>
      <c r="F1201" s="418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8">
        <v>41</v>
      </c>
      <c r="M1201" s="418">
        <v>1</v>
      </c>
      <c r="N1201" s="734"/>
      <c r="O1201" s="418"/>
      <c r="P1201" s="418"/>
      <c r="Q1201" s="739"/>
      <c r="R1201" s="420" t="str">
        <f t="shared" si="59"/>
        <v>fx</v>
      </c>
      <c r="S1201" s="734"/>
      <c r="T1201" s="734"/>
      <c r="U1201" s="742"/>
    </row>
    <row r="1202" spans="1:21" ht="15.75" thickBot="1" x14ac:dyDescent="0.3">
      <c r="A1202" s="755"/>
      <c r="B1202" s="175">
        <v>14030324</v>
      </c>
      <c r="C1202" s="96">
        <v>380</v>
      </c>
      <c r="D1202" s="418">
        <v>7</v>
      </c>
      <c r="E1202" s="418">
        <v>50</v>
      </c>
      <c r="F1202" s="418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8">
        <v>42</v>
      </c>
      <c r="M1202" s="418">
        <v>1</v>
      </c>
      <c r="N1202" s="734"/>
      <c r="O1202" s="418"/>
      <c r="P1202" s="418"/>
      <c r="Q1202" s="739"/>
      <c r="R1202" s="420" t="str">
        <f t="shared" si="59"/>
        <v>fx</v>
      </c>
      <c r="S1202" s="734"/>
      <c r="T1202" s="734"/>
      <c r="U1202" s="742"/>
    </row>
    <row r="1203" spans="1:21" ht="15.75" thickBot="1" x14ac:dyDescent="0.3">
      <c r="A1203" s="755"/>
      <c r="B1203" s="175">
        <v>14030324</v>
      </c>
      <c r="C1203" s="96">
        <v>380</v>
      </c>
      <c r="D1203" s="418">
        <v>7</v>
      </c>
      <c r="E1203" s="418">
        <v>50</v>
      </c>
      <c r="F1203" s="418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8">
        <v>43</v>
      </c>
      <c r="M1203" s="418">
        <v>1</v>
      </c>
      <c r="N1203" s="734"/>
      <c r="O1203" s="418"/>
      <c r="P1203" s="418"/>
      <c r="Q1203" s="739"/>
      <c r="R1203" s="420" t="str">
        <f t="shared" si="59"/>
        <v>fx</v>
      </c>
      <c r="S1203" s="734"/>
      <c r="T1203" s="734"/>
      <c r="U1203" s="742"/>
    </row>
    <row r="1204" spans="1:21" ht="15.75" thickBot="1" x14ac:dyDescent="0.3">
      <c r="A1204" s="755"/>
      <c r="B1204" s="414">
        <v>14030324</v>
      </c>
      <c r="C1204" s="96">
        <v>380</v>
      </c>
      <c r="D1204" s="418">
        <v>7</v>
      </c>
      <c r="E1204" s="418">
        <v>50</v>
      </c>
      <c r="F1204" s="418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8">
        <v>44</v>
      </c>
      <c r="M1204" s="418">
        <v>1</v>
      </c>
      <c r="N1204" s="736"/>
      <c r="O1204" s="418"/>
      <c r="P1204" s="418"/>
      <c r="Q1204" s="739"/>
      <c r="R1204" s="420" t="str">
        <f t="shared" si="59"/>
        <v>fx</v>
      </c>
      <c r="S1204" s="734"/>
      <c r="T1204" s="734"/>
      <c r="U1204" s="742"/>
    </row>
    <row r="1205" spans="1:21" ht="15.75" thickBot="1" x14ac:dyDescent="0.3">
      <c r="A1205" s="755"/>
      <c r="B1205" s="174">
        <v>14030324</v>
      </c>
      <c r="C1205" s="96">
        <v>379</v>
      </c>
      <c r="D1205" s="418">
        <v>7</v>
      </c>
      <c r="E1205" s="418">
        <v>50</v>
      </c>
      <c r="F1205" s="418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8">
        <v>38</v>
      </c>
      <c r="M1205" s="418">
        <v>1</v>
      </c>
      <c r="N1205" s="733">
        <v>126</v>
      </c>
      <c r="O1205" s="418"/>
      <c r="P1205" s="418"/>
      <c r="Q1205" s="739"/>
      <c r="R1205" s="420" t="str">
        <f t="shared" si="59"/>
        <v>fx</v>
      </c>
      <c r="S1205" s="734"/>
      <c r="T1205" s="734"/>
      <c r="U1205" s="742"/>
    </row>
    <row r="1206" spans="1:21" ht="15.75" thickBot="1" x14ac:dyDescent="0.3">
      <c r="A1206" s="755"/>
      <c r="B1206" s="175">
        <v>14030324</v>
      </c>
      <c r="C1206" s="96">
        <v>379</v>
      </c>
      <c r="D1206" s="418">
        <v>7</v>
      </c>
      <c r="E1206" s="418">
        <v>50</v>
      </c>
      <c r="F1206" s="418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8">
        <v>39</v>
      </c>
      <c r="M1206" s="418">
        <v>1</v>
      </c>
      <c r="N1206" s="734"/>
      <c r="O1206" s="418"/>
      <c r="P1206" s="418"/>
      <c r="Q1206" s="739"/>
      <c r="R1206" s="420" t="str">
        <f t="shared" si="59"/>
        <v>fx</v>
      </c>
      <c r="S1206" s="734"/>
      <c r="T1206" s="734"/>
      <c r="U1206" s="742"/>
    </row>
    <row r="1207" spans="1:21" ht="15.75" thickBot="1" x14ac:dyDescent="0.3">
      <c r="A1207" s="755"/>
      <c r="B1207" s="414">
        <v>14030324</v>
      </c>
      <c r="C1207" s="96">
        <v>379</v>
      </c>
      <c r="D1207" s="418">
        <v>7</v>
      </c>
      <c r="E1207" s="418">
        <v>50</v>
      </c>
      <c r="F1207" s="418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8">
        <v>40</v>
      </c>
      <c r="M1207" s="418">
        <v>1</v>
      </c>
      <c r="N1207" s="736"/>
      <c r="O1207" s="418"/>
      <c r="P1207" s="418"/>
      <c r="Q1207" s="739"/>
      <c r="R1207" s="420" t="str">
        <f t="shared" si="59"/>
        <v>fx</v>
      </c>
      <c r="S1207" s="734"/>
      <c r="T1207" s="734"/>
      <c r="U1207" s="742"/>
    </row>
    <row r="1208" spans="1:21" ht="15.75" thickBot="1" x14ac:dyDescent="0.3">
      <c r="A1208" s="755"/>
      <c r="B1208" s="174">
        <v>14030324</v>
      </c>
      <c r="C1208" s="96">
        <v>379</v>
      </c>
      <c r="D1208" s="418">
        <v>7</v>
      </c>
      <c r="E1208" s="418">
        <v>50</v>
      </c>
      <c r="F1208" s="418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8">
        <v>38</v>
      </c>
      <c r="M1208" s="418">
        <v>1</v>
      </c>
      <c r="N1208" s="733">
        <v>132</v>
      </c>
      <c r="O1208" s="418"/>
      <c r="P1208" s="418"/>
      <c r="Q1208" s="739"/>
      <c r="R1208" s="420" t="str">
        <f t="shared" si="59"/>
        <v>fx</v>
      </c>
      <c r="S1208" s="734"/>
      <c r="T1208" s="734"/>
      <c r="U1208" s="742"/>
    </row>
    <row r="1209" spans="1:21" ht="15.75" thickBot="1" x14ac:dyDescent="0.3">
      <c r="A1209" s="755"/>
      <c r="B1209" s="175">
        <v>14030324</v>
      </c>
      <c r="C1209" s="96">
        <v>379</v>
      </c>
      <c r="D1209" s="418">
        <v>7</v>
      </c>
      <c r="E1209" s="418">
        <v>50</v>
      </c>
      <c r="F1209" s="418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8">
        <v>39</v>
      </c>
      <c r="M1209" s="418">
        <v>1</v>
      </c>
      <c r="N1209" s="734"/>
      <c r="O1209" s="418"/>
      <c r="P1209" s="418"/>
      <c r="Q1209" s="739"/>
      <c r="R1209" s="420" t="str">
        <f t="shared" si="59"/>
        <v>fx</v>
      </c>
      <c r="S1209" s="734"/>
      <c r="T1209" s="734"/>
      <c r="U1209" s="742"/>
    </row>
    <row r="1210" spans="1:21" ht="15.75" thickBot="1" x14ac:dyDescent="0.3">
      <c r="A1210" s="755"/>
      <c r="B1210" s="414">
        <v>14030324</v>
      </c>
      <c r="C1210" s="96">
        <v>379</v>
      </c>
      <c r="D1210" s="418">
        <v>7</v>
      </c>
      <c r="E1210" s="418">
        <v>50</v>
      </c>
      <c r="F1210" s="418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8">
        <v>40</v>
      </c>
      <c r="M1210" s="418">
        <v>1</v>
      </c>
      <c r="N1210" s="736"/>
      <c r="O1210" s="418"/>
      <c r="P1210" s="418"/>
      <c r="Q1210" s="739"/>
      <c r="R1210" s="420" t="str">
        <f t="shared" si="59"/>
        <v>fx</v>
      </c>
      <c r="S1210" s="734"/>
      <c r="T1210" s="734"/>
      <c r="U1210" s="742"/>
    </row>
    <row r="1211" spans="1:21" ht="15.75" thickBot="1" x14ac:dyDescent="0.3">
      <c r="A1211" s="755"/>
      <c r="B1211" s="174">
        <v>14030324</v>
      </c>
      <c r="C1211" s="96">
        <v>346</v>
      </c>
      <c r="D1211" s="418">
        <v>7</v>
      </c>
      <c r="E1211" s="418">
        <v>50</v>
      </c>
      <c r="F1211" s="418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8">
        <v>31</v>
      </c>
      <c r="M1211" s="418">
        <v>1</v>
      </c>
      <c r="N1211" s="733">
        <v>220</v>
      </c>
      <c r="O1211" s="418"/>
      <c r="P1211" s="418"/>
      <c r="Q1211" s="739"/>
      <c r="R1211" s="420" t="str">
        <f t="shared" si="59"/>
        <v>fx</v>
      </c>
      <c r="S1211" s="734"/>
      <c r="T1211" s="734"/>
      <c r="U1211" s="742"/>
    </row>
    <row r="1212" spans="1:21" ht="15.75" thickBot="1" x14ac:dyDescent="0.3">
      <c r="A1212" s="755"/>
      <c r="B1212" s="175">
        <v>14030324</v>
      </c>
      <c r="C1212" s="96">
        <v>346</v>
      </c>
      <c r="D1212" s="418">
        <v>7</v>
      </c>
      <c r="E1212" s="418">
        <v>50</v>
      </c>
      <c r="F1212" s="418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8">
        <v>32</v>
      </c>
      <c r="M1212" s="418">
        <v>1</v>
      </c>
      <c r="N1212" s="734"/>
      <c r="O1212" s="418"/>
      <c r="P1212" s="418"/>
      <c r="Q1212" s="739"/>
      <c r="R1212" s="420" t="str">
        <f t="shared" si="59"/>
        <v>fx</v>
      </c>
      <c r="S1212" s="734"/>
      <c r="T1212" s="734"/>
      <c r="U1212" s="742"/>
    </row>
    <row r="1213" spans="1:21" ht="15.75" thickBot="1" x14ac:dyDescent="0.3">
      <c r="A1213" s="755"/>
      <c r="B1213" s="175">
        <v>14030324</v>
      </c>
      <c r="C1213" s="96">
        <v>346</v>
      </c>
      <c r="D1213" s="418">
        <v>7</v>
      </c>
      <c r="E1213" s="418">
        <v>50</v>
      </c>
      <c r="F1213" s="418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8">
        <v>33</v>
      </c>
      <c r="M1213" s="418">
        <v>1</v>
      </c>
      <c r="N1213" s="734"/>
      <c r="O1213" s="418"/>
      <c r="P1213" s="418"/>
      <c r="Q1213" s="739"/>
      <c r="R1213" s="420" t="str">
        <f t="shared" si="59"/>
        <v>fx</v>
      </c>
      <c r="S1213" s="734"/>
      <c r="T1213" s="734"/>
      <c r="U1213" s="742"/>
    </row>
    <row r="1214" spans="1:21" ht="15.75" thickBot="1" x14ac:dyDescent="0.3">
      <c r="A1214" s="755"/>
      <c r="B1214" s="175">
        <v>14030324</v>
      </c>
      <c r="C1214" s="96">
        <v>346</v>
      </c>
      <c r="D1214" s="418">
        <v>7</v>
      </c>
      <c r="E1214" s="418">
        <v>50</v>
      </c>
      <c r="F1214" s="418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8">
        <v>34</v>
      </c>
      <c r="M1214" s="418">
        <v>1</v>
      </c>
      <c r="N1214" s="734"/>
      <c r="O1214" s="418"/>
      <c r="P1214" s="418"/>
      <c r="Q1214" s="739"/>
      <c r="R1214" s="420" t="str">
        <f t="shared" si="59"/>
        <v>fx</v>
      </c>
      <c r="S1214" s="734"/>
      <c r="T1214" s="734"/>
      <c r="U1214" s="742"/>
    </row>
    <row r="1215" spans="1:21" ht="15.75" thickBot="1" x14ac:dyDescent="0.3">
      <c r="A1215" s="755"/>
      <c r="B1215" s="414">
        <v>14030324</v>
      </c>
      <c r="C1215" s="96">
        <v>346</v>
      </c>
      <c r="D1215" s="418">
        <v>7</v>
      </c>
      <c r="E1215" s="418">
        <v>50</v>
      </c>
      <c r="F1215" s="418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8">
        <v>35</v>
      </c>
      <c r="M1215" s="418">
        <v>1</v>
      </c>
      <c r="N1215" s="736"/>
      <c r="O1215" s="418"/>
      <c r="P1215" s="418"/>
      <c r="Q1215" s="739"/>
      <c r="R1215" s="420" t="str">
        <f t="shared" si="59"/>
        <v>fx</v>
      </c>
      <c r="S1215" s="734"/>
      <c r="T1215" s="734"/>
      <c r="U1215" s="742"/>
    </row>
    <row r="1216" spans="1:21" ht="15.75" thickBot="1" x14ac:dyDescent="0.3">
      <c r="A1216" s="755"/>
      <c r="B1216" s="174">
        <v>14030324</v>
      </c>
      <c r="C1216" s="96">
        <v>339</v>
      </c>
      <c r="D1216" s="418">
        <v>7</v>
      </c>
      <c r="E1216" s="418">
        <v>50</v>
      </c>
      <c r="F1216" s="418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8">
        <v>25</v>
      </c>
      <c r="M1216" s="418">
        <v>1</v>
      </c>
      <c r="N1216" s="733">
        <v>128</v>
      </c>
      <c r="O1216" s="418"/>
      <c r="P1216" s="418"/>
      <c r="Q1216" s="739"/>
      <c r="R1216" s="420" t="str">
        <f t="shared" si="59"/>
        <v>fx</v>
      </c>
      <c r="S1216" s="734"/>
      <c r="T1216" s="734"/>
      <c r="U1216" s="742"/>
    </row>
    <row r="1217" spans="1:21" ht="15.75" thickBot="1" x14ac:dyDescent="0.3">
      <c r="A1217" s="755"/>
      <c r="B1217" s="175">
        <v>14030324</v>
      </c>
      <c r="C1217" s="96">
        <v>339</v>
      </c>
      <c r="D1217" s="418">
        <v>7</v>
      </c>
      <c r="E1217" s="418">
        <v>50</v>
      </c>
      <c r="F1217" s="418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8">
        <v>26</v>
      </c>
      <c r="M1217" s="418">
        <v>1</v>
      </c>
      <c r="N1217" s="734"/>
      <c r="O1217" s="418"/>
      <c r="P1217" s="418"/>
      <c r="Q1217" s="739"/>
      <c r="R1217" s="420" t="str">
        <f t="shared" si="59"/>
        <v>fx</v>
      </c>
      <c r="S1217" s="734"/>
      <c r="T1217" s="734"/>
      <c r="U1217" s="742"/>
    </row>
    <row r="1218" spans="1:21" ht="15.75" thickBot="1" x14ac:dyDescent="0.3">
      <c r="A1218" s="755"/>
      <c r="B1218" s="175">
        <v>14030324</v>
      </c>
      <c r="C1218" s="96">
        <v>339</v>
      </c>
      <c r="D1218" s="418">
        <v>7</v>
      </c>
      <c r="E1218" s="418">
        <v>50</v>
      </c>
      <c r="F1218" s="418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8">
        <v>27</v>
      </c>
      <c r="M1218" s="418">
        <v>1</v>
      </c>
      <c r="N1218" s="734"/>
      <c r="O1218" s="418"/>
      <c r="P1218" s="418"/>
      <c r="Q1218" s="739"/>
      <c r="R1218" s="420" t="str">
        <f t="shared" si="59"/>
        <v>fx</v>
      </c>
      <c r="S1218" s="734"/>
      <c r="T1218" s="734"/>
      <c r="U1218" s="742"/>
    </row>
    <row r="1219" spans="1:21" ht="15.75" thickBot="1" x14ac:dyDescent="0.3">
      <c r="A1219" s="755"/>
      <c r="B1219" s="175">
        <v>14030324</v>
      </c>
      <c r="C1219" s="96">
        <v>339</v>
      </c>
      <c r="D1219" s="418">
        <v>7</v>
      </c>
      <c r="E1219" s="418">
        <v>50</v>
      </c>
      <c r="F1219" s="418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8">
        <v>28</v>
      </c>
      <c r="M1219" s="418">
        <v>1</v>
      </c>
      <c r="N1219" s="734"/>
      <c r="O1219" s="418"/>
      <c r="P1219" s="418"/>
      <c r="Q1219" s="739"/>
      <c r="R1219" s="420" t="str">
        <f t="shared" si="59"/>
        <v>fx</v>
      </c>
      <c r="S1219" s="734"/>
      <c r="T1219" s="734"/>
      <c r="U1219" s="742"/>
    </row>
    <row r="1220" spans="1:21" ht="15.75" thickBot="1" x14ac:dyDescent="0.3">
      <c r="A1220" s="755"/>
      <c r="B1220" s="175">
        <v>14030324</v>
      </c>
      <c r="C1220" s="96">
        <v>339</v>
      </c>
      <c r="D1220" s="418">
        <v>7</v>
      </c>
      <c r="E1220" s="418">
        <v>50</v>
      </c>
      <c r="F1220" s="418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8">
        <v>29</v>
      </c>
      <c r="M1220" s="418">
        <v>1</v>
      </c>
      <c r="N1220" s="734"/>
      <c r="O1220" s="418"/>
      <c r="P1220" s="418"/>
      <c r="Q1220" s="739"/>
      <c r="R1220" s="420" t="str">
        <f t="shared" si="59"/>
        <v>fx</v>
      </c>
      <c r="S1220" s="734"/>
      <c r="T1220" s="734"/>
      <c r="U1220" s="742"/>
    </row>
    <row r="1221" spans="1:21" ht="15.75" thickBot="1" x14ac:dyDescent="0.3">
      <c r="A1221" s="756"/>
      <c r="B1221" s="413">
        <v>14030324</v>
      </c>
      <c r="C1221" s="164">
        <v>339</v>
      </c>
      <c r="D1221" s="425">
        <v>7</v>
      </c>
      <c r="E1221" s="425">
        <v>50</v>
      </c>
      <c r="F1221" s="425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25">
        <v>30</v>
      </c>
      <c r="M1221" s="425">
        <v>1</v>
      </c>
      <c r="N1221" s="735"/>
      <c r="O1221" s="425"/>
      <c r="P1221" s="425"/>
      <c r="Q1221" s="740"/>
      <c r="R1221" s="151" t="str">
        <f t="shared" si="59"/>
        <v>fx</v>
      </c>
      <c r="S1221" s="735"/>
      <c r="T1221" s="735"/>
      <c r="U1221" s="743"/>
    </row>
    <row r="1222" spans="1:21" ht="15.75" thickBot="1" x14ac:dyDescent="0.3">
      <c r="A1222" s="754" t="str">
        <f t="shared" ref="A1222:A1255" si="60">IF(H1222&gt;I1222,"شب","روز")</f>
        <v>روز</v>
      </c>
      <c r="B1222" s="174">
        <v>14030326</v>
      </c>
      <c r="C1222" s="163">
        <v>346</v>
      </c>
      <c r="D1222" s="426">
        <v>7</v>
      </c>
      <c r="E1222" s="426">
        <v>50</v>
      </c>
      <c r="F1222" s="426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26">
        <v>31</v>
      </c>
      <c r="M1222" s="426">
        <v>1</v>
      </c>
      <c r="N1222" s="737">
        <v>174</v>
      </c>
      <c r="O1222" s="426"/>
      <c r="P1222" s="426"/>
      <c r="Q1222" s="738">
        <v>420.4</v>
      </c>
      <c r="R1222" s="150" t="str">
        <f t="shared" si="59"/>
        <v>fx</v>
      </c>
      <c r="S1222" s="737">
        <v>2</v>
      </c>
      <c r="T1222" s="737">
        <v>20</v>
      </c>
      <c r="U1222" s="741">
        <v>1000</v>
      </c>
    </row>
    <row r="1223" spans="1:21" ht="15.75" thickBot="1" x14ac:dyDescent="0.3">
      <c r="A1223" s="755"/>
      <c r="B1223" s="176">
        <v>14030326</v>
      </c>
      <c r="C1223" s="96">
        <v>346</v>
      </c>
      <c r="D1223" s="418">
        <v>7</v>
      </c>
      <c r="E1223" s="418">
        <v>50</v>
      </c>
      <c r="F1223" s="418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8">
        <v>32</v>
      </c>
      <c r="M1223" s="418">
        <v>1</v>
      </c>
      <c r="N1223" s="734"/>
      <c r="O1223" s="418"/>
      <c r="P1223" s="418"/>
      <c r="Q1223" s="739"/>
      <c r="R1223" s="420" t="str">
        <f t="shared" si="59"/>
        <v>fx</v>
      </c>
      <c r="S1223" s="734"/>
      <c r="T1223" s="734"/>
      <c r="U1223" s="742"/>
    </row>
    <row r="1224" spans="1:21" ht="15.75" thickBot="1" x14ac:dyDescent="0.3">
      <c r="A1224" s="755"/>
      <c r="B1224" s="176">
        <v>14030326</v>
      </c>
      <c r="C1224" s="96">
        <v>346</v>
      </c>
      <c r="D1224" s="418">
        <v>7</v>
      </c>
      <c r="E1224" s="418">
        <v>50</v>
      </c>
      <c r="F1224" s="418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8">
        <v>33</v>
      </c>
      <c r="M1224" s="418">
        <v>1</v>
      </c>
      <c r="N1224" s="734"/>
      <c r="O1224" s="418"/>
      <c r="P1224" s="418"/>
      <c r="Q1224" s="739"/>
      <c r="R1224" s="420" t="str">
        <f t="shared" si="59"/>
        <v>fx</v>
      </c>
      <c r="S1224" s="734"/>
      <c r="T1224" s="734"/>
      <c r="U1224" s="742"/>
    </row>
    <row r="1225" spans="1:21" ht="15.75" thickBot="1" x14ac:dyDescent="0.3">
      <c r="A1225" s="755"/>
      <c r="B1225" s="176">
        <v>14030326</v>
      </c>
      <c r="C1225" s="96">
        <v>346</v>
      </c>
      <c r="D1225" s="418">
        <v>7</v>
      </c>
      <c r="E1225" s="418">
        <v>50</v>
      </c>
      <c r="F1225" s="418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8">
        <v>34</v>
      </c>
      <c r="M1225" s="418">
        <v>1</v>
      </c>
      <c r="N1225" s="734"/>
      <c r="O1225" s="418"/>
      <c r="P1225" s="418"/>
      <c r="Q1225" s="739"/>
      <c r="R1225" s="420" t="str">
        <f t="shared" si="59"/>
        <v>fx</v>
      </c>
      <c r="S1225" s="734"/>
      <c r="T1225" s="734"/>
      <c r="U1225" s="742"/>
    </row>
    <row r="1226" spans="1:21" ht="15.75" thickBot="1" x14ac:dyDescent="0.3">
      <c r="A1226" s="755"/>
      <c r="B1226" s="177">
        <v>14030326</v>
      </c>
      <c r="C1226" s="164">
        <v>346</v>
      </c>
      <c r="D1226" s="418">
        <v>7</v>
      </c>
      <c r="E1226" s="418">
        <v>50</v>
      </c>
      <c r="F1226" s="418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8">
        <v>35</v>
      </c>
      <c r="M1226" s="418">
        <v>1</v>
      </c>
      <c r="N1226" s="736"/>
      <c r="O1226" s="418"/>
      <c r="P1226" s="418"/>
      <c r="Q1226" s="739"/>
      <c r="R1226" s="420" t="str">
        <f t="shared" si="59"/>
        <v>fx</v>
      </c>
      <c r="S1226" s="734"/>
      <c r="T1226" s="734"/>
      <c r="U1226" s="742"/>
    </row>
    <row r="1227" spans="1:21" ht="15.75" thickBot="1" x14ac:dyDescent="0.3">
      <c r="A1227" s="755"/>
      <c r="B1227" s="174">
        <v>14030326</v>
      </c>
      <c r="C1227" s="165">
        <v>379</v>
      </c>
      <c r="D1227" s="418">
        <v>7</v>
      </c>
      <c r="E1227" s="418">
        <v>50</v>
      </c>
      <c r="F1227" s="418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8">
        <v>38</v>
      </c>
      <c r="M1227" s="418">
        <v>1</v>
      </c>
      <c r="N1227" s="733">
        <v>132</v>
      </c>
      <c r="O1227" s="418"/>
      <c r="P1227" s="418"/>
      <c r="Q1227" s="739"/>
      <c r="R1227" s="420" t="str">
        <f t="shared" si="59"/>
        <v>fx</v>
      </c>
      <c r="S1227" s="734"/>
      <c r="T1227" s="734"/>
      <c r="U1227" s="742"/>
    </row>
    <row r="1228" spans="1:21" ht="15.75" thickBot="1" x14ac:dyDescent="0.3">
      <c r="A1228" s="755"/>
      <c r="B1228" s="176">
        <v>14030326</v>
      </c>
      <c r="C1228" s="96">
        <v>379</v>
      </c>
      <c r="D1228" s="418">
        <v>7</v>
      </c>
      <c r="E1228" s="418">
        <v>50</v>
      </c>
      <c r="F1228" s="418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8">
        <v>39</v>
      </c>
      <c r="M1228" s="418">
        <v>1</v>
      </c>
      <c r="N1228" s="734"/>
      <c r="O1228" s="418"/>
      <c r="P1228" s="418"/>
      <c r="Q1228" s="739"/>
      <c r="R1228" s="420" t="str">
        <f t="shared" si="59"/>
        <v>fx</v>
      </c>
      <c r="S1228" s="734"/>
      <c r="T1228" s="734"/>
      <c r="U1228" s="742"/>
    </row>
    <row r="1229" spans="1:21" ht="15.75" thickBot="1" x14ac:dyDescent="0.3">
      <c r="A1229" s="755"/>
      <c r="B1229" s="177">
        <v>14030326</v>
      </c>
      <c r="C1229" s="164">
        <v>379</v>
      </c>
      <c r="D1229" s="418">
        <v>7</v>
      </c>
      <c r="E1229" s="418">
        <v>50</v>
      </c>
      <c r="F1229" s="418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8">
        <v>40</v>
      </c>
      <c r="M1229" s="418">
        <v>1</v>
      </c>
      <c r="N1229" s="736"/>
      <c r="O1229" s="418"/>
      <c r="P1229" s="418"/>
      <c r="Q1229" s="739"/>
      <c r="R1229" s="420" t="str">
        <f t="shared" si="59"/>
        <v>fx</v>
      </c>
      <c r="S1229" s="734"/>
      <c r="T1229" s="734"/>
      <c r="U1229" s="742"/>
    </row>
    <row r="1230" spans="1:21" ht="15.75" thickBot="1" x14ac:dyDescent="0.3">
      <c r="A1230" s="755"/>
      <c r="B1230" s="174">
        <v>14030326</v>
      </c>
      <c r="C1230" s="165">
        <v>370</v>
      </c>
      <c r="D1230" s="418">
        <v>7</v>
      </c>
      <c r="E1230" s="418">
        <v>50</v>
      </c>
      <c r="F1230" s="418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8">
        <v>39</v>
      </c>
      <c r="M1230" s="418">
        <v>1</v>
      </c>
      <c r="N1230" s="733">
        <v>352</v>
      </c>
      <c r="O1230" s="418"/>
      <c r="P1230" s="418"/>
      <c r="Q1230" s="739"/>
      <c r="R1230" s="420" t="str">
        <f t="shared" si="59"/>
        <v>p500</v>
      </c>
      <c r="S1230" s="734"/>
      <c r="T1230" s="734"/>
      <c r="U1230" s="742"/>
    </row>
    <row r="1231" spans="1:21" ht="15.75" thickBot="1" x14ac:dyDescent="0.3">
      <c r="A1231" s="755"/>
      <c r="B1231" s="176">
        <v>14030326</v>
      </c>
      <c r="C1231" s="96">
        <v>370</v>
      </c>
      <c r="D1231" s="418">
        <v>7</v>
      </c>
      <c r="E1231" s="418">
        <v>50</v>
      </c>
      <c r="F1231" s="418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8">
        <v>40</v>
      </c>
      <c r="M1231" s="418">
        <v>1</v>
      </c>
      <c r="N1231" s="734"/>
      <c r="O1231" s="418"/>
      <c r="P1231" s="418"/>
      <c r="Q1231" s="739"/>
      <c r="R1231" s="420" t="str">
        <f t="shared" si="59"/>
        <v>p500</v>
      </c>
      <c r="S1231" s="734"/>
      <c r="T1231" s="734"/>
      <c r="U1231" s="742"/>
    </row>
    <row r="1232" spans="1:21" ht="15.75" thickBot="1" x14ac:dyDescent="0.3">
      <c r="A1232" s="755"/>
      <c r="B1232" s="176">
        <v>14030326</v>
      </c>
      <c r="C1232" s="96">
        <v>370</v>
      </c>
      <c r="D1232" s="418">
        <v>7</v>
      </c>
      <c r="E1232" s="418">
        <v>50</v>
      </c>
      <c r="F1232" s="418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8">
        <v>42</v>
      </c>
      <c r="M1232" s="418">
        <v>2</v>
      </c>
      <c r="N1232" s="734"/>
      <c r="O1232" s="418"/>
      <c r="P1232" s="418"/>
      <c r="Q1232" s="739"/>
      <c r="R1232" s="420" t="str">
        <f t="shared" si="59"/>
        <v>p500</v>
      </c>
      <c r="S1232" s="734"/>
      <c r="T1232" s="734"/>
      <c r="U1232" s="742"/>
    </row>
    <row r="1233" spans="1:21" ht="15.75" thickBot="1" x14ac:dyDescent="0.3">
      <c r="A1233" s="755"/>
      <c r="B1233" s="176">
        <v>14030326</v>
      </c>
      <c r="C1233" s="96">
        <v>370</v>
      </c>
      <c r="D1233" s="418">
        <v>7</v>
      </c>
      <c r="E1233" s="418">
        <v>50</v>
      </c>
      <c r="F1233" s="418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8">
        <v>43</v>
      </c>
      <c r="M1233" s="418">
        <v>2</v>
      </c>
      <c r="N1233" s="734"/>
      <c r="O1233" s="418"/>
      <c r="P1233" s="418"/>
      <c r="Q1233" s="739"/>
      <c r="R1233" s="420" t="str">
        <f t="shared" si="59"/>
        <v>p500</v>
      </c>
      <c r="S1233" s="734"/>
      <c r="T1233" s="734"/>
      <c r="U1233" s="742"/>
    </row>
    <row r="1234" spans="1:21" ht="15.75" thickBot="1" x14ac:dyDescent="0.3">
      <c r="A1234" s="755"/>
      <c r="B1234" s="177">
        <v>14030326</v>
      </c>
      <c r="C1234" s="164">
        <v>370</v>
      </c>
      <c r="D1234" s="418">
        <v>7</v>
      </c>
      <c r="E1234" s="418">
        <v>50</v>
      </c>
      <c r="F1234" s="418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8">
        <v>44</v>
      </c>
      <c r="M1234" s="418">
        <v>2</v>
      </c>
      <c r="N1234" s="736"/>
      <c r="O1234" s="418"/>
      <c r="P1234" s="418"/>
      <c r="Q1234" s="739"/>
      <c r="R1234" s="420" t="str">
        <f t="shared" si="59"/>
        <v>p500</v>
      </c>
      <c r="S1234" s="734"/>
      <c r="T1234" s="734"/>
      <c r="U1234" s="742"/>
    </row>
    <row r="1235" spans="1:21" ht="15.75" thickBot="1" x14ac:dyDescent="0.3">
      <c r="A1235" s="755"/>
      <c r="B1235" s="174">
        <v>14030326</v>
      </c>
      <c r="C1235" s="165">
        <v>380</v>
      </c>
      <c r="D1235" s="418">
        <v>7</v>
      </c>
      <c r="E1235" s="418">
        <v>50</v>
      </c>
      <c r="F1235" s="418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8">
        <v>40</v>
      </c>
      <c r="M1235" s="418">
        <v>1</v>
      </c>
      <c r="N1235" s="733">
        <v>220</v>
      </c>
      <c r="O1235" s="418"/>
      <c r="P1235" s="418"/>
      <c r="Q1235" s="739"/>
      <c r="R1235" s="420" t="str">
        <f t="shared" si="59"/>
        <v>fx</v>
      </c>
      <c r="S1235" s="734"/>
      <c r="T1235" s="734"/>
      <c r="U1235" s="742"/>
    </row>
    <row r="1236" spans="1:21" ht="15.75" thickBot="1" x14ac:dyDescent="0.3">
      <c r="A1236" s="755"/>
      <c r="B1236" s="176">
        <v>14030326</v>
      </c>
      <c r="C1236" s="96">
        <v>380</v>
      </c>
      <c r="D1236" s="418">
        <v>7</v>
      </c>
      <c r="E1236" s="418">
        <v>50</v>
      </c>
      <c r="F1236" s="418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8">
        <v>41</v>
      </c>
      <c r="M1236" s="418">
        <v>1</v>
      </c>
      <c r="N1236" s="734"/>
      <c r="O1236" s="418"/>
      <c r="P1236" s="418"/>
      <c r="Q1236" s="739"/>
      <c r="R1236" s="420" t="str">
        <f t="shared" si="59"/>
        <v>fx</v>
      </c>
      <c r="S1236" s="734"/>
      <c r="T1236" s="734"/>
      <c r="U1236" s="742"/>
    </row>
    <row r="1237" spans="1:21" ht="15.75" thickBot="1" x14ac:dyDescent="0.3">
      <c r="A1237" s="755"/>
      <c r="B1237" s="176">
        <v>14030326</v>
      </c>
      <c r="C1237" s="96">
        <v>380</v>
      </c>
      <c r="D1237" s="418">
        <v>7</v>
      </c>
      <c r="E1237" s="418">
        <v>50</v>
      </c>
      <c r="F1237" s="418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8">
        <v>42</v>
      </c>
      <c r="M1237" s="418">
        <v>1</v>
      </c>
      <c r="N1237" s="734"/>
      <c r="O1237" s="418"/>
      <c r="P1237" s="418"/>
      <c r="Q1237" s="739"/>
      <c r="R1237" s="420" t="str">
        <f t="shared" si="59"/>
        <v>fx</v>
      </c>
      <c r="S1237" s="734"/>
      <c r="T1237" s="734"/>
      <c r="U1237" s="742"/>
    </row>
    <row r="1238" spans="1:21" ht="15.75" thickBot="1" x14ac:dyDescent="0.3">
      <c r="A1238" s="755"/>
      <c r="B1238" s="176">
        <v>14030326</v>
      </c>
      <c r="C1238" s="96">
        <v>380</v>
      </c>
      <c r="D1238" s="418">
        <v>7</v>
      </c>
      <c r="E1238" s="418">
        <v>50</v>
      </c>
      <c r="F1238" s="418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8">
        <v>43</v>
      </c>
      <c r="M1238" s="418">
        <v>1</v>
      </c>
      <c r="N1238" s="734"/>
      <c r="O1238" s="418"/>
      <c r="P1238" s="418"/>
      <c r="Q1238" s="739"/>
      <c r="R1238" s="420" t="str">
        <f t="shared" si="59"/>
        <v>fx</v>
      </c>
      <c r="S1238" s="734"/>
      <c r="T1238" s="734"/>
      <c r="U1238" s="742"/>
    </row>
    <row r="1239" spans="1:21" ht="15.75" thickBot="1" x14ac:dyDescent="0.3">
      <c r="A1239" s="755"/>
      <c r="B1239" s="177">
        <v>14030326</v>
      </c>
      <c r="C1239" s="164">
        <v>380</v>
      </c>
      <c r="D1239" s="418">
        <v>7</v>
      </c>
      <c r="E1239" s="418">
        <v>50</v>
      </c>
      <c r="F1239" s="418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8">
        <v>44</v>
      </c>
      <c r="M1239" s="418">
        <v>1</v>
      </c>
      <c r="N1239" s="736"/>
      <c r="O1239" s="418"/>
      <c r="P1239" s="418"/>
      <c r="Q1239" s="739"/>
      <c r="R1239" s="420" t="str">
        <f t="shared" si="59"/>
        <v>fx</v>
      </c>
      <c r="S1239" s="734"/>
      <c r="T1239" s="734"/>
      <c r="U1239" s="742"/>
    </row>
    <row r="1240" spans="1:21" ht="15.75" thickBot="1" x14ac:dyDescent="0.3">
      <c r="A1240" s="755"/>
      <c r="B1240" s="174">
        <v>14030326</v>
      </c>
      <c r="C1240" s="165">
        <v>307</v>
      </c>
      <c r="D1240" s="418">
        <v>7</v>
      </c>
      <c r="E1240" s="418">
        <v>50</v>
      </c>
      <c r="F1240" s="418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8">
        <v>36</v>
      </c>
      <c r="M1240" s="418">
        <v>1</v>
      </c>
      <c r="N1240" s="733">
        <v>160</v>
      </c>
      <c r="O1240" s="418"/>
      <c r="P1240" s="418"/>
      <c r="Q1240" s="739"/>
      <c r="R1240" s="420" t="str">
        <f t="shared" si="59"/>
        <v>fx</v>
      </c>
      <c r="S1240" s="734"/>
      <c r="T1240" s="734"/>
      <c r="U1240" s="742"/>
    </row>
    <row r="1241" spans="1:21" ht="15.75" thickBot="1" x14ac:dyDescent="0.3">
      <c r="A1241" s="755"/>
      <c r="B1241" s="176">
        <v>14030326</v>
      </c>
      <c r="C1241" s="96">
        <v>307</v>
      </c>
      <c r="D1241" s="418">
        <v>7</v>
      </c>
      <c r="E1241" s="418">
        <v>50</v>
      </c>
      <c r="F1241" s="418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8">
        <v>37</v>
      </c>
      <c r="M1241" s="418">
        <v>1</v>
      </c>
      <c r="N1241" s="734"/>
      <c r="O1241" s="418"/>
      <c r="P1241" s="418"/>
      <c r="Q1241" s="739"/>
      <c r="R1241" s="420" t="str">
        <f t="shared" si="59"/>
        <v>fx</v>
      </c>
      <c r="S1241" s="734"/>
      <c r="T1241" s="734"/>
      <c r="U1241" s="742"/>
    </row>
    <row r="1242" spans="1:21" ht="15.75" thickBot="1" x14ac:dyDescent="0.3">
      <c r="A1242" s="755"/>
      <c r="B1242" s="176">
        <v>14030326</v>
      </c>
      <c r="C1242" s="96">
        <v>307</v>
      </c>
      <c r="D1242" s="418">
        <v>7</v>
      </c>
      <c r="E1242" s="418">
        <v>50</v>
      </c>
      <c r="F1242" s="418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8">
        <v>38</v>
      </c>
      <c r="M1242" s="418">
        <v>1</v>
      </c>
      <c r="N1242" s="734"/>
      <c r="O1242" s="418"/>
      <c r="P1242" s="418"/>
      <c r="Q1242" s="739"/>
      <c r="R1242" s="420" t="str">
        <f t="shared" si="59"/>
        <v>fx</v>
      </c>
      <c r="S1242" s="734"/>
      <c r="T1242" s="734"/>
      <c r="U1242" s="742"/>
    </row>
    <row r="1243" spans="1:21" ht="15.75" thickBot="1" x14ac:dyDescent="0.3">
      <c r="A1243" s="755"/>
      <c r="B1243" s="176">
        <v>14030326</v>
      </c>
      <c r="C1243" s="96">
        <v>307</v>
      </c>
      <c r="D1243" s="418">
        <v>7</v>
      </c>
      <c r="E1243" s="418">
        <v>50</v>
      </c>
      <c r="F1243" s="418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8">
        <v>39</v>
      </c>
      <c r="M1243" s="418">
        <v>2</v>
      </c>
      <c r="N1243" s="734"/>
      <c r="O1243" s="418"/>
      <c r="P1243" s="418"/>
      <c r="Q1243" s="739"/>
      <c r="R1243" s="420" t="str">
        <f t="shared" si="59"/>
        <v>fx</v>
      </c>
      <c r="S1243" s="734"/>
      <c r="T1243" s="734"/>
      <c r="U1243" s="742"/>
    </row>
    <row r="1244" spans="1:21" ht="15.75" thickBot="1" x14ac:dyDescent="0.3">
      <c r="A1244" s="755"/>
      <c r="B1244" s="176">
        <v>14030326</v>
      </c>
      <c r="C1244" s="96">
        <v>307</v>
      </c>
      <c r="D1244" s="418">
        <v>7</v>
      </c>
      <c r="E1244" s="418">
        <v>50</v>
      </c>
      <c r="F1244" s="418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8">
        <v>40</v>
      </c>
      <c r="M1244" s="418">
        <v>2</v>
      </c>
      <c r="N1244" s="734"/>
      <c r="O1244" s="418"/>
      <c r="P1244" s="418"/>
      <c r="Q1244" s="739"/>
      <c r="R1244" s="420" t="str">
        <f t="shared" si="59"/>
        <v>fx</v>
      </c>
      <c r="S1244" s="734"/>
      <c r="T1244" s="734"/>
      <c r="U1244" s="742"/>
    </row>
    <row r="1245" spans="1:21" ht="15.75" thickBot="1" x14ac:dyDescent="0.3">
      <c r="A1245" s="755"/>
      <c r="B1245" s="177">
        <v>14030326</v>
      </c>
      <c r="C1245" s="164">
        <v>307</v>
      </c>
      <c r="D1245" s="418">
        <v>7</v>
      </c>
      <c r="E1245" s="418">
        <v>50</v>
      </c>
      <c r="F1245" s="418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8">
        <v>41</v>
      </c>
      <c r="M1245" s="418">
        <v>1</v>
      </c>
      <c r="N1245" s="736"/>
      <c r="O1245" s="418"/>
      <c r="P1245" s="418"/>
      <c r="Q1245" s="739"/>
      <c r="R1245" s="420" t="str">
        <f t="shared" si="59"/>
        <v>fx</v>
      </c>
      <c r="S1245" s="734"/>
      <c r="T1245" s="734"/>
      <c r="U1245" s="742"/>
    </row>
    <row r="1246" spans="1:21" ht="15.75" thickBot="1" x14ac:dyDescent="0.3">
      <c r="A1246" s="755"/>
      <c r="B1246" s="174">
        <v>14030326</v>
      </c>
      <c r="C1246" s="165">
        <v>309</v>
      </c>
      <c r="D1246" s="418">
        <v>7</v>
      </c>
      <c r="E1246" s="418">
        <v>50</v>
      </c>
      <c r="F1246" s="418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8">
        <v>39</v>
      </c>
      <c r="M1246" s="418">
        <v>3</v>
      </c>
      <c r="N1246" s="733">
        <v>240</v>
      </c>
      <c r="O1246" s="418"/>
      <c r="P1246" s="418"/>
      <c r="Q1246" s="739"/>
      <c r="R1246" s="420" t="str">
        <f t="shared" si="59"/>
        <v>fx</v>
      </c>
      <c r="S1246" s="734"/>
      <c r="T1246" s="734"/>
      <c r="U1246" s="742"/>
    </row>
    <row r="1247" spans="1:21" ht="15.75" thickBot="1" x14ac:dyDescent="0.3">
      <c r="A1247" s="755"/>
      <c r="B1247" s="176">
        <v>14030326</v>
      </c>
      <c r="C1247" s="96">
        <v>309</v>
      </c>
      <c r="D1247" s="418">
        <v>7</v>
      </c>
      <c r="E1247" s="418">
        <v>50</v>
      </c>
      <c r="F1247" s="418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8">
        <v>40</v>
      </c>
      <c r="M1247" s="418">
        <v>2</v>
      </c>
      <c r="N1247" s="734"/>
      <c r="O1247" s="418"/>
      <c r="P1247" s="418"/>
      <c r="Q1247" s="739"/>
      <c r="R1247" s="420" t="str">
        <f t="shared" si="59"/>
        <v>fx</v>
      </c>
      <c r="S1247" s="734"/>
      <c r="T1247" s="734"/>
      <c r="U1247" s="742"/>
    </row>
    <row r="1248" spans="1:21" ht="15.75" thickBot="1" x14ac:dyDescent="0.3">
      <c r="A1248" s="755"/>
      <c r="B1248" s="177">
        <v>14030326</v>
      </c>
      <c r="C1248" s="164">
        <v>309</v>
      </c>
      <c r="D1248" s="418">
        <v>7</v>
      </c>
      <c r="E1248" s="418">
        <v>50</v>
      </c>
      <c r="F1248" s="418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8">
        <v>41</v>
      </c>
      <c r="M1248" s="418">
        <v>2</v>
      </c>
      <c r="N1248" s="736"/>
      <c r="O1248" s="418"/>
      <c r="P1248" s="418"/>
      <c r="Q1248" s="739"/>
      <c r="R1248" s="420" t="str">
        <f t="shared" si="59"/>
        <v>fx</v>
      </c>
      <c r="S1248" s="734"/>
      <c r="T1248" s="734"/>
      <c r="U1248" s="742"/>
    </row>
    <row r="1249" spans="1:21" ht="15.75" thickBot="1" x14ac:dyDescent="0.3">
      <c r="A1249" s="755"/>
      <c r="B1249" s="174">
        <v>14030326</v>
      </c>
      <c r="C1249" s="165">
        <v>350</v>
      </c>
      <c r="D1249" s="418">
        <v>7</v>
      </c>
      <c r="E1249" s="418">
        <v>50</v>
      </c>
      <c r="F1249" s="418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8">
        <v>39</v>
      </c>
      <c r="M1249" s="418">
        <v>1</v>
      </c>
      <c r="N1249" s="733">
        <v>352</v>
      </c>
      <c r="O1249" s="418"/>
      <c r="P1249" s="418"/>
      <c r="Q1249" s="739"/>
      <c r="R1249" s="420" t="str">
        <f t="shared" si="59"/>
        <v>fx</v>
      </c>
      <c r="S1249" s="734"/>
      <c r="T1249" s="734"/>
      <c r="U1249" s="742"/>
    </row>
    <row r="1250" spans="1:21" ht="15.75" thickBot="1" x14ac:dyDescent="0.3">
      <c r="A1250" s="755"/>
      <c r="B1250" s="176">
        <v>14030326</v>
      </c>
      <c r="C1250" s="96">
        <v>350</v>
      </c>
      <c r="D1250" s="418">
        <v>7</v>
      </c>
      <c r="E1250" s="418">
        <v>50</v>
      </c>
      <c r="F1250" s="418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8">
        <v>40</v>
      </c>
      <c r="M1250" s="418">
        <v>1</v>
      </c>
      <c r="N1250" s="734"/>
      <c r="O1250" s="418"/>
      <c r="P1250" s="418"/>
      <c r="Q1250" s="739"/>
      <c r="R1250" s="420" t="str">
        <f t="shared" si="59"/>
        <v>fx</v>
      </c>
      <c r="S1250" s="734"/>
      <c r="T1250" s="734"/>
      <c r="U1250" s="742"/>
    </row>
    <row r="1251" spans="1:21" ht="15.75" thickBot="1" x14ac:dyDescent="0.3">
      <c r="A1251" s="755"/>
      <c r="B1251" s="176">
        <v>14030326</v>
      </c>
      <c r="C1251" s="96">
        <v>350</v>
      </c>
      <c r="D1251" s="418">
        <v>7</v>
      </c>
      <c r="E1251" s="418">
        <v>50</v>
      </c>
      <c r="F1251" s="418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8">
        <v>41</v>
      </c>
      <c r="M1251" s="418">
        <v>1</v>
      </c>
      <c r="N1251" s="734"/>
      <c r="O1251" s="418"/>
      <c r="P1251" s="418"/>
      <c r="Q1251" s="739"/>
      <c r="R1251" s="420" t="str">
        <f t="shared" si="59"/>
        <v>fx</v>
      </c>
      <c r="S1251" s="734"/>
      <c r="T1251" s="734"/>
      <c r="U1251" s="742"/>
    </row>
    <row r="1252" spans="1:21" ht="15.75" thickBot="1" x14ac:dyDescent="0.3">
      <c r="A1252" s="755"/>
      <c r="B1252" s="176">
        <v>14030326</v>
      </c>
      <c r="C1252" s="96">
        <v>350</v>
      </c>
      <c r="D1252" s="418">
        <v>7</v>
      </c>
      <c r="E1252" s="418">
        <v>50</v>
      </c>
      <c r="F1252" s="418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8">
        <v>42</v>
      </c>
      <c r="M1252" s="418">
        <v>2</v>
      </c>
      <c r="N1252" s="734"/>
      <c r="O1252" s="418"/>
      <c r="P1252" s="418"/>
      <c r="Q1252" s="739"/>
      <c r="R1252" s="420" t="str">
        <f t="shared" si="59"/>
        <v>fx</v>
      </c>
      <c r="S1252" s="734"/>
      <c r="T1252" s="734"/>
      <c r="U1252" s="742"/>
    </row>
    <row r="1253" spans="1:21" ht="15.75" thickBot="1" x14ac:dyDescent="0.3">
      <c r="A1253" s="755"/>
      <c r="B1253" s="176">
        <v>14030326</v>
      </c>
      <c r="C1253" s="96">
        <v>350</v>
      </c>
      <c r="D1253" s="418">
        <v>7</v>
      </c>
      <c r="E1253" s="418">
        <v>50</v>
      </c>
      <c r="F1253" s="418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8">
        <v>43</v>
      </c>
      <c r="M1253" s="418">
        <v>2</v>
      </c>
      <c r="N1253" s="734"/>
      <c r="O1253" s="418"/>
      <c r="P1253" s="418"/>
      <c r="Q1253" s="739"/>
      <c r="R1253" s="420" t="str">
        <f t="shared" si="59"/>
        <v>fx</v>
      </c>
      <c r="S1253" s="734"/>
      <c r="T1253" s="734"/>
      <c r="U1253" s="742"/>
    </row>
    <row r="1254" spans="1:21" ht="15.75" thickBot="1" x14ac:dyDescent="0.3">
      <c r="A1254" s="756"/>
      <c r="B1254" s="177">
        <v>14030326</v>
      </c>
      <c r="C1254" s="164">
        <v>350</v>
      </c>
      <c r="D1254" s="425">
        <v>7</v>
      </c>
      <c r="E1254" s="425">
        <v>50</v>
      </c>
      <c r="F1254" s="425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25">
        <v>44</v>
      </c>
      <c r="M1254" s="425">
        <v>1</v>
      </c>
      <c r="N1254" s="735"/>
      <c r="O1254" s="425"/>
      <c r="P1254" s="425"/>
      <c r="Q1254" s="740"/>
      <c r="R1254" s="151" t="str">
        <f t="shared" si="59"/>
        <v>fx</v>
      </c>
      <c r="S1254" s="735"/>
      <c r="T1254" s="735"/>
      <c r="U1254" s="743"/>
    </row>
    <row r="1255" spans="1:21" ht="15.75" thickBot="1" x14ac:dyDescent="0.3">
      <c r="A1255" s="754" t="str">
        <f t="shared" si="60"/>
        <v>روز</v>
      </c>
      <c r="B1255" s="174">
        <v>14030327</v>
      </c>
      <c r="C1255" s="163">
        <v>309</v>
      </c>
      <c r="D1255" s="426">
        <v>7</v>
      </c>
      <c r="E1255" s="426">
        <v>50</v>
      </c>
      <c r="F1255" s="426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26">
        <v>36</v>
      </c>
      <c r="M1255" s="426">
        <v>1</v>
      </c>
      <c r="N1255" s="737">
        <v>360</v>
      </c>
      <c r="O1255" s="426"/>
      <c r="P1255" s="426"/>
      <c r="Q1255" s="738">
        <v>441.86</v>
      </c>
      <c r="R1255" s="150" t="str">
        <f t="shared" si="59"/>
        <v>fx</v>
      </c>
      <c r="S1255" s="737">
        <v>2</v>
      </c>
      <c r="T1255" s="737">
        <v>20</v>
      </c>
      <c r="U1255" s="741">
        <v>2000</v>
      </c>
    </row>
    <row r="1256" spans="1:21" ht="15.75" thickBot="1" x14ac:dyDescent="0.3">
      <c r="A1256" s="755"/>
      <c r="B1256" s="176">
        <v>14030327</v>
      </c>
      <c r="C1256" s="96">
        <v>309</v>
      </c>
      <c r="D1256" s="418">
        <v>7</v>
      </c>
      <c r="E1256" s="418">
        <v>50</v>
      </c>
      <c r="F1256" s="418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8">
        <v>37</v>
      </c>
      <c r="M1256" s="418">
        <v>1</v>
      </c>
      <c r="N1256" s="734"/>
      <c r="O1256" s="418"/>
      <c r="P1256" s="418"/>
      <c r="Q1256" s="739"/>
      <c r="R1256" s="420" t="str">
        <f t="shared" si="59"/>
        <v>fx</v>
      </c>
      <c r="S1256" s="734"/>
      <c r="T1256" s="734"/>
      <c r="U1256" s="742"/>
    </row>
    <row r="1257" spans="1:21" ht="15.75" thickBot="1" x14ac:dyDescent="0.3">
      <c r="A1257" s="755"/>
      <c r="B1257" s="176">
        <v>14030327</v>
      </c>
      <c r="C1257" s="96">
        <v>309</v>
      </c>
      <c r="D1257" s="418">
        <v>7</v>
      </c>
      <c r="E1257" s="418">
        <v>50</v>
      </c>
      <c r="F1257" s="418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8">
        <v>38</v>
      </c>
      <c r="M1257" s="418">
        <v>2</v>
      </c>
      <c r="N1257" s="734"/>
      <c r="O1257" s="418"/>
      <c r="P1257" s="418"/>
      <c r="Q1257" s="739"/>
      <c r="R1257" s="420" t="str">
        <f t="shared" si="59"/>
        <v>fx</v>
      </c>
      <c r="S1257" s="734"/>
      <c r="T1257" s="734"/>
      <c r="U1257" s="742"/>
    </row>
    <row r="1258" spans="1:21" ht="15.75" thickBot="1" x14ac:dyDescent="0.3">
      <c r="A1258" s="755"/>
      <c r="B1258" s="175">
        <v>14030327</v>
      </c>
      <c r="C1258" s="96">
        <v>309</v>
      </c>
      <c r="D1258" s="418">
        <v>7</v>
      </c>
      <c r="E1258" s="418">
        <v>50</v>
      </c>
      <c r="F1258" s="418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8">
        <v>39</v>
      </c>
      <c r="M1258" s="418">
        <v>2</v>
      </c>
      <c r="N1258" s="734"/>
      <c r="O1258" s="418"/>
      <c r="P1258" s="418"/>
      <c r="Q1258" s="739"/>
      <c r="R1258" s="420" t="str">
        <f t="shared" si="59"/>
        <v>fx</v>
      </c>
      <c r="S1258" s="734"/>
      <c r="T1258" s="734"/>
      <c r="U1258" s="742"/>
    </row>
    <row r="1259" spans="1:21" ht="15.75" thickBot="1" x14ac:dyDescent="0.3">
      <c r="A1259" s="755"/>
      <c r="B1259" s="176">
        <v>14030327</v>
      </c>
      <c r="C1259" s="96">
        <v>309</v>
      </c>
      <c r="D1259" s="418">
        <v>7</v>
      </c>
      <c r="E1259" s="418">
        <v>50</v>
      </c>
      <c r="F1259" s="418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8">
        <v>40</v>
      </c>
      <c r="M1259" s="418">
        <v>2</v>
      </c>
      <c r="N1259" s="734"/>
      <c r="O1259" s="418"/>
      <c r="P1259" s="418"/>
      <c r="Q1259" s="739"/>
      <c r="R1259" s="420" t="str">
        <f t="shared" si="59"/>
        <v>fx</v>
      </c>
      <c r="S1259" s="734"/>
      <c r="T1259" s="734"/>
      <c r="U1259" s="742"/>
    </row>
    <row r="1260" spans="1:21" ht="15.75" thickBot="1" x14ac:dyDescent="0.3">
      <c r="A1260" s="755"/>
      <c r="B1260" s="177">
        <v>14030327</v>
      </c>
      <c r="C1260" s="96">
        <v>309</v>
      </c>
      <c r="D1260" s="418">
        <v>7</v>
      </c>
      <c r="E1260" s="418">
        <v>50</v>
      </c>
      <c r="F1260" s="418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8">
        <v>41</v>
      </c>
      <c r="M1260" s="418">
        <v>2</v>
      </c>
      <c r="N1260" s="736"/>
      <c r="O1260" s="418"/>
      <c r="P1260" s="418"/>
      <c r="Q1260" s="739"/>
      <c r="R1260" s="420" t="str">
        <f t="shared" si="59"/>
        <v>fx</v>
      </c>
      <c r="S1260" s="734"/>
      <c r="T1260" s="734"/>
      <c r="U1260" s="742"/>
    </row>
    <row r="1261" spans="1:21" ht="15.75" thickBot="1" x14ac:dyDescent="0.3">
      <c r="A1261" s="755"/>
      <c r="B1261" s="174">
        <v>14030327</v>
      </c>
      <c r="C1261" s="418">
        <v>350</v>
      </c>
      <c r="D1261" s="418">
        <v>7</v>
      </c>
      <c r="E1261" s="418">
        <v>50</v>
      </c>
      <c r="F1261" s="418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8">
        <v>39</v>
      </c>
      <c r="M1261" s="418">
        <v>1</v>
      </c>
      <c r="N1261" s="733">
        <v>304</v>
      </c>
      <c r="O1261" s="418"/>
      <c r="P1261" s="418"/>
      <c r="Q1261" s="739"/>
      <c r="R1261" s="420" t="str">
        <f t="shared" si="59"/>
        <v>fx</v>
      </c>
      <c r="S1261" s="734"/>
      <c r="T1261" s="734"/>
      <c r="U1261" s="742"/>
    </row>
    <row r="1262" spans="1:21" ht="15.75" thickBot="1" x14ac:dyDescent="0.3">
      <c r="A1262" s="755"/>
      <c r="B1262" s="176">
        <v>14030327</v>
      </c>
      <c r="C1262" s="418">
        <v>350</v>
      </c>
      <c r="D1262" s="418">
        <v>7</v>
      </c>
      <c r="E1262" s="418">
        <v>50</v>
      </c>
      <c r="F1262" s="418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8">
        <v>40</v>
      </c>
      <c r="M1262" s="418">
        <v>1</v>
      </c>
      <c r="N1262" s="734"/>
      <c r="O1262" s="418"/>
      <c r="P1262" s="418"/>
      <c r="Q1262" s="739"/>
      <c r="R1262" s="420" t="str">
        <f t="shared" si="59"/>
        <v>fx</v>
      </c>
      <c r="S1262" s="734"/>
      <c r="T1262" s="734"/>
      <c r="U1262" s="742"/>
    </row>
    <row r="1263" spans="1:21" ht="15.75" thickBot="1" x14ac:dyDescent="0.3">
      <c r="A1263" s="755"/>
      <c r="B1263" s="176">
        <v>14030327</v>
      </c>
      <c r="C1263" s="418">
        <v>350</v>
      </c>
      <c r="D1263" s="418">
        <v>7</v>
      </c>
      <c r="E1263" s="418">
        <v>50</v>
      </c>
      <c r="F1263" s="418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8">
        <v>41</v>
      </c>
      <c r="M1263" s="418">
        <v>1</v>
      </c>
      <c r="N1263" s="734"/>
      <c r="O1263" s="418"/>
      <c r="P1263" s="418"/>
      <c r="Q1263" s="739"/>
      <c r="R1263" s="420" t="str">
        <f t="shared" ref="R1263:R1326" si="62">IF(C1263=370,"p500","fx")</f>
        <v>fx</v>
      </c>
      <c r="S1263" s="734"/>
      <c r="T1263" s="734"/>
      <c r="U1263" s="742"/>
    </row>
    <row r="1264" spans="1:21" ht="15.75" thickBot="1" x14ac:dyDescent="0.3">
      <c r="A1264" s="755"/>
      <c r="B1264" s="175">
        <v>14030327</v>
      </c>
      <c r="C1264" s="418">
        <v>350</v>
      </c>
      <c r="D1264" s="418">
        <v>7</v>
      </c>
      <c r="E1264" s="418">
        <v>50</v>
      </c>
      <c r="F1264" s="418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8">
        <v>42</v>
      </c>
      <c r="M1264" s="418">
        <v>2</v>
      </c>
      <c r="N1264" s="734"/>
      <c r="O1264" s="418"/>
      <c r="P1264" s="418"/>
      <c r="Q1264" s="739"/>
      <c r="R1264" s="420" t="str">
        <f t="shared" si="62"/>
        <v>fx</v>
      </c>
      <c r="S1264" s="734"/>
      <c r="T1264" s="734"/>
      <c r="U1264" s="742"/>
    </row>
    <row r="1265" spans="1:21" ht="15.75" thickBot="1" x14ac:dyDescent="0.3">
      <c r="A1265" s="755"/>
      <c r="B1265" s="176">
        <v>14030327</v>
      </c>
      <c r="C1265" s="418">
        <v>350</v>
      </c>
      <c r="D1265" s="418">
        <v>7</v>
      </c>
      <c r="E1265" s="418">
        <v>50</v>
      </c>
      <c r="F1265" s="418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8">
        <v>43</v>
      </c>
      <c r="M1265" s="418">
        <v>2</v>
      </c>
      <c r="N1265" s="734"/>
      <c r="O1265" s="418"/>
      <c r="P1265" s="418"/>
      <c r="Q1265" s="739"/>
      <c r="R1265" s="420" t="str">
        <f t="shared" si="62"/>
        <v>fx</v>
      </c>
      <c r="S1265" s="734"/>
      <c r="T1265" s="734"/>
      <c r="U1265" s="742"/>
    </row>
    <row r="1266" spans="1:21" ht="15.75" thickBot="1" x14ac:dyDescent="0.3">
      <c r="A1266" s="755"/>
      <c r="B1266" s="177">
        <v>14030327</v>
      </c>
      <c r="C1266" s="418">
        <v>350</v>
      </c>
      <c r="D1266" s="418">
        <v>7</v>
      </c>
      <c r="E1266" s="418">
        <v>50</v>
      </c>
      <c r="F1266" s="418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8">
        <v>44</v>
      </c>
      <c r="M1266" s="418">
        <v>1</v>
      </c>
      <c r="N1266" s="736"/>
      <c r="O1266" s="418"/>
      <c r="P1266" s="418"/>
      <c r="Q1266" s="739"/>
      <c r="R1266" s="420" t="str">
        <f t="shared" si="62"/>
        <v>fx</v>
      </c>
      <c r="S1266" s="734"/>
      <c r="T1266" s="734"/>
      <c r="U1266" s="742"/>
    </row>
    <row r="1267" spans="1:21" ht="15.75" thickBot="1" x14ac:dyDescent="0.3">
      <c r="A1267" s="755"/>
      <c r="B1267" s="174">
        <v>14030327</v>
      </c>
      <c r="C1267" s="418">
        <v>370</v>
      </c>
      <c r="D1267" s="418">
        <v>7</v>
      </c>
      <c r="E1267" s="418">
        <v>50</v>
      </c>
      <c r="F1267" s="418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8">
        <v>39</v>
      </c>
      <c r="M1267" s="418">
        <v>1</v>
      </c>
      <c r="N1267" s="733">
        <v>304</v>
      </c>
      <c r="O1267" s="418"/>
      <c r="P1267" s="418"/>
      <c r="Q1267" s="739"/>
      <c r="R1267" s="420" t="str">
        <f t="shared" si="62"/>
        <v>p500</v>
      </c>
      <c r="S1267" s="734"/>
      <c r="T1267" s="734"/>
      <c r="U1267" s="742"/>
    </row>
    <row r="1268" spans="1:21" ht="15.75" thickBot="1" x14ac:dyDescent="0.3">
      <c r="A1268" s="755"/>
      <c r="B1268" s="175">
        <v>14030327</v>
      </c>
      <c r="C1268" s="418">
        <v>370</v>
      </c>
      <c r="D1268" s="418">
        <v>7</v>
      </c>
      <c r="E1268" s="418">
        <v>50</v>
      </c>
      <c r="F1268" s="418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8">
        <v>40</v>
      </c>
      <c r="M1268" s="418">
        <v>1</v>
      </c>
      <c r="N1268" s="734"/>
      <c r="O1268" s="418"/>
      <c r="P1268" s="418"/>
      <c r="Q1268" s="739"/>
      <c r="R1268" s="420" t="str">
        <f t="shared" si="62"/>
        <v>p500</v>
      </c>
      <c r="S1268" s="734"/>
      <c r="T1268" s="734"/>
      <c r="U1268" s="742"/>
    </row>
    <row r="1269" spans="1:21" ht="15.75" thickBot="1" x14ac:dyDescent="0.3">
      <c r="A1269" s="755"/>
      <c r="B1269" s="175">
        <v>14030327</v>
      </c>
      <c r="C1269" s="418">
        <v>370</v>
      </c>
      <c r="D1269" s="418">
        <v>7</v>
      </c>
      <c r="E1269" s="418">
        <v>50</v>
      </c>
      <c r="F1269" s="418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8">
        <v>42</v>
      </c>
      <c r="M1269" s="418">
        <v>2</v>
      </c>
      <c r="N1269" s="734"/>
      <c r="O1269" s="418"/>
      <c r="P1269" s="418"/>
      <c r="Q1269" s="739"/>
      <c r="R1269" s="420" t="str">
        <f t="shared" si="62"/>
        <v>p500</v>
      </c>
      <c r="S1269" s="734"/>
      <c r="T1269" s="734"/>
      <c r="U1269" s="742"/>
    </row>
    <row r="1270" spans="1:21" ht="15.75" thickBot="1" x14ac:dyDescent="0.3">
      <c r="A1270" s="755"/>
      <c r="B1270" s="175">
        <v>14030327</v>
      </c>
      <c r="C1270" s="418">
        <v>370</v>
      </c>
      <c r="D1270" s="418">
        <v>7</v>
      </c>
      <c r="E1270" s="418">
        <v>50</v>
      </c>
      <c r="F1270" s="418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8">
        <v>43</v>
      </c>
      <c r="M1270" s="418">
        <v>2</v>
      </c>
      <c r="N1270" s="734"/>
      <c r="O1270" s="418"/>
      <c r="P1270" s="418"/>
      <c r="Q1270" s="739"/>
      <c r="R1270" s="420" t="str">
        <f t="shared" si="62"/>
        <v>p500</v>
      </c>
      <c r="S1270" s="734"/>
      <c r="T1270" s="734"/>
      <c r="U1270" s="742"/>
    </row>
    <row r="1271" spans="1:21" ht="15.75" thickBot="1" x14ac:dyDescent="0.3">
      <c r="A1271" s="755"/>
      <c r="B1271" s="413">
        <v>14030327</v>
      </c>
      <c r="C1271" s="418">
        <v>370</v>
      </c>
      <c r="D1271" s="418">
        <v>7</v>
      </c>
      <c r="E1271" s="418">
        <v>50</v>
      </c>
      <c r="F1271" s="418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8">
        <v>44</v>
      </c>
      <c r="M1271" s="418">
        <v>2</v>
      </c>
      <c r="N1271" s="736"/>
      <c r="O1271" s="418"/>
      <c r="P1271" s="418"/>
      <c r="Q1271" s="739"/>
      <c r="R1271" s="420" t="str">
        <f t="shared" si="62"/>
        <v>p500</v>
      </c>
      <c r="S1271" s="734"/>
      <c r="T1271" s="734"/>
      <c r="U1271" s="742"/>
    </row>
    <row r="1272" spans="1:21" ht="15.75" thickBot="1" x14ac:dyDescent="0.3">
      <c r="A1272" s="755"/>
      <c r="B1272" s="174">
        <v>14030327</v>
      </c>
      <c r="C1272" s="96">
        <v>307</v>
      </c>
      <c r="D1272" s="418">
        <v>7</v>
      </c>
      <c r="E1272" s="418">
        <v>50</v>
      </c>
      <c r="F1272" s="418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8">
        <v>36</v>
      </c>
      <c r="M1272" s="418">
        <v>1</v>
      </c>
      <c r="N1272" s="733">
        <v>304</v>
      </c>
      <c r="O1272" s="418"/>
      <c r="P1272" s="418"/>
      <c r="Q1272" s="739"/>
      <c r="R1272" s="420" t="str">
        <f t="shared" si="62"/>
        <v>fx</v>
      </c>
      <c r="S1272" s="734"/>
      <c r="T1272" s="734"/>
      <c r="U1272" s="742"/>
    </row>
    <row r="1273" spans="1:21" ht="15.75" thickBot="1" x14ac:dyDescent="0.3">
      <c r="A1273" s="755"/>
      <c r="B1273" s="176">
        <v>14030327</v>
      </c>
      <c r="C1273" s="96">
        <v>307</v>
      </c>
      <c r="D1273" s="418">
        <v>7</v>
      </c>
      <c r="E1273" s="418">
        <v>50</v>
      </c>
      <c r="F1273" s="418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8">
        <v>37</v>
      </c>
      <c r="M1273" s="418">
        <v>1</v>
      </c>
      <c r="N1273" s="734"/>
      <c r="O1273" s="418"/>
      <c r="P1273" s="418"/>
      <c r="Q1273" s="739"/>
      <c r="R1273" s="420" t="str">
        <f t="shared" si="62"/>
        <v>fx</v>
      </c>
      <c r="S1273" s="734"/>
      <c r="T1273" s="734"/>
      <c r="U1273" s="742"/>
    </row>
    <row r="1274" spans="1:21" ht="15.75" thickBot="1" x14ac:dyDescent="0.3">
      <c r="A1274" s="755"/>
      <c r="B1274" s="176">
        <v>14030327</v>
      </c>
      <c r="C1274" s="96">
        <v>307</v>
      </c>
      <c r="D1274" s="418">
        <v>7</v>
      </c>
      <c r="E1274" s="418">
        <v>50</v>
      </c>
      <c r="F1274" s="418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8">
        <v>38</v>
      </c>
      <c r="M1274" s="418">
        <v>1</v>
      </c>
      <c r="N1274" s="734"/>
      <c r="O1274" s="418"/>
      <c r="P1274" s="418"/>
      <c r="Q1274" s="739"/>
      <c r="R1274" s="420" t="str">
        <f t="shared" si="62"/>
        <v>fx</v>
      </c>
      <c r="S1274" s="734"/>
      <c r="T1274" s="734"/>
      <c r="U1274" s="742"/>
    </row>
    <row r="1275" spans="1:21" ht="15.75" thickBot="1" x14ac:dyDescent="0.3">
      <c r="A1275" s="755"/>
      <c r="B1275" s="176">
        <v>14030327</v>
      </c>
      <c r="C1275" s="96">
        <v>307</v>
      </c>
      <c r="D1275" s="418">
        <v>7</v>
      </c>
      <c r="E1275" s="418">
        <v>50</v>
      </c>
      <c r="F1275" s="418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8">
        <v>39</v>
      </c>
      <c r="M1275" s="418">
        <v>2</v>
      </c>
      <c r="N1275" s="734"/>
      <c r="O1275" s="418"/>
      <c r="P1275" s="418"/>
      <c r="Q1275" s="739"/>
      <c r="R1275" s="420" t="str">
        <f t="shared" si="62"/>
        <v>fx</v>
      </c>
      <c r="S1275" s="734"/>
      <c r="T1275" s="734"/>
      <c r="U1275" s="742"/>
    </row>
    <row r="1276" spans="1:21" ht="15.75" thickBot="1" x14ac:dyDescent="0.3">
      <c r="A1276" s="755"/>
      <c r="B1276" s="176">
        <v>14030327</v>
      </c>
      <c r="C1276" s="96">
        <v>307</v>
      </c>
      <c r="D1276" s="418">
        <v>7</v>
      </c>
      <c r="E1276" s="418">
        <v>50</v>
      </c>
      <c r="F1276" s="418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8">
        <v>40</v>
      </c>
      <c r="M1276" s="418">
        <v>2</v>
      </c>
      <c r="N1276" s="734"/>
      <c r="O1276" s="418"/>
      <c r="P1276" s="418"/>
      <c r="Q1276" s="739"/>
      <c r="R1276" s="420" t="str">
        <f t="shared" si="62"/>
        <v>fx</v>
      </c>
      <c r="S1276" s="734"/>
      <c r="T1276" s="734"/>
      <c r="U1276" s="742"/>
    </row>
    <row r="1277" spans="1:21" ht="15.75" thickBot="1" x14ac:dyDescent="0.3">
      <c r="A1277" s="755"/>
      <c r="B1277" s="177">
        <v>14030327</v>
      </c>
      <c r="C1277" s="96">
        <v>380</v>
      </c>
      <c r="D1277" s="418">
        <v>7</v>
      </c>
      <c r="E1277" s="418">
        <v>50</v>
      </c>
      <c r="F1277" s="418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8">
        <v>41</v>
      </c>
      <c r="M1277" s="418">
        <v>1</v>
      </c>
      <c r="N1277" s="736"/>
      <c r="O1277" s="418"/>
      <c r="P1277" s="418"/>
      <c r="Q1277" s="739"/>
      <c r="R1277" s="420" t="str">
        <f t="shared" si="62"/>
        <v>fx</v>
      </c>
      <c r="S1277" s="734"/>
      <c r="T1277" s="734"/>
      <c r="U1277" s="742"/>
    </row>
    <row r="1278" spans="1:21" ht="15.75" thickBot="1" x14ac:dyDescent="0.3">
      <c r="A1278" s="755"/>
      <c r="B1278" s="175">
        <v>14030327</v>
      </c>
      <c r="C1278" s="418">
        <v>380</v>
      </c>
      <c r="D1278" s="418">
        <v>7</v>
      </c>
      <c r="E1278" s="418">
        <v>50</v>
      </c>
      <c r="F1278" s="418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8">
        <v>40</v>
      </c>
      <c r="M1278" s="418">
        <v>1</v>
      </c>
      <c r="N1278" s="733">
        <v>190</v>
      </c>
      <c r="O1278" s="418"/>
      <c r="P1278" s="418"/>
      <c r="Q1278" s="739"/>
      <c r="R1278" s="420" t="str">
        <f t="shared" si="62"/>
        <v>fx</v>
      </c>
      <c r="S1278" s="734"/>
      <c r="T1278" s="734"/>
      <c r="U1278" s="742"/>
    </row>
    <row r="1279" spans="1:21" ht="15.75" thickBot="1" x14ac:dyDescent="0.3">
      <c r="A1279" s="755"/>
      <c r="B1279" s="175">
        <v>14030327</v>
      </c>
      <c r="C1279" s="418">
        <v>380</v>
      </c>
      <c r="D1279" s="418">
        <v>7</v>
      </c>
      <c r="E1279" s="418">
        <v>50</v>
      </c>
      <c r="F1279" s="418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8">
        <v>41</v>
      </c>
      <c r="M1279" s="418">
        <v>1</v>
      </c>
      <c r="N1279" s="734"/>
      <c r="O1279" s="418"/>
      <c r="P1279" s="418"/>
      <c r="Q1279" s="739"/>
      <c r="R1279" s="420" t="str">
        <f t="shared" si="62"/>
        <v>fx</v>
      </c>
      <c r="S1279" s="734"/>
      <c r="T1279" s="734"/>
      <c r="U1279" s="742"/>
    </row>
    <row r="1280" spans="1:21" ht="15.75" thickBot="1" x14ac:dyDescent="0.3">
      <c r="A1280" s="755"/>
      <c r="B1280" s="175">
        <v>14030327</v>
      </c>
      <c r="C1280" s="418">
        <v>380</v>
      </c>
      <c r="D1280" s="418">
        <v>7</v>
      </c>
      <c r="E1280" s="418">
        <v>50</v>
      </c>
      <c r="F1280" s="418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8">
        <v>42</v>
      </c>
      <c r="M1280" s="418">
        <v>1</v>
      </c>
      <c r="N1280" s="734"/>
      <c r="O1280" s="418"/>
      <c r="P1280" s="418"/>
      <c r="Q1280" s="739"/>
      <c r="R1280" s="420" t="str">
        <f t="shared" si="62"/>
        <v>fx</v>
      </c>
      <c r="S1280" s="734"/>
      <c r="T1280" s="734"/>
      <c r="U1280" s="742"/>
    </row>
    <row r="1281" spans="1:21" ht="15.75" thickBot="1" x14ac:dyDescent="0.3">
      <c r="A1281" s="755"/>
      <c r="B1281" s="175">
        <v>14030327</v>
      </c>
      <c r="C1281" s="418">
        <v>380</v>
      </c>
      <c r="D1281" s="418">
        <v>7</v>
      </c>
      <c r="E1281" s="418">
        <v>50</v>
      </c>
      <c r="F1281" s="418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8">
        <v>43</v>
      </c>
      <c r="M1281" s="418">
        <v>1</v>
      </c>
      <c r="N1281" s="734"/>
      <c r="O1281" s="418"/>
      <c r="P1281" s="418"/>
      <c r="Q1281" s="739"/>
      <c r="R1281" s="420" t="str">
        <f t="shared" si="62"/>
        <v>fx</v>
      </c>
      <c r="S1281" s="734"/>
      <c r="T1281" s="734"/>
      <c r="U1281" s="742"/>
    </row>
    <row r="1282" spans="1:21" ht="15.75" thickBot="1" x14ac:dyDescent="0.3">
      <c r="A1282" s="755"/>
      <c r="B1282" s="414">
        <v>14030327</v>
      </c>
      <c r="C1282" s="418">
        <v>380</v>
      </c>
      <c r="D1282" s="418">
        <v>7</v>
      </c>
      <c r="E1282" s="418">
        <v>50</v>
      </c>
      <c r="F1282" s="418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8">
        <v>44</v>
      </c>
      <c r="M1282" s="418">
        <v>1</v>
      </c>
      <c r="N1282" s="736"/>
      <c r="O1282" s="418"/>
      <c r="P1282" s="418"/>
      <c r="Q1282" s="739"/>
      <c r="R1282" s="420" t="str">
        <f t="shared" si="62"/>
        <v>fx</v>
      </c>
      <c r="S1282" s="734"/>
      <c r="T1282" s="734"/>
      <c r="U1282" s="742"/>
    </row>
    <row r="1283" spans="1:21" ht="15.75" thickBot="1" x14ac:dyDescent="0.3">
      <c r="A1283" s="755"/>
      <c r="B1283" s="174">
        <v>14030327</v>
      </c>
      <c r="C1283" s="418">
        <v>379</v>
      </c>
      <c r="D1283" s="418">
        <v>7</v>
      </c>
      <c r="E1283" s="418">
        <v>50</v>
      </c>
      <c r="F1283" s="418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8">
        <v>38</v>
      </c>
      <c r="M1283" s="418">
        <v>1</v>
      </c>
      <c r="N1283" s="733">
        <v>190</v>
      </c>
      <c r="O1283" s="418"/>
      <c r="P1283" s="418"/>
      <c r="Q1283" s="739"/>
      <c r="R1283" s="420" t="str">
        <f t="shared" si="62"/>
        <v>fx</v>
      </c>
      <c r="S1283" s="734"/>
      <c r="T1283" s="734"/>
      <c r="U1283" s="742"/>
    </row>
    <row r="1284" spans="1:21" ht="15.75" thickBot="1" x14ac:dyDescent="0.3">
      <c r="A1284" s="755"/>
      <c r="B1284" s="175">
        <v>14030327</v>
      </c>
      <c r="C1284" s="418">
        <v>379</v>
      </c>
      <c r="D1284" s="418">
        <v>7</v>
      </c>
      <c r="E1284" s="418">
        <v>50</v>
      </c>
      <c r="F1284" s="418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8">
        <v>38</v>
      </c>
      <c r="M1284" s="418">
        <v>1</v>
      </c>
      <c r="N1284" s="734"/>
      <c r="O1284" s="418"/>
      <c r="P1284" s="418"/>
      <c r="Q1284" s="739"/>
      <c r="R1284" s="420" t="str">
        <f t="shared" si="62"/>
        <v>fx</v>
      </c>
      <c r="S1284" s="734"/>
      <c r="T1284" s="734"/>
      <c r="U1284" s="742"/>
    </row>
    <row r="1285" spans="1:21" ht="15.75" thickBot="1" x14ac:dyDescent="0.3">
      <c r="A1285" s="755"/>
      <c r="B1285" s="175">
        <v>14030327</v>
      </c>
      <c r="C1285" s="418">
        <v>379</v>
      </c>
      <c r="D1285" s="418">
        <v>7</v>
      </c>
      <c r="E1285" s="418">
        <v>50</v>
      </c>
      <c r="F1285" s="418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8">
        <v>38</v>
      </c>
      <c r="M1285" s="418">
        <v>1</v>
      </c>
      <c r="N1285" s="734"/>
      <c r="O1285" s="418"/>
      <c r="P1285" s="418"/>
      <c r="Q1285" s="739"/>
      <c r="R1285" s="420" t="str">
        <f t="shared" si="62"/>
        <v>fx</v>
      </c>
      <c r="S1285" s="734"/>
      <c r="T1285" s="734"/>
      <c r="U1285" s="742"/>
    </row>
    <row r="1286" spans="1:21" ht="15.75" thickBot="1" x14ac:dyDescent="0.3">
      <c r="A1286" s="755"/>
      <c r="B1286" s="175">
        <v>14030327</v>
      </c>
      <c r="C1286" s="418">
        <v>379</v>
      </c>
      <c r="D1286" s="418">
        <v>7</v>
      </c>
      <c r="E1286" s="418">
        <v>50</v>
      </c>
      <c r="F1286" s="418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8">
        <v>38</v>
      </c>
      <c r="M1286" s="418">
        <v>1</v>
      </c>
      <c r="N1286" s="734"/>
      <c r="O1286" s="418"/>
      <c r="P1286" s="418"/>
      <c r="Q1286" s="739"/>
      <c r="R1286" s="420" t="str">
        <f t="shared" si="62"/>
        <v>fx</v>
      </c>
      <c r="S1286" s="734"/>
      <c r="T1286" s="734"/>
      <c r="U1286" s="742"/>
    </row>
    <row r="1287" spans="1:21" ht="15.75" thickBot="1" x14ac:dyDescent="0.3">
      <c r="A1287" s="756"/>
      <c r="B1287" s="414">
        <v>14030327</v>
      </c>
      <c r="C1287" s="425">
        <v>379</v>
      </c>
      <c r="D1287" s="425">
        <v>7</v>
      </c>
      <c r="E1287" s="425">
        <v>50</v>
      </c>
      <c r="F1287" s="425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25">
        <v>39</v>
      </c>
      <c r="M1287" s="425">
        <v>1</v>
      </c>
      <c r="N1287" s="735"/>
      <c r="O1287" s="425"/>
      <c r="P1287" s="425"/>
      <c r="Q1287" s="740"/>
      <c r="R1287" s="151" t="str">
        <f t="shared" si="62"/>
        <v>fx</v>
      </c>
      <c r="S1287" s="735"/>
      <c r="T1287" s="735"/>
      <c r="U1287" s="743"/>
    </row>
    <row r="1288" spans="1:21" ht="15.75" thickBot="1" x14ac:dyDescent="0.3">
      <c r="A1288" s="754" t="str">
        <f t="shared" ref="A1288" si="63">IF(H1288&gt;I1288,"شب","روز")</f>
        <v>روز</v>
      </c>
      <c r="B1288" s="174">
        <v>14030329</v>
      </c>
      <c r="C1288" s="163">
        <v>309</v>
      </c>
      <c r="D1288" s="426">
        <v>7</v>
      </c>
      <c r="E1288" s="426">
        <v>50</v>
      </c>
      <c r="F1288" s="426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26">
        <v>36</v>
      </c>
      <c r="M1288" s="426">
        <v>1</v>
      </c>
      <c r="N1288" s="737">
        <v>460</v>
      </c>
      <c r="O1288" s="426"/>
      <c r="P1288" s="426"/>
      <c r="Q1288" s="738">
        <v>574.73</v>
      </c>
      <c r="R1288" s="150" t="str">
        <f t="shared" si="62"/>
        <v>fx</v>
      </c>
      <c r="S1288" s="737">
        <v>3</v>
      </c>
      <c r="T1288" s="737">
        <v>25</v>
      </c>
      <c r="U1288" s="741">
        <v>2000</v>
      </c>
    </row>
    <row r="1289" spans="1:21" ht="15.75" thickBot="1" x14ac:dyDescent="0.3">
      <c r="A1289" s="755"/>
      <c r="B1289" s="175">
        <v>14030329</v>
      </c>
      <c r="C1289" s="96">
        <v>309</v>
      </c>
      <c r="D1289" s="418">
        <v>7</v>
      </c>
      <c r="E1289" s="418">
        <v>50</v>
      </c>
      <c r="F1289" s="418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8">
        <v>37</v>
      </c>
      <c r="M1289" s="418">
        <v>1</v>
      </c>
      <c r="N1289" s="734"/>
      <c r="O1289" s="418"/>
      <c r="P1289" s="418"/>
      <c r="Q1289" s="739"/>
      <c r="R1289" s="420" t="str">
        <f t="shared" si="62"/>
        <v>fx</v>
      </c>
      <c r="S1289" s="734"/>
      <c r="T1289" s="734"/>
      <c r="U1289" s="742"/>
    </row>
    <row r="1290" spans="1:21" ht="15.75" thickBot="1" x14ac:dyDescent="0.3">
      <c r="A1290" s="755"/>
      <c r="B1290" s="175">
        <v>14030329</v>
      </c>
      <c r="C1290" s="96">
        <v>309</v>
      </c>
      <c r="D1290" s="418">
        <v>7</v>
      </c>
      <c r="E1290" s="418">
        <v>50</v>
      </c>
      <c r="F1290" s="418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8">
        <v>38</v>
      </c>
      <c r="M1290" s="418">
        <v>2</v>
      </c>
      <c r="N1290" s="734"/>
      <c r="O1290" s="418"/>
      <c r="P1290" s="418"/>
      <c r="Q1290" s="739"/>
      <c r="R1290" s="420" t="str">
        <f t="shared" si="62"/>
        <v>fx</v>
      </c>
      <c r="S1290" s="734"/>
      <c r="T1290" s="734"/>
      <c r="U1290" s="742"/>
    </row>
    <row r="1291" spans="1:21" ht="15.75" thickBot="1" x14ac:dyDescent="0.3">
      <c r="A1291" s="755"/>
      <c r="B1291" s="175">
        <v>14030329</v>
      </c>
      <c r="C1291" s="96">
        <v>309</v>
      </c>
      <c r="D1291" s="418">
        <v>7</v>
      </c>
      <c r="E1291" s="418">
        <v>50</v>
      </c>
      <c r="F1291" s="418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8">
        <v>39</v>
      </c>
      <c r="M1291" s="418">
        <v>2</v>
      </c>
      <c r="N1291" s="734"/>
      <c r="O1291" s="418"/>
      <c r="P1291" s="418"/>
      <c r="Q1291" s="739"/>
      <c r="R1291" s="420" t="str">
        <f t="shared" si="62"/>
        <v>fx</v>
      </c>
      <c r="S1291" s="734"/>
      <c r="T1291" s="734"/>
      <c r="U1291" s="742"/>
    </row>
    <row r="1292" spans="1:21" ht="15.75" thickBot="1" x14ac:dyDescent="0.3">
      <c r="A1292" s="755"/>
      <c r="B1292" s="175">
        <v>14030329</v>
      </c>
      <c r="C1292" s="96">
        <v>309</v>
      </c>
      <c r="D1292" s="418">
        <v>7</v>
      </c>
      <c r="E1292" s="418">
        <v>50</v>
      </c>
      <c r="F1292" s="418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8">
        <v>40</v>
      </c>
      <c r="M1292" s="418">
        <v>2</v>
      </c>
      <c r="N1292" s="734"/>
      <c r="O1292" s="418"/>
      <c r="P1292" s="418"/>
      <c r="Q1292" s="739"/>
      <c r="R1292" s="420" t="str">
        <f t="shared" si="62"/>
        <v>fx</v>
      </c>
      <c r="S1292" s="734"/>
      <c r="T1292" s="734"/>
      <c r="U1292" s="742"/>
    </row>
    <row r="1293" spans="1:21" ht="15.75" thickBot="1" x14ac:dyDescent="0.3">
      <c r="A1293" s="755"/>
      <c r="B1293" s="414">
        <v>14030329</v>
      </c>
      <c r="C1293" s="96">
        <v>309</v>
      </c>
      <c r="D1293" s="418">
        <v>7</v>
      </c>
      <c r="E1293" s="418">
        <v>50</v>
      </c>
      <c r="F1293" s="418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8">
        <v>41</v>
      </c>
      <c r="M1293" s="418">
        <v>2</v>
      </c>
      <c r="N1293" s="736"/>
      <c r="O1293" s="418"/>
      <c r="P1293" s="418"/>
      <c r="Q1293" s="739"/>
      <c r="R1293" s="420" t="str">
        <f t="shared" si="62"/>
        <v>fx</v>
      </c>
      <c r="S1293" s="734"/>
      <c r="T1293" s="734"/>
      <c r="U1293" s="742"/>
    </row>
    <row r="1294" spans="1:21" ht="15.75" thickBot="1" x14ac:dyDescent="0.3">
      <c r="A1294" s="755"/>
      <c r="B1294" s="174">
        <v>14030329</v>
      </c>
      <c r="C1294" s="96">
        <v>350</v>
      </c>
      <c r="D1294" s="418">
        <v>7</v>
      </c>
      <c r="E1294" s="418">
        <v>50</v>
      </c>
      <c r="F1294" s="418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8">
        <v>39</v>
      </c>
      <c r="M1294" s="418">
        <v>1</v>
      </c>
      <c r="N1294" s="733">
        <v>328</v>
      </c>
      <c r="O1294" s="418"/>
      <c r="P1294" s="418"/>
      <c r="Q1294" s="739"/>
      <c r="R1294" s="420" t="str">
        <f t="shared" si="62"/>
        <v>fx</v>
      </c>
      <c r="S1294" s="734"/>
      <c r="T1294" s="734"/>
      <c r="U1294" s="742"/>
    </row>
    <row r="1295" spans="1:21" ht="15.75" thickBot="1" x14ac:dyDescent="0.3">
      <c r="A1295" s="755"/>
      <c r="B1295" s="175">
        <v>14030329</v>
      </c>
      <c r="C1295" s="96">
        <v>350</v>
      </c>
      <c r="D1295" s="418">
        <v>7</v>
      </c>
      <c r="E1295" s="418">
        <v>50</v>
      </c>
      <c r="F1295" s="418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8">
        <v>40</v>
      </c>
      <c r="M1295" s="418">
        <v>1</v>
      </c>
      <c r="N1295" s="734"/>
      <c r="O1295" s="418"/>
      <c r="P1295" s="418"/>
      <c r="Q1295" s="739"/>
      <c r="R1295" s="420" t="str">
        <f t="shared" si="62"/>
        <v>fx</v>
      </c>
      <c r="S1295" s="734"/>
      <c r="T1295" s="734"/>
      <c r="U1295" s="742"/>
    </row>
    <row r="1296" spans="1:21" ht="15.75" thickBot="1" x14ac:dyDescent="0.3">
      <c r="A1296" s="755"/>
      <c r="B1296" s="175">
        <v>14030329</v>
      </c>
      <c r="C1296" s="96">
        <v>350</v>
      </c>
      <c r="D1296" s="418">
        <v>7</v>
      </c>
      <c r="E1296" s="418">
        <v>50</v>
      </c>
      <c r="F1296" s="418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8">
        <v>41</v>
      </c>
      <c r="M1296" s="418">
        <v>1</v>
      </c>
      <c r="N1296" s="734"/>
      <c r="O1296" s="418"/>
      <c r="P1296" s="418"/>
      <c r="Q1296" s="739"/>
      <c r="R1296" s="420" t="str">
        <f t="shared" si="62"/>
        <v>fx</v>
      </c>
      <c r="S1296" s="734"/>
      <c r="T1296" s="734"/>
      <c r="U1296" s="742"/>
    </row>
    <row r="1297" spans="1:21" ht="15.75" thickBot="1" x14ac:dyDescent="0.3">
      <c r="A1297" s="755"/>
      <c r="B1297" s="175">
        <v>14030329</v>
      </c>
      <c r="C1297" s="96">
        <v>350</v>
      </c>
      <c r="D1297" s="418">
        <v>7</v>
      </c>
      <c r="E1297" s="418">
        <v>50</v>
      </c>
      <c r="F1297" s="418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8">
        <v>42</v>
      </c>
      <c r="M1297" s="418">
        <v>2</v>
      </c>
      <c r="N1297" s="734"/>
      <c r="O1297" s="418"/>
      <c r="P1297" s="418"/>
      <c r="Q1297" s="739"/>
      <c r="R1297" s="420" t="str">
        <f t="shared" si="62"/>
        <v>fx</v>
      </c>
      <c r="S1297" s="734"/>
      <c r="T1297" s="734"/>
      <c r="U1297" s="742"/>
    </row>
    <row r="1298" spans="1:21" ht="15.75" thickBot="1" x14ac:dyDescent="0.3">
      <c r="A1298" s="755"/>
      <c r="B1298" s="175">
        <v>14030329</v>
      </c>
      <c r="C1298" s="96">
        <v>350</v>
      </c>
      <c r="D1298" s="418">
        <v>7</v>
      </c>
      <c r="E1298" s="418">
        <v>50</v>
      </c>
      <c r="F1298" s="418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8">
        <v>43</v>
      </c>
      <c r="M1298" s="418">
        <v>2</v>
      </c>
      <c r="N1298" s="734"/>
      <c r="O1298" s="418"/>
      <c r="P1298" s="418"/>
      <c r="Q1298" s="739"/>
      <c r="R1298" s="420" t="str">
        <f t="shared" si="62"/>
        <v>fx</v>
      </c>
      <c r="S1298" s="734"/>
      <c r="T1298" s="734"/>
      <c r="U1298" s="742"/>
    </row>
    <row r="1299" spans="1:21" ht="15.75" thickBot="1" x14ac:dyDescent="0.3">
      <c r="A1299" s="755"/>
      <c r="B1299" s="414">
        <v>14030329</v>
      </c>
      <c r="C1299" s="96">
        <v>350</v>
      </c>
      <c r="D1299" s="418">
        <v>7</v>
      </c>
      <c r="E1299" s="418">
        <v>50</v>
      </c>
      <c r="F1299" s="418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8">
        <v>44</v>
      </c>
      <c r="M1299" s="418">
        <v>1</v>
      </c>
      <c r="N1299" s="736"/>
      <c r="O1299" s="418"/>
      <c r="P1299" s="418"/>
      <c r="Q1299" s="739"/>
      <c r="R1299" s="420" t="str">
        <f t="shared" si="62"/>
        <v>fx</v>
      </c>
      <c r="S1299" s="734"/>
      <c r="T1299" s="734"/>
      <c r="U1299" s="742"/>
    </row>
    <row r="1300" spans="1:21" ht="15.75" thickBot="1" x14ac:dyDescent="0.3">
      <c r="A1300" s="755"/>
      <c r="B1300" s="174">
        <v>14030329</v>
      </c>
      <c r="C1300" s="96">
        <v>370</v>
      </c>
      <c r="D1300" s="418">
        <v>7</v>
      </c>
      <c r="E1300" s="418">
        <v>50</v>
      </c>
      <c r="F1300" s="418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8">
        <v>39</v>
      </c>
      <c r="M1300" s="418">
        <v>1</v>
      </c>
      <c r="N1300" s="733">
        <v>328</v>
      </c>
      <c r="O1300" s="418"/>
      <c r="P1300" s="418"/>
      <c r="Q1300" s="739"/>
      <c r="R1300" s="420" t="str">
        <f t="shared" si="62"/>
        <v>p500</v>
      </c>
      <c r="S1300" s="734"/>
      <c r="T1300" s="734"/>
      <c r="U1300" s="742"/>
    </row>
    <row r="1301" spans="1:21" ht="15.75" thickBot="1" x14ac:dyDescent="0.3">
      <c r="A1301" s="755"/>
      <c r="B1301" s="175">
        <v>14030329</v>
      </c>
      <c r="C1301" s="96">
        <v>370</v>
      </c>
      <c r="D1301" s="418">
        <v>7</v>
      </c>
      <c r="E1301" s="418">
        <v>50</v>
      </c>
      <c r="F1301" s="418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8">
        <v>40</v>
      </c>
      <c r="M1301" s="418">
        <v>1</v>
      </c>
      <c r="N1301" s="734"/>
      <c r="O1301" s="418"/>
      <c r="P1301" s="418"/>
      <c r="Q1301" s="739"/>
      <c r="R1301" s="420" t="str">
        <f t="shared" si="62"/>
        <v>p500</v>
      </c>
      <c r="S1301" s="734"/>
      <c r="T1301" s="734"/>
      <c r="U1301" s="742"/>
    </row>
    <row r="1302" spans="1:21" ht="15.75" thickBot="1" x14ac:dyDescent="0.3">
      <c r="A1302" s="755"/>
      <c r="B1302" s="175">
        <v>14030329</v>
      </c>
      <c r="C1302" s="96">
        <v>370</v>
      </c>
      <c r="D1302" s="418">
        <v>7</v>
      </c>
      <c r="E1302" s="418">
        <v>50</v>
      </c>
      <c r="F1302" s="418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8">
        <v>42</v>
      </c>
      <c r="M1302" s="418">
        <v>2</v>
      </c>
      <c r="N1302" s="734"/>
      <c r="O1302" s="418"/>
      <c r="P1302" s="418"/>
      <c r="Q1302" s="739"/>
      <c r="R1302" s="420" t="str">
        <f t="shared" si="62"/>
        <v>p500</v>
      </c>
      <c r="S1302" s="734"/>
      <c r="T1302" s="734"/>
      <c r="U1302" s="742"/>
    </row>
    <row r="1303" spans="1:21" ht="15.75" thickBot="1" x14ac:dyDescent="0.3">
      <c r="A1303" s="755"/>
      <c r="B1303" s="175">
        <v>14030329</v>
      </c>
      <c r="C1303" s="96">
        <v>370</v>
      </c>
      <c r="D1303" s="418">
        <v>7</v>
      </c>
      <c r="E1303" s="418">
        <v>50</v>
      </c>
      <c r="F1303" s="418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8">
        <v>43</v>
      </c>
      <c r="M1303" s="418">
        <v>2</v>
      </c>
      <c r="N1303" s="734"/>
      <c r="O1303" s="418"/>
      <c r="P1303" s="418"/>
      <c r="Q1303" s="739"/>
      <c r="R1303" s="420" t="str">
        <f t="shared" si="62"/>
        <v>p500</v>
      </c>
      <c r="S1303" s="734"/>
      <c r="T1303" s="734"/>
      <c r="U1303" s="742"/>
    </row>
    <row r="1304" spans="1:21" ht="15.75" thickBot="1" x14ac:dyDescent="0.3">
      <c r="A1304" s="755"/>
      <c r="B1304" s="414">
        <v>14030329</v>
      </c>
      <c r="C1304" s="96">
        <v>370</v>
      </c>
      <c r="D1304" s="418">
        <v>7</v>
      </c>
      <c r="E1304" s="418">
        <v>50</v>
      </c>
      <c r="F1304" s="418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8">
        <v>44</v>
      </c>
      <c r="M1304" s="418">
        <v>2</v>
      </c>
      <c r="N1304" s="736"/>
      <c r="O1304" s="418"/>
      <c r="P1304" s="418"/>
      <c r="Q1304" s="739"/>
      <c r="R1304" s="420" t="str">
        <f t="shared" si="62"/>
        <v>p500</v>
      </c>
      <c r="S1304" s="734"/>
      <c r="T1304" s="734"/>
      <c r="U1304" s="742"/>
    </row>
    <row r="1305" spans="1:21" ht="15.75" thickBot="1" x14ac:dyDescent="0.3">
      <c r="A1305" s="755"/>
      <c r="B1305" s="174">
        <v>14030329</v>
      </c>
      <c r="C1305" s="96">
        <v>307</v>
      </c>
      <c r="D1305" s="418">
        <v>7</v>
      </c>
      <c r="E1305" s="418">
        <v>50</v>
      </c>
      <c r="F1305" s="418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8">
        <v>36</v>
      </c>
      <c r="M1305" s="418">
        <v>1</v>
      </c>
      <c r="N1305" s="733">
        <v>328</v>
      </c>
      <c r="O1305" s="418"/>
      <c r="P1305" s="418"/>
      <c r="Q1305" s="739"/>
      <c r="R1305" s="420" t="str">
        <f t="shared" si="62"/>
        <v>fx</v>
      </c>
      <c r="S1305" s="734"/>
      <c r="T1305" s="734"/>
      <c r="U1305" s="742"/>
    </row>
    <row r="1306" spans="1:21" ht="15.75" thickBot="1" x14ac:dyDescent="0.3">
      <c r="A1306" s="755"/>
      <c r="B1306" s="175">
        <v>14030329</v>
      </c>
      <c r="C1306" s="96">
        <v>307</v>
      </c>
      <c r="D1306" s="418">
        <v>7</v>
      </c>
      <c r="E1306" s="418">
        <v>50</v>
      </c>
      <c r="F1306" s="418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8">
        <v>37</v>
      </c>
      <c r="M1306" s="418">
        <v>1</v>
      </c>
      <c r="N1306" s="734"/>
      <c r="O1306" s="418"/>
      <c r="P1306" s="418"/>
      <c r="Q1306" s="739"/>
      <c r="R1306" s="420" t="str">
        <f t="shared" si="62"/>
        <v>fx</v>
      </c>
      <c r="S1306" s="734"/>
      <c r="T1306" s="734"/>
      <c r="U1306" s="742"/>
    </row>
    <row r="1307" spans="1:21" ht="15.75" thickBot="1" x14ac:dyDescent="0.3">
      <c r="A1307" s="755"/>
      <c r="B1307" s="175">
        <v>14030329</v>
      </c>
      <c r="C1307" s="96">
        <v>307</v>
      </c>
      <c r="D1307" s="418">
        <v>7</v>
      </c>
      <c r="E1307" s="418">
        <v>50</v>
      </c>
      <c r="F1307" s="418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8">
        <v>38</v>
      </c>
      <c r="M1307" s="418">
        <v>1</v>
      </c>
      <c r="N1307" s="734"/>
      <c r="O1307" s="418"/>
      <c r="P1307" s="418"/>
      <c r="Q1307" s="739"/>
      <c r="R1307" s="420" t="str">
        <f t="shared" si="62"/>
        <v>fx</v>
      </c>
      <c r="S1307" s="734"/>
      <c r="T1307" s="734"/>
      <c r="U1307" s="742"/>
    </row>
    <row r="1308" spans="1:21" ht="15.75" thickBot="1" x14ac:dyDescent="0.3">
      <c r="A1308" s="755"/>
      <c r="B1308" s="175">
        <v>14030329</v>
      </c>
      <c r="C1308" s="96">
        <v>307</v>
      </c>
      <c r="D1308" s="418">
        <v>7</v>
      </c>
      <c r="E1308" s="418">
        <v>50</v>
      </c>
      <c r="F1308" s="418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8">
        <v>39</v>
      </c>
      <c r="M1308" s="418">
        <v>2</v>
      </c>
      <c r="N1308" s="734"/>
      <c r="O1308" s="418"/>
      <c r="P1308" s="418"/>
      <c r="Q1308" s="739"/>
      <c r="R1308" s="420" t="str">
        <f t="shared" si="62"/>
        <v>fx</v>
      </c>
      <c r="S1308" s="734"/>
      <c r="T1308" s="734"/>
      <c r="U1308" s="742"/>
    </row>
    <row r="1309" spans="1:21" ht="15.75" thickBot="1" x14ac:dyDescent="0.3">
      <c r="A1309" s="755"/>
      <c r="B1309" s="175">
        <v>14030329</v>
      </c>
      <c r="C1309" s="96">
        <v>307</v>
      </c>
      <c r="D1309" s="418">
        <v>7</v>
      </c>
      <c r="E1309" s="418">
        <v>50</v>
      </c>
      <c r="F1309" s="418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8">
        <v>40</v>
      </c>
      <c r="M1309" s="418">
        <v>2</v>
      </c>
      <c r="N1309" s="734"/>
      <c r="O1309" s="418"/>
      <c r="P1309" s="418"/>
      <c r="Q1309" s="739"/>
      <c r="R1309" s="420" t="str">
        <f t="shared" si="62"/>
        <v>fx</v>
      </c>
      <c r="S1309" s="734"/>
      <c r="T1309" s="734"/>
      <c r="U1309" s="742"/>
    </row>
    <row r="1310" spans="1:21" ht="15.75" thickBot="1" x14ac:dyDescent="0.3">
      <c r="A1310" s="755"/>
      <c r="B1310" s="414">
        <v>14030329</v>
      </c>
      <c r="C1310" s="96">
        <v>307</v>
      </c>
      <c r="D1310" s="418">
        <v>7</v>
      </c>
      <c r="E1310" s="418">
        <v>50</v>
      </c>
      <c r="F1310" s="418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8">
        <v>41</v>
      </c>
      <c r="M1310" s="418">
        <v>1</v>
      </c>
      <c r="N1310" s="736"/>
      <c r="O1310" s="418"/>
      <c r="P1310" s="418"/>
      <c r="Q1310" s="739"/>
      <c r="R1310" s="420" t="str">
        <f t="shared" si="62"/>
        <v>fx</v>
      </c>
      <c r="S1310" s="734"/>
      <c r="T1310" s="734"/>
      <c r="U1310" s="742"/>
    </row>
    <row r="1311" spans="1:21" ht="15.75" thickBot="1" x14ac:dyDescent="0.3">
      <c r="A1311" s="755"/>
      <c r="B1311" s="174">
        <v>14030329</v>
      </c>
      <c r="C1311" s="96">
        <v>380</v>
      </c>
      <c r="D1311" s="418">
        <v>7</v>
      </c>
      <c r="E1311" s="418">
        <v>50</v>
      </c>
      <c r="F1311" s="418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8">
        <v>40</v>
      </c>
      <c r="M1311" s="418">
        <v>1</v>
      </c>
      <c r="N1311" s="733">
        <v>301</v>
      </c>
      <c r="O1311" s="418"/>
      <c r="P1311" s="418"/>
      <c r="Q1311" s="739"/>
      <c r="R1311" s="420" t="str">
        <f t="shared" si="62"/>
        <v>fx</v>
      </c>
      <c r="S1311" s="734"/>
      <c r="T1311" s="734"/>
      <c r="U1311" s="742"/>
    </row>
    <row r="1312" spans="1:21" ht="15.75" thickBot="1" x14ac:dyDescent="0.3">
      <c r="A1312" s="755"/>
      <c r="B1312" s="175">
        <v>14030329</v>
      </c>
      <c r="C1312" s="96">
        <v>380</v>
      </c>
      <c r="D1312" s="418">
        <v>7</v>
      </c>
      <c r="E1312" s="418">
        <v>50</v>
      </c>
      <c r="F1312" s="418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8">
        <v>41</v>
      </c>
      <c r="M1312" s="418">
        <v>2</v>
      </c>
      <c r="N1312" s="734"/>
      <c r="O1312" s="418"/>
      <c r="P1312" s="418"/>
      <c r="Q1312" s="739"/>
      <c r="R1312" s="420" t="str">
        <f t="shared" si="62"/>
        <v>fx</v>
      </c>
      <c r="S1312" s="734"/>
      <c r="T1312" s="734"/>
      <c r="U1312" s="742"/>
    </row>
    <row r="1313" spans="1:21" ht="15.75" thickBot="1" x14ac:dyDescent="0.3">
      <c r="A1313" s="755"/>
      <c r="B1313" s="175">
        <v>14030329</v>
      </c>
      <c r="C1313" s="96">
        <v>380</v>
      </c>
      <c r="D1313" s="418">
        <v>7</v>
      </c>
      <c r="E1313" s="418">
        <v>50</v>
      </c>
      <c r="F1313" s="418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8">
        <v>42</v>
      </c>
      <c r="M1313" s="418">
        <v>2</v>
      </c>
      <c r="N1313" s="734"/>
      <c r="O1313" s="418"/>
      <c r="P1313" s="418"/>
      <c r="Q1313" s="739"/>
      <c r="R1313" s="420" t="str">
        <f t="shared" si="62"/>
        <v>fx</v>
      </c>
      <c r="S1313" s="734"/>
      <c r="T1313" s="734"/>
      <c r="U1313" s="742"/>
    </row>
    <row r="1314" spans="1:21" ht="15.75" thickBot="1" x14ac:dyDescent="0.3">
      <c r="A1314" s="755"/>
      <c r="B1314" s="175">
        <v>14030329</v>
      </c>
      <c r="C1314" s="96">
        <v>380</v>
      </c>
      <c r="D1314" s="418">
        <v>7</v>
      </c>
      <c r="E1314" s="418">
        <v>50</v>
      </c>
      <c r="F1314" s="418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8">
        <v>43</v>
      </c>
      <c r="M1314" s="418">
        <v>2</v>
      </c>
      <c r="N1314" s="734"/>
      <c r="O1314" s="418"/>
      <c r="P1314" s="418"/>
      <c r="Q1314" s="739"/>
      <c r="R1314" s="420" t="str">
        <f t="shared" si="62"/>
        <v>fx</v>
      </c>
      <c r="S1314" s="734"/>
      <c r="T1314" s="734"/>
      <c r="U1314" s="742"/>
    </row>
    <row r="1315" spans="1:21" ht="15.75" thickBot="1" x14ac:dyDescent="0.3">
      <c r="A1315" s="755"/>
      <c r="B1315" s="414">
        <v>14030329</v>
      </c>
      <c r="C1315" s="96">
        <v>380</v>
      </c>
      <c r="D1315" s="418">
        <v>7</v>
      </c>
      <c r="E1315" s="418">
        <v>50</v>
      </c>
      <c r="F1315" s="418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8">
        <v>44</v>
      </c>
      <c r="M1315" s="418">
        <v>1</v>
      </c>
      <c r="N1315" s="736"/>
      <c r="O1315" s="418"/>
      <c r="P1315" s="418"/>
      <c r="Q1315" s="739"/>
      <c r="R1315" s="420" t="str">
        <f t="shared" si="62"/>
        <v>fx</v>
      </c>
      <c r="S1315" s="734"/>
      <c r="T1315" s="734"/>
      <c r="U1315" s="742"/>
    </row>
    <row r="1316" spans="1:21" ht="15.75" thickBot="1" x14ac:dyDescent="0.3">
      <c r="A1316" s="755"/>
      <c r="B1316" s="174">
        <v>14030329</v>
      </c>
      <c r="C1316" s="96">
        <v>379</v>
      </c>
      <c r="D1316" s="418">
        <v>7</v>
      </c>
      <c r="E1316" s="418">
        <v>50</v>
      </c>
      <c r="F1316" s="418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8">
        <v>37</v>
      </c>
      <c r="M1316" s="418">
        <v>1</v>
      </c>
      <c r="N1316" s="733">
        <v>170</v>
      </c>
      <c r="O1316" s="418"/>
      <c r="P1316" s="418"/>
      <c r="Q1316" s="739"/>
      <c r="R1316" s="420" t="str">
        <f t="shared" si="62"/>
        <v>fx</v>
      </c>
      <c r="S1316" s="734"/>
      <c r="T1316" s="734"/>
      <c r="U1316" s="742"/>
    </row>
    <row r="1317" spans="1:21" ht="15.75" thickBot="1" x14ac:dyDescent="0.3">
      <c r="A1317" s="755"/>
      <c r="B1317" s="175">
        <v>14030329</v>
      </c>
      <c r="C1317" s="96">
        <v>379</v>
      </c>
      <c r="D1317" s="418">
        <v>7</v>
      </c>
      <c r="E1317" s="418">
        <v>50</v>
      </c>
      <c r="F1317" s="418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8">
        <v>38</v>
      </c>
      <c r="M1317" s="418">
        <v>2</v>
      </c>
      <c r="N1317" s="734"/>
      <c r="O1317" s="418"/>
      <c r="P1317" s="418"/>
      <c r="Q1317" s="739"/>
      <c r="R1317" s="420" t="str">
        <f t="shared" si="62"/>
        <v>fx</v>
      </c>
      <c r="S1317" s="734"/>
      <c r="T1317" s="734"/>
      <c r="U1317" s="742"/>
    </row>
    <row r="1318" spans="1:21" ht="15.75" thickBot="1" x14ac:dyDescent="0.3">
      <c r="A1318" s="755"/>
      <c r="B1318" s="175">
        <v>14030329</v>
      </c>
      <c r="C1318" s="96">
        <v>379</v>
      </c>
      <c r="D1318" s="418">
        <v>7</v>
      </c>
      <c r="E1318" s="418">
        <v>50</v>
      </c>
      <c r="F1318" s="418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8">
        <v>39</v>
      </c>
      <c r="M1318" s="418">
        <v>2</v>
      </c>
      <c r="N1318" s="734"/>
      <c r="O1318" s="418"/>
      <c r="P1318" s="418"/>
      <c r="Q1318" s="739"/>
      <c r="R1318" s="420" t="str">
        <f t="shared" si="62"/>
        <v>fx</v>
      </c>
      <c r="S1318" s="734"/>
      <c r="T1318" s="734"/>
      <c r="U1318" s="742"/>
    </row>
    <row r="1319" spans="1:21" ht="15.75" thickBot="1" x14ac:dyDescent="0.3">
      <c r="A1319" s="755"/>
      <c r="B1319" s="175">
        <v>14030329</v>
      </c>
      <c r="C1319" s="96">
        <v>379</v>
      </c>
      <c r="D1319" s="418">
        <v>7</v>
      </c>
      <c r="E1319" s="418">
        <v>50</v>
      </c>
      <c r="F1319" s="418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8">
        <v>40</v>
      </c>
      <c r="M1319" s="418">
        <v>2</v>
      </c>
      <c r="N1319" s="734"/>
      <c r="O1319" s="418"/>
      <c r="P1319" s="418"/>
      <c r="Q1319" s="739"/>
      <c r="R1319" s="420" t="str">
        <f t="shared" si="62"/>
        <v>fx</v>
      </c>
      <c r="S1319" s="734"/>
      <c r="T1319" s="734"/>
      <c r="U1319" s="742"/>
    </row>
    <row r="1320" spans="1:21" ht="15.75" thickBot="1" x14ac:dyDescent="0.3">
      <c r="A1320" s="755"/>
      <c r="B1320" s="414">
        <v>14030329</v>
      </c>
      <c r="C1320" s="96">
        <v>379</v>
      </c>
      <c r="D1320" s="418">
        <v>7</v>
      </c>
      <c r="E1320" s="418">
        <v>50</v>
      </c>
      <c r="F1320" s="418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8">
        <v>41</v>
      </c>
      <c r="M1320" s="418">
        <v>1</v>
      </c>
      <c r="N1320" s="736"/>
      <c r="O1320" s="418"/>
      <c r="P1320" s="418"/>
      <c r="Q1320" s="739"/>
      <c r="R1320" s="420" t="str">
        <f t="shared" si="62"/>
        <v>fx</v>
      </c>
      <c r="S1320" s="734"/>
      <c r="T1320" s="734"/>
      <c r="U1320" s="742"/>
    </row>
    <row r="1321" spans="1:21" ht="15.75" thickBot="1" x14ac:dyDescent="0.3">
      <c r="A1321" s="755"/>
      <c r="B1321" s="174">
        <v>14030329</v>
      </c>
      <c r="C1321" s="96">
        <v>306</v>
      </c>
      <c r="D1321" s="418">
        <v>7</v>
      </c>
      <c r="E1321" s="418">
        <v>50</v>
      </c>
      <c r="F1321" s="418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8">
        <v>25</v>
      </c>
      <c r="M1321" s="418">
        <v>1</v>
      </c>
      <c r="N1321" s="733">
        <v>306</v>
      </c>
      <c r="O1321" s="418"/>
      <c r="P1321" s="418"/>
      <c r="Q1321" s="739"/>
      <c r="R1321" s="420" t="str">
        <f t="shared" si="62"/>
        <v>fx</v>
      </c>
      <c r="S1321" s="734"/>
      <c r="T1321" s="734"/>
      <c r="U1321" s="742"/>
    </row>
    <row r="1322" spans="1:21" ht="15.75" thickBot="1" x14ac:dyDescent="0.3">
      <c r="A1322" s="755"/>
      <c r="B1322" s="175">
        <v>14030329</v>
      </c>
      <c r="C1322" s="96">
        <v>306</v>
      </c>
      <c r="D1322" s="418">
        <v>7</v>
      </c>
      <c r="E1322" s="418">
        <v>50</v>
      </c>
      <c r="F1322" s="418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8">
        <v>26</v>
      </c>
      <c r="M1322" s="418">
        <v>1</v>
      </c>
      <c r="N1322" s="734"/>
      <c r="O1322" s="418"/>
      <c r="P1322" s="418"/>
      <c r="Q1322" s="739"/>
      <c r="R1322" s="420" t="str">
        <f t="shared" si="62"/>
        <v>fx</v>
      </c>
      <c r="S1322" s="734"/>
      <c r="T1322" s="734"/>
      <c r="U1322" s="742"/>
    </row>
    <row r="1323" spans="1:21" ht="15.75" thickBot="1" x14ac:dyDescent="0.3">
      <c r="A1323" s="755"/>
      <c r="B1323" s="175">
        <v>14030329</v>
      </c>
      <c r="C1323" s="96">
        <v>306</v>
      </c>
      <c r="D1323" s="418">
        <v>7</v>
      </c>
      <c r="E1323" s="418">
        <v>50</v>
      </c>
      <c r="F1323" s="418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8">
        <v>27</v>
      </c>
      <c r="M1323" s="418">
        <v>1</v>
      </c>
      <c r="N1323" s="734"/>
      <c r="O1323" s="418"/>
      <c r="P1323" s="418"/>
      <c r="Q1323" s="739"/>
      <c r="R1323" s="420" t="str">
        <f t="shared" si="62"/>
        <v>fx</v>
      </c>
      <c r="S1323" s="734"/>
      <c r="T1323" s="734"/>
      <c r="U1323" s="742"/>
    </row>
    <row r="1324" spans="1:21" ht="15.75" thickBot="1" x14ac:dyDescent="0.3">
      <c r="A1324" s="755"/>
      <c r="B1324" s="175">
        <v>14030329</v>
      </c>
      <c r="C1324" s="96">
        <v>306</v>
      </c>
      <c r="D1324" s="418">
        <v>7</v>
      </c>
      <c r="E1324" s="418">
        <v>50</v>
      </c>
      <c r="F1324" s="418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8">
        <v>28</v>
      </c>
      <c r="M1324" s="418">
        <v>2</v>
      </c>
      <c r="N1324" s="734"/>
      <c r="O1324" s="418"/>
      <c r="P1324" s="418"/>
      <c r="Q1324" s="739"/>
      <c r="R1324" s="420" t="str">
        <f t="shared" si="62"/>
        <v>fx</v>
      </c>
      <c r="S1324" s="734"/>
      <c r="T1324" s="734"/>
      <c r="U1324" s="742"/>
    </row>
    <row r="1325" spans="1:21" ht="15.75" thickBot="1" x14ac:dyDescent="0.3">
      <c r="A1325" s="755"/>
      <c r="B1325" s="175">
        <v>14030329</v>
      </c>
      <c r="C1325" s="96">
        <v>306</v>
      </c>
      <c r="D1325" s="418">
        <v>7</v>
      </c>
      <c r="E1325" s="418">
        <v>50</v>
      </c>
      <c r="F1325" s="418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8">
        <v>29</v>
      </c>
      <c r="M1325" s="418">
        <v>2</v>
      </c>
      <c r="N1325" s="734"/>
      <c r="O1325" s="418"/>
      <c r="P1325" s="418"/>
      <c r="Q1325" s="739"/>
      <c r="R1325" s="420" t="str">
        <f t="shared" si="62"/>
        <v>fx</v>
      </c>
      <c r="S1325" s="734"/>
      <c r="T1325" s="734"/>
      <c r="U1325" s="742"/>
    </row>
    <row r="1326" spans="1:21" ht="15.75" thickBot="1" x14ac:dyDescent="0.3">
      <c r="A1326" s="756"/>
      <c r="B1326" s="414">
        <v>14030329</v>
      </c>
      <c r="C1326" s="164">
        <v>306</v>
      </c>
      <c r="D1326" s="425">
        <v>7</v>
      </c>
      <c r="E1326" s="425">
        <v>50</v>
      </c>
      <c r="F1326" s="425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25">
        <v>30</v>
      </c>
      <c r="M1326" s="425">
        <v>2</v>
      </c>
      <c r="N1326" s="735"/>
      <c r="O1326" s="425"/>
      <c r="P1326" s="425"/>
      <c r="Q1326" s="740"/>
      <c r="R1326" s="151" t="str">
        <f t="shared" si="62"/>
        <v>fx</v>
      </c>
      <c r="S1326" s="735"/>
      <c r="T1326" s="735"/>
      <c r="U1326" s="743"/>
    </row>
    <row r="1327" spans="1:21" ht="15.75" thickBot="1" x14ac:dyDescent="0.3">
      <c r="A1327" s="751" t="str">
        <f t="shared" ref="A1327:A1386" si="64">IF(H1327&gt;I1327,"شب","روز")</f>
        <v>روز</v>
      </c>
      <c r="B1327" s="426">
        <v>14030327</v>
      </c>
      <c r="C1327" s="426" t="s">
        <v>509</v>
      </c>
      <c r="D1327" s="426">
        <v>3</v>
      </c>
      <c r="E1327" s="426">
        <v>50</v>
      </c>
      <c r="F1327" s="426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26">
        <v>40</v>
      </c>
      <c r="M1327" s="426">
        <v>1</v>
      </c>
      <c r="N1327" s="737">
        <v>120</v>
      </c>
      <c r="O1327" s="426"/>
      <c r="P1327" s="426"/>
      <c r="Q1327" s="738">
        <v>59</v>
      </c>
      <c r="R1327" s="150" t="str">
        <f t="shared" ref="R1327:R1390" si="66">IF(C1327=370,"p500","fx")</f>
        <v>fx</v>
      </c>
      <c r="S1327" s="737">
        <v>1.7</v>
      </c>
      <c r="T1327" s="737">
        <v>4.5</v>
      </c>
      <c r="U1327" s="741">
        <v>0</v>
      </c>
    </row>
    <row r="1328" spans="1:21" ht="15.75" thickBot="1" x14ac:dyDescent="0.3">
      <c r="A1328" s="752"/>
      <c r="B1328" s="416">
        <v>14030327</v>
      </c>
      <c r="C1328" s="416" t="s">
        <v>509</v>
      </c>
      <c r="D1328" s="418">
        <v>3</v>
      </c>
      <c r="E1328" s="418">
        <v>50</v>
      </c>
      <c r="F1328" s="418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8">
        <v>41</v>
      </c>
      <c r="M1328" s="418">
        <v>1</v>
      </c>
      <c r="N1328" s="734"/>
      <c r="O1328" s="418"/>
      <c r="P1328" s="418"/>
      <c r="Q1328" s="739"/>
      <c r="R1328" s="420" t="str">
        <f t="shared" si="66"/>
        <v>fx</v>
      </c>
      <c r="S1328" s="734"/>
      <c r="T1328" s="734"/>
      <c r="U1328" s="742"/>
    </row>
    <row r="1329" spans="1:21" ht="15.75" thickBot="1" x14ac:dyDescent="0.3">
      <c r="A1329" s="752"/>
      <c r="B1329" s="416">
        <v>14030327</v>
      </c>
      <c r="C1329" s="416" t="s">
        <v>509</v>
      </c>
      <c r="D1329" s="418">
        <v>3</v>
      </c>
      <c r="E1329" s="418">
        <v>50</v>
      </c>
      <c r="F1329" s="418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8">
        <v>42</v>
      </c>
      <c r="M1329" s="418">
        <v>2</v>
      </c>
      <c r="N1329" s="734"/>
      <c r="O1329" s="418"/>
      <c r="P1329" s="418"/>
      <c r="Q1329" s="739"/>
      <c r="R1329" s="420" t="str">
        <f t="shared" si="66"/>
        <v>fx</v>
      </c>
      <c r="S1329" s="734"/>
      <c r="T1329" s="734"/>
      <c r="U1329" s="742"/>
    </row>
    <row r="1330" spans="1:21" ht="15.75" thickBot="1" x14ac:dyDescent="0.3">
      <c r="A1330" s="752"/>
      <c r="B1330" s="416">
        <v>14030327</v>
      </c>
      <c r="C1330" s="416" t="s">
        <v>509</v>
      </c>
      <c r="D1330" s="418">
        <v>3</v>
      </c>
      <c r="E1330" s="418">
        <v>50</v>
      </c>
      <c r="F1330" s="418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8">
        <v>43</v>
      </c>
      <c r="M1330" s="418">
        <v>2</v>
      </c>
      <c r="N1330" s="734"/>
      <c r="O1330" s="418"/>
      <c r="P1330" s="418"/>
      <c r="Q1330" s="739"/>
      <c r="R1330" s="420" t="str">
        <f t="shared" si="66"/>
        <v>fx</v>
      </c>
      <c r="S1330" s="734"/>
      <c r="T1330" s="734"/>
      <c r="U1330" s="742"/>
    </row>
    <row r="1331" spans="1:21" ht="15.75" thickBot="1" x14ac:dyDescent="0.3">
      <c r="A1331" s="752"/>
      <c r="B1331" s="416">
        <v>14030327</v>
      </c>
      <c r="C1331" s="416" t="s">
        <v>509</v>
      </c>
      <c r="D1331" s="418">
        <v>3</v>
      </c>
      <c r="E1331" s="418">
        <v>50</v>
      </c>
      <c r="F1331" s="418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8">
        <v>44</v>
      </c>
      <c r="M1331" s="418">
        <v>1</v>
      </c>
      <c r="N1331" s="734"/>
      <c r="O1331" s="418"/>
      <c r="P1331" s="418"/>
      <c r="Q1331" s="739"/>
      <c r="R1331" s="420" t="str">
        <f t="shared" si="66"/>
        <v>fx</v>
      </c>
      <c r="S1331" s="734"/>
      <c r="T1331" s="734"/>
      <c r="U1331" s="742"/>
    </row>
    <row r="1332" spans="1:21" ht="15.75" thickBot="1" x14ac:dyDescent="0.3">
      <c r="A1332" s="753"/>
      <c r="B1332" s="411">
        <v>14030327</v>
      </c>
      <c r="C1332" s="411" t="s">
        <v>509</v>
      </c>
      <c r="D1332" s="425">
        <v>3</v>
      </c>
      <c r="E1332" s="425">
        <v>50</v>
      </c>
      <c r="F1332" s="425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25">
        <v>45</v>
      </c>
      <c r="M1332" s="425">
        <v>1</v>
      </c>
      <c r="N1332" s="735"/>
      <c r="O1332" s="425"/>
      <c r="P1332" s="425"/>
      <c r="Q1332" s="740"/>
      <c r="R1332" s="151" t="str">
        <f t="shared" si="66"/>
        <v>fx</v>
      </c>
      <c r="S1332" s="735"/>
      <c r="T1332" s="735"/>
      <c r="U1332" s="743"/>
    </row>
    <row r="1333" spans="1:21" ht="15.75" thickBot="1" x14ac:dyDescent="0.3">
      <c r="A1333" s="751" t="str">
        <f t="shared" si="64"/>
        <v>روز</v>
      </c>
      <c r="B1333" s="426">
        <v>14030330</v>
      </c>
      <c r="C1333" s="426" t="s">
        <v>509</v>
      </c>
      <c r="D1333" s="426">
        <v>7</v>
      </c>
      <c r="E1333" s="426">
        <v>50</v>
      </c>
      <c r="F1333" s="426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26">
        <v>40</v>
      </c>
      <c r="M1333" s="426">
        <v>1</v>
      </c>
      <c r="N1333" s="737">
        <v>192</v>
      </c>
      <c r="O1333" s="426"/>
      <c r="P1333" s="426"/>
      <c r="Q1333" s="738">
        <v>84.5</v>
      </c>
      <c r="R1333" s="150" t="str">
        <f t="shared" si="66"/>
        <v>fx</v>
      </c>
      <c r="S1333" s="737">
        <v>1.5</v>
      </c>
      <c r="T1333" s="737">
        <v>7.5</v>
      </c>
      <c r="U1333" s="741">
        <v>0</v>
      </c>
    </row>
    <row r="1334" spans="1:21" ht="15.75" thickBot="1" x14ac:dyDescent="0.3">
      <c r="A1334" s="752"/>
      <c r="B1334" s="416">
        <v>14030330</v>
      </c>
      <c r="C1334" s="416" t="s">
        <v>509</v>
      </c>
      <c r="D1334" s="418">
        <v>7</v>
      </c>
      <c r="E1334" s="418">
        <v>50</v>
      </c>
      <c r="F1334" s="418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8">
        <v>41</v>
      </c>
      <c r="M1334" s="418">
        <v>1</v>
      </c>
      <c r="N1334" s="734"/>
      <c r="O1334" s="418"/>
      <c r="P1334" s="418"/>
      <c r="Q1334" s="739"/>
      <c r="R1334" s="420" t="str">
        <f t="shared" si="66"/>
        <v>fx</v>
      </c>
      <c r="S1334" s="734"/>
      <c r="T1334" s="734"/>
      <c r="U1334" s="742"/>
    </row>
    <row r="1335" spans="1:21" ht="15.75" thickBot="1" x14ac:dyDescent="0.3">
      <c r="A1335" s="752"/>
      <c r="B1335" s="416">
        <v>14030330</v>
      </c>
      <c r="C1335" s="416" t="s">
        <v>509</v>
      </c>
      <c r="D1335" s="418">
        <v>7</v>
      </c>
      <c r="E1335" s="418">
        <v>50</v>
      </c>
      <c r="F1335" s="418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8">
        <v>42</v>
      </c>
      <c r="M1335" s="418">
        <v>2</v>
      </c>
      <c r="N1335" s="734"/>
      <c r="O1335" s="418"/>
      <c r="P1335" s="418"/>
      <c r="Q1335" s="739"/>
      <c r="R1335" s="420" t="str">
        <f t="shared" si="66"/>
        <v>fx</v>
      </c>
      <c r="S1335" s="734"/>
      <c r="T1335" s="734"/>
      <c r="U1335" s="742"/>
    </row>
    <row r="1336" spans="1:21" ht="15.75" thickBot="1" x14ac:dyDescent="0.3">
      <c r="A1336" s="752"/>
      <c r="B1336" s="416">
        <v>14030330</v>
      </c>
      <c r="C1336" s="416" t="s">
        <v>509</v>
      </c>
      <c r="D1336" s="418">
        <v>7</v>
      </c>
      <c r="E1336" s="418">
        <v>50</v>
      </c>
      <c r="F1336" s="418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8">
        <v>43</v>
      </c>
      <c r="M1336" s="418">
        <v>2</v>
      </c>
      <c r="N1336" s="734"/>
      <c r="O1336" s="418"/>
      <c r="P1336" s="418"/>
      <c r="Q1336" s="739"/>
      <c r="R1336" s="420" t="str">
        <f t="shared" si="66"/>
        <v>fx</v>
      </c>
      <c r="S1336" s="734"/>
      <c r="T1336" s="734"/>
      <c r="U1336" s="742"/>
    </row>
    <row r="1337" spans="1:21" ht="15.75" thickBot="1" x14ac:dyDescent="0.3">
      <c r="A1337" s="752"/>
      <c r="B1337" s="416">
        <v>14030330</v>
      </c>
      <c r="C1337" s="416" t="s">
        <v>509</v>
      </c>
      <c r="D1337" s="418">
        <v>7</v>
      </c>
      <c r="E1337" s="418">
        <v>50</v>
      </c>
      <c r="F1337" s="418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8">
        <v>44</v>
      </c>
      <c r="M1337" s="418">
        <v>1</v>
      </c>
      <c r="N1337" s="734"/>
      <c r="O1337" s="418"/>
      <c r="P1337" s="418"/>
      <c r="Q1337" s="739"/>
      <c r="R1337" s="420" t="str">
        <f t="shared" si="66"/>
        <v>fx</v>
      </c>
      <c r="S1337" s="734"/>
      <c r="T1337" s="734"/>
      <c r="U1337" s="742"/>
    </row>
    <row r="1338" spans="1:21" ht="15.75" thickBot="1" x14ac:dyDescent="0.3">
      <c r="A1338" s="753"/>
      <c r="B1338" s="411">
        <v>14030330</v>
      </c>
      <c r="C1338" s="411" t="s">
        <v>509</v>
      </c>
      <c r="D1338" s="425">
        <v>7</v>
      </c>
      <c r="E1338" s="425">
        <v>50</v>
      </c>
      <c r="F1338" s="425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25">
        <v>45</v>
      </c>
      <c r="M1338" s="425">
        <v>1</v>
      </c>
      <c r="N1338" s="735"/>
      <c r="O1338" s="425"/>
      <c r="P1338" s="425"/>
      <c r="Q1338" s="740"/>
      <c r="R1338" s="151" t="str">
        <f t="shared" si="66"/>
        <v>fx</v>
      </c>
      <c r="S1338" s="735"/>
      <c r="T1338" s="735"/>
      <c r="U1338" s="743"/>
    </row>
    <row r="1339" spans="1:21" ht="15.75" thickBot="1" x14ac:dyDescent="0.3">
      <c r="A1339" s="754" t="str">
        <f t="shared" si="64"/>
        <v>روز</v>
      </c>
      <c r="B1339" s="174">
        <v>14030330</v>
      </c>
      <c r="C1339" s="163">
        <v>309</v>
      </c>
      <c r="D1339" s="426">
        <v>7</v>
      </c>
      <c r="E1339" s="426">
        <v>50</v>
      </c>
      <c r="F1339" s="426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26">
        <v>36</v>
      </c>
      <c r="M1339" s="426">
        <v>2</v>
      </c>
      <c r="N1339" s="737">
        <v>558</v>
      </c>
      <c r="O1339" s="426"/>
      <c r="P1339" s="426"/>
      <c r="Q1339" s="738">
        <v>475</v>
      </c>
      <c r="R1339" s="150" t="str">
        <f t="shared" si="66"/>
        <v>fx</v>
      </c>
      <c r="S1339" s="737">
        <v>2.5</v>
      </c>
      <c r="T1339" s="737">
        <v>23</v>
      </c>
      <c r="U1339" s="741">
        <v>1000</v>
      </c>
    </row>
    <row r="1340" spans="1:21" ht="15.75" thickBot="1" x14ac:dyDescent="0.3">
      <c r="A1340" s="755"/>
      <c r="B1340" s="175">
        <v>14030330</v>
      </c>
      <c r="C1340" s="96">
        <v>309</v>
      </c>
      <c r="D1340" s="418">
        <v>7</v>
      </c>
      <c r="E1340" s="418">
        <v>50</v>
      </c>
      <c r="F1340" s="416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8">
        <v>37</v>
      </c>
      <c r="M1340" s="418">
        <v>2</v>
      </c>
      <c r="N1340" s="734"/>
      <c r="O1340" s="418"/>
      <c r="P1340" s="418"/>
      <c r="Q1340" s="739"/>
      <c r="R1340" s="420" t="str">
        <f t="shared" si="66"/>
        <v>fx</v>
      </c>
      <c r="S1340" s="734"/>
      <c r="T1340" s="734"/>
      <c r="U1340" s="742"/>
    </row>
    <row r="1341" spans="1:21" ht="15.75" thickBot="1" x14ac:dyDescent="0.3">
      <c r="A1341" s="755"/>
      <c r="B1341" s="175">
        <v>14030330</v>
      </c>
      <c r="C1341" s="96">
        <v>309</v>
      </c>
      <c r="D1341" s="418">
        <v>7</v>
      </c>
      <c r="E1341" s="418">
        <v>50</v>
      </c>
      <c r="F1341" s="416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8">
        <v>38</v>
      </c>
      <c r="M1341" s="418">
        <v>2</v>
      </c>
      <c r="N1341" s="734"/>
      <c r="O1341" s="418"/>
      <c r="P1341" s="418"/>
      <c r="Q1341" s="739"/>
      <c r="R1341" s="420" t="str">
        <f t="shared" si="66"/>
        <v>fx</v>
      </c>
      <c r="S1341" s="734"/>
      <c r="T1341" s="734"/>
      <c r="U1341" s="742"/>
    </row>
    <row r="1342" spans="1:21" ht="15.75" thickBot="1" x14ac:dyDescent="0.3">
      <c r="A1342" s="755"/>
      <c r="B1342" s="175">
        <v>14030330</v>
      </c>
      <c r="C1342" s="96">
        <v>309</v>
      </c>
      <c r="D1342" s="418">
        <v>7</v>
      </c>
      <c r="E1342" s="418">
        <v>50</v>
      </c>
      <c r="F1342" s="416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8">
        <v>39</v>
      </c>
      <c r="M1342" s="418">
        <v>2</v>
      </c>
      <c r="N1342" s="734"/>
      <c r="O1342" s="418"/>
      <c r="P1342" s="418"/>
      <c r="Q1342" s="739"/>
      <c r="R1342" s="420" t="str">
        <f t="shared" si="66"/>
        <v>fx</v>
      </c>
      <c r="S1342" s="734"/>
      <c r="T1342" s="734"/>
      <c r="U1342" s="742"/>
    </row>
    <row r="1343" spans="1:21" ht="15.75" thickBot="1" x14ac:dyDescent="0.3">
      <c r="A1343" s="755"/>
      <c r="B1343" s="175">
        <v>14030330</v>
      </c>
      <c r="C1343" s="96">
        <v>309</v>
      </c>
      <c r="D1343" s="418">
        <v>7</v>
      </c>
      <c r="E1343" s="418">
        <v>50</v>
      </c>
      <c r="F1343" s="416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8">
        <v>40</v>
      </c>
      <c r="M1343" s="418">
        <v>2</v>
      </c>
      <c r="N1343" s="734"/>
      <c r="O1343" s="418"/>
      <c r="P1343" s="418"/>
      <c r="Q1343" s="739"/>
      <c r="R1343" s="420" t="str">
        <f t="shared" si="66"/>
        <v>fx</v>
      </c>
      <c r="S1343" s="734"/>
      <c r="T1343" s="734"/>
      <c r="U1343" s="742"/>
    </row>
    <row r="1344" spans="1:21" ht="15.75" thickBot="1" x14ac:dyDescent="0.3">
      <c r="A1344" s="755"/>
      <c r="B1344" s="414">
        <v>14030330</v>
      </c>
      <c r="C1344" s="96">
        <v>309</v>
      </c>
      <c r="D1344" s="418">
        <v>7</v>
      </c>
      <c r="E1344" s="418">
        <v>50</v>
      </c>
      <c r="F1344" s="416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8">
        <v>41</v>
      </c>
      <c r="M1344" s="418">
        <v>2</v>
      </c>
      <c r="N1344" s="736"/>
      <c r="O1344" s="418"/>
      <c r="P1344" s="418"/>
      <c r="Q1344" s="739"/>
      <c r="R1344" s="420" t="str">
        <f t="shared" si="66"/>
        <v>fx</v>
      </c>
      <c r="S1344" s="734"/>
      <c r="T1344" s="734"/>
      <c r="U1344" s="742"/>
    </row>
    <row r="1345" spans="1:21" ht="15.75" thickBot="1" x14ac:dyDescent="0.3">
      <c r="A1345" s="755"/>
      <c r="B1345" s="174">
        <v>14030330</v>
      </c>
      <c r="C1345" s="96">
        <v>307</v>
      </c>
      <c r="D1345" s="418">
        <v>7</v>
      </c>
      <c r="E1345" s="418">
        <v>50</v>
      </c>
      <c r="F1345" s="416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8">
        <v>36</v>
      </c>
      <c r="M1345" s="418">
        <v>1</v>
      </c>
      <c r="N1345" s="733">
        <v>456</v>
      </c>
      <c r="O1345" s="418"/>
      <c r="P1345" s="418"/>
      <c r="Q1345" s="739"/>
      <c r="R1345" s="420" t="str">
        <f t="shared" si="66"/>
        <v>fx</v>
      </c>
      <c r="S1345" s="734"/>
      <c r="T1345" s="734"/>
      <c r="U1345" s="742"/>
    </row>
    <row r="1346" spans="1:21" ht="15.75" thickBot="1" x14ac:dyDescent="0.3">
      <c r="A1346" s="755"/>
      <c r="B1346" s="175">
        <v>14030330</v>
      </c>
      <c r="C1346" s="96">
        <v>307</v>
      </c>
      <c r="D1346" s="418">
        <v>7</v>
      </c>
      <c r="E1346" s="418">
        <v>50</v>
      </c>
      <c r="F1346" s="416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8">
        <v>37</v>
      </c>
      <c r="M1346" s="418">
        <v>1</v>
      </c>
      <c r="N1346" s="734"/>
      <c r="O1346" s="418"/>
      <c r="P1346" s="418"/>
      <c r="Q1346" s="739"/>
      <c r="R1346" s="420" t="str">
        <f t="shared" si="66"/>
        <v>fx</v>
      </c>
      <c r="S1346" s="734"/>
      <c r="T1346" s="734"/>
      <c r="U1346" s="742"/>
    </row>
    <row r="1347" spans="1:21" ht="15.75" thickBot="1" x14ac:dyDescent="0.3">
      <c r="A1347" s="755"/>
      <c r="B1347" s="175">
        <v>14030330</v>
      </c>
      <c r="C1347" s="96">
        <v>307</v>
      </c>
      <c r="D1347" s="418">
        <v>7</v>
      </c>
      <c r="E1347" s="418">
        <v>50</v>
      </c>
      <c r="F1347" s="416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8">
        <v>38</v>
      </c>
      <c r="M1347" s="418">
        <v>1</v>
      </c>
      <c r="N1347" s="734"/>
      <c r="O1347" s="418"/>
      <c r="P1347" s="418"/>
      <c r="Q1347" s="739"/>
      <c r="R1347" s="420" t="str">
        <f t="shared" si="66"/>
        <v>fx</v>
      </c>
      <c r="S1347" s="734"/>
      <c r="T1347" s="734"/>
      <c r="U1347" s="742"/>
    </row>
    <row r="1348" spans="1:21" ht="15.75" thickBot="1" x14ac:dyDescent="0.3">
      <c r="A1348" s="755"/>
      <c r="B1348" s="175">
        <v>14030330</v>
      </c>
      <c r="C1348" s="96">
        <v>307</v>
      </c>
      <c r="D1348" s="418">
        <v>7</v>
      </c>
      <c r="E1348" s="418">
        <v>50</v>
      </c>
      <c r="F1348" s="416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8">
        <v>39</v>
      </c>
      <c r="M1348" s="418">
        <v>2</v>
      </c>
      <c r="N1348" s="734"/>
      <c r="O1348" s="418"/>
      <c r="P1348" s="418"/>
      <c r="Q1348" s="739"/>
      <c r="R1348" s="420" t="str">
        <f t="shared" si="66"/>
        <v>fx</v>
      </c>
      <c r="S1348" s="734"/>
      <c r="T1348" s="734"/>
      <c r="U1348" s="742"/>
    </row>
    <row r="1349" spans="1:21" ht="15.75" thickBot="1" x14ac:dyDescent="0.3">
      <c r="A1349" s="755"/>
      <c r="B1349" s="175">
        <v>14030330</v>
      </c>
      <c r="C1349" s="96">
        <v>307</v>
      </c>
      <c r="D1349" s="418">
        <v>7</v>
      </c>
      <c r="E1349" s="418">
        <v>50</v>
      </c>
      <c r="F1349" s="416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8">
        <v>40</v>
      </c>
      <c r="M1349" s="418">
        <v>2</v>
      </c>
      <c r="N1349" s="734"/>
      <c r="O1349" s="418"/>
      <c r="P1349" s="418"/>
      <c r="Q1349" s="739"/>
      <c r="R1349" s="420" t="str">
        <f t="shared" si="66"/>
        <v>fx</v>
      </c>
      <c r="S1349" s="734"/>
      <c r="T1349" s="734"/>
      <c r="U1349" s="742"/>
    </row>
    <row r="1350" spans="1:21" ht="15.75" thickBot="1" x14ac:dyDescent="0.3">
      <c r="A1350" s="755"/>
      <c r="B1350" s="414">
        <v>14030330</v>
      </c>
      <c r="C1350" s="96">
        <v>307</v>
      </c>
      <c r="D1350" s="418">
        <v>7</v>
      </c>
      <c r="E1350" s="418">
        <v>50</v>
      </c>
      <c r="F1350" s="416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8">
        <v>41</v>
      </c>
      <c r="M1350" s="418">
        <v>1</v>
      </c>
      <c r="N1350" s="736"/>
      <c r="O1350" s="418"/>
      <c r="P1350" s="418"/>
      <c r="Q1350" s="739"/>
      <c r="R1350" s="420" t="str">
        <f t="shared" si="66"/>
        <v>fx</v>
      </c>
      <c r="S1350" s="734"/>
      <c r="T1350" s="734"/>
      <c r="U1350" s="742"/>
    </row>
    <row r="1351" spans="1:21" ht="15.75" thickBot="1" x14ac:dyDescent="0.3">
      <c r="A1351" s="755"/>
      <c r="B1351" s="174">
        <v>14030330</v>
      </c>
      <c r="C1351" s="96">
        <v>339</v>
      </c>
      <c r="D1351" s="418">
        <v>7</v>
      </c>
      <c r="E1351" s="418">
        <v>50</v>
      </c>
      <c r="F1351" s="416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8">
        <v>25</v>
      </c>
      <c r="M1351" s="418">
        <v>15</v>
      </c>
      <c r="N1351" s="733">
        <v>468</v>
      </c>
      <c r="O1351" s="418"/>
      <c r="P1351" s="418"/>
      <c r="Q1351" s="739"/>
      <c r="R1351" s="420" t="str">
        <f t="shared" si="66"/>
        <v>fx</v>
      </c>
      <c r="S1351" s="734"/>
      <c r="T1351" s="734"/>
      <c r="U1351" s="742"/>
    </row>
    <row r="1352" spans="1:21" ht="15.75" thickBot="1" x14ac:dyDescent="0.3">
      <c r="A1352" s="755"/>
      <c r="B1352" s="175">
        <v>14030330</v>
      </c>
      <c r="C1352" s="96">
        <v>339</v>
      </c>
      <c r="D1352" s="418">
        <v>7</v>
      </c>
      <c r="E1352" s="418">
        <v>50</v>
      </c>
      <c r="F1352" s="416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8">
        <v>26</v>
      </c>
      <c r="M1352" s="418">
        <v>1</v>
      </c>
      <c r="N1352" s="734"/>
      <c r="O1352" s="418"/>
      <c r="P1352" s="418"/>
      <c r="Q1352" s="739"/>
      <c r="R1352" s="420" t="str">
        <f t="shared" si="66"/>
        <v>fx</v>
      </c>
      <c r="S1352" s="734"/>
      <c r="T1352" s="734"/>
      <c r="U1352" s="742"/>
    </row>
    <row r="1353" spans="1:21" ht="15.75" thickBot="1" x14ac:dyDescent="0.3">
      <c r="A1353" s="755"/>
      <c r="B1353" s="175">
        <v>14030330</v>
      </c>
      <c r="C1353" s="96">
        <v>339</v>
      </c>
      <c r="D1353" s="418">
        <v>7</v>
      </c>
      <c r="E1353" s="418">
        <v>50</v>
      </c>
      <c r="F1353" s="416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8">
        <v>27</v>
      </c>
      <c r="M1353" s="418">
        <v>1</v>
      </c>
      <c r="N1353" s="734"/>
      <c r="O1353" s="418"/>
      <c r="P1353" s="418"/>
      <c r="Q1353" s="739"/>
      <c r="R1353" s="420" t="str">
        <f t="shared" si="66"/>
        <v>fx</v>
      </c>
      <c r="S1353" s="734"/>
      <c r="T1353" s="734"/>
      <c r="U1353" s="742"/>
    </row>
    <row r="1354" spans="1:21" ht="15.75" thickBot="1" x14ac:dyDescent="0.3">
      <c r="A1354" s="755"/>
      <c r="B1354" s="175">
        <v>14030330</v>
      </c>
      <c r="C1354" s="96">
        <v>339</v>
      </c>
      <c r="D1354" s="418">
        <v>7</v>
      </c>
      <c r="E1354" s="418">
        <v>50</v>
      </c>
      <c r="F1354" s="416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8">
        <v>28</v>
      </c>
      <c r="M1354" s="418">
        <v>2</v>
      </c>
      <c r="N1354" s="734"/>
      <c r="O1354" s="418"/>
      <c r="P1354" s="418"/>
      <c r="Q1354" s="739"/>
      <c r="R1354" s="420" t="str">
        <f t="shared" si="66"/>
        <v>fx</v>
      </c>
      <c r="S1354" s="734"/>
      <c r="T1354" s="734"/>
      <c r="U1354" s="742"/>
    </row>
    <row r="1355" spans="1:21" ht="15.75" thickBot="1" x14ac:dyDescent="0.3">
      <c r="A1355" s="755"/>
      <c r="B1355" s="175">
        <v>14030330</v>
      </c>
      <c r="C1355" s="96">
        <v>339</v>
      </c>
      <c r="D1355" s="418">
        <v>7</v>
      </c>
      <c r="E1355" s="418">
        <v>50</v>
      </c>
      <c r="F1355" s="416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8">
        <v>29</v>
      </c>
      <c r="M1355" s="418">
        <v>2</v>
      </c>
      <c r="N1355" s="734"/>
      <c r="O1355" s="418"/>
      <c r="P1355" s="418"/>
      <c r="Q1355" s="739"/>
      <c r="R1355" s="420" t="str">
        <f t="shared" si="66"/>
        <v>fx</v>
      </c>
      <c r="S1355" s="734"/>
      <c r="T1355" s="734"/>
      <c r="U1355" s="742"/>
    </row>
    <row r="1356" spans="1:21" ht="15.75" thickBot="1" x14ac:dyDescent="0.3">
      <c r="A1356" s="755"/>
      <c r="B1356" s="414">
        <v>14030330</v>
      </c>
      <c r="C1356" s="96">
        <v>339</v>
      </c>
      <c r="D1356" s="418">
        <v>7</v>
      </c>
      <c r="E1356" s="418">
        <v>50</v>
      </c>
      <c r="F1356" s="416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8">
        <v>30</v>
      </c>
      <c r="M1356" s="418">
        <v>2</v>
      </c>
      <c r="N1356" s="736"/>
      <c r="O1356" s="418"/>
      <c r="P1356" s="418"/>
      <c r="Q1356" s="739"/>
      <c r="R1356" s="420" t="str">
        <f t="shared" si="66"/>
        <v>fx</v>
      </c>
      <c r="S1356" s="734"/>
      <c r="T1356" s="734"/>
      <c r="U1356" s="742"/>
    </row>
    <row r="1357" spans="1:21" ht="15.75" thickBot="1" x14ac:dyDescent="0.3">
      <c r="A1357" s="755"/>
      <c r="B1357" s="174">
        <v>14030330</v>
      </c>
      <c r="C1357" s="96">
        <v>380</v>
      </c>
      <c r="D1357" s="418">
        <v>7</v>
      </c>
      <c r="E1357" s="418">
        <v>50</v>
      </c>
      <c r="F1357" s="416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8">
        <v>40</v>
      </c>
      <c r="M1357" s="418">
        <v>1</v>
      </c>
      <c r="N1357" s="733">
        <v>288</v>
      </c>
      <c r="O1357" s="418"/>
      <c r="P1357" s="418"/>
      <c r="Q1357" s="739"/>
      <c r="R1357" s="420" t="str">
        <f t="shared" si="66"/>
        <v>fx</v>
      </c>
      <c r="S1357" s="734"/>
      <c r="T1357" s="734"/>
      <c r="U1357" s="742"/>
    </row>
    <row r="1358" spans="1:21" ht="15.75" thickBot="1" x14ac:dyDescent="0.3">
      <c r="A1358" s="755"/>
      <c r="B1358" s="175">
        <v>14030330</v>
      </c>
      <c r="C1358" s="96">
        <v>380</v>
      </c>
      <c r="D1358" s="418">
        <v>7</v>
      </c>
      <c r="E1358" s="418">
        <v>50</v>
      </c>
      <c r="F1358" s="416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8">
        <v>41</v>
      </c>
      <c r="M1358" s="418">
        <v>2</v>
      </c>
      <c r="N1358" s="734"/>
      <c r="O1358" s="418"/>
      <c r="P1358" s="418"/>
      <c r="Q1358" s="739"/>
      <c r="R1358" s="420" t="str">
        <f t="shared" si="66"/>
        <v>fx</v>
      </c>
      <c r="S1358" s="734"/>
      <c r="T1358" s="734"/>
      <c r="U1358" s="742"/>
    </row>
    <row r="1359" spans="1:21" ht="15.75" thickBot="1" x14ac:dyDescent="0.3">
      <c r="A1359" s="755"/>
      <c r="B1359" s="175">
        <v>14030330</v>
      </c>
      <c r="C1359" s="96">
        <v>380</v>
      </c>
      <c r="D1359" s="418">
        <v>7</v>
      </c>
      <c r="E1359" s="418">
        <v>50</v>
      </c>
      <c r="F1359" s="416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8">
        <v>42</v>
      </c>
      <c r="M1359" s="418">
        <v>2</v>
      </c>
      <c r="N1359" s="734"/>
      <c r="O1359" s="418"/>
      <c r="P1359" s="418"/>
      <c r="Q1359" s="739"/>
      <c r="R1359" s="420" t="str">
        <f t="shared" si="66"/>
        <v>fx</v>
      </c>
      <c r="S1359" s="734"/>
      <c r="T1359" s="734"/>
      <c r="U1359" s="742"/>
    </row>
    <row r="1360" spans="1:21" ht="15.75" thickBot="1" x14ac:dyDescent="0.3">
      <c r="A1360" s="755"/>
      <c r="B1360" s="175">
        <v>14030330</v>
      </c>
      <c r="C1360" s="96">
        <v>380</v>
      </c>
      <c r="D1360" s="418">
        <v>7</v>
      </c>
      <c r="E1360" s="418">
        <v>50</v>
      </c>
      <c r="F1360" s="416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8">
        <v>43</v>
      </c>
      <c r="M1360" s="418">
        <v>2</v>
      </c>
      <c r="N1360" s="734"/>
      <c r="O1360" s="418"/>
      <c r="P1360" s="418"/>
      <c r="Q1360" s="739"/>
      <c r="R1360" s="420" t="str">
        <f t="shared" si="66"/>
        <v>fx</v>
      </c>
      <c r="S1360" s="734"/>
      <c r="T1360" s="734"/>
      <c r="U1360" s="742"/>
    </row>
    <row r="1361" spans="1:21" ht="15.75" thickBot="1" x14ac:dyDescent="0.3">
      <c r="A1361" s="756"/>
      <c r="B1361" s="414">
        <v>14030330</v>
      </c>
      <c r="C1361" s="164">
        <v>380</v>
      </c>
      <c r="D1361" s="425">
        <v>7</v>
      </c>
      <c r="E1361" s="425">
        <v>50</v>
      </c>
      <c r="F1361" s="411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25">
        <v>44</v>
      </c>
      <c r="M1361" s="425">
        <v>1</v>
      </c>
      <c r="N1361" s="735"/>
      <c r="O1361" s="425"/>
      <c r="P1361" s="425"/>
      <c r="Q1361" s="740"/>
      <c r="R1361" s="151" t="str">
        <f t="shared" si="66"/>
        <v>fx</v>
      </c>
      <c r="S1361" s="735"/>
      <c r="T1361" s="735"/>
      <c r="U1361" s="743"/>
    </row>
    <row r="1362" spans="1:21" ht="15.75" thickBot="1" x14ac:dyDescent="0.3">
      <c r="A1362" s="754" t="str">
        <f t="shared" si="64"/>
        <v>روز</v>
      </c>
      <c r="B1362" s="174">
        <v>14030331</v>
      </c>
      <c r="C1362" s="163">
        <v>309</v>
      </c>
      <c r="D1362" s="426">
        <v>7</v>
      </c>
      <c r="E1362" s="426">
        <v>50</v>
      </c>
      <c r="F1362" s="426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26">
        <v>36</v>
      </c>
      <c r="M1362" s="426">
        <v>2</v>
      </c>
      <c r="N1362" s="737">
        <v>420</v>
      </c>
      <c r="O1362" s="426"/>
      <c r="P1362" s="426"/>
      <c r="Q1362" s="738" t="s">
        <v>511</v>
      </c>
      <c r="R1362" s="150" t="str">
        <f t="shared" si="66"/>
        <v>fx</v>
      </c>
      <c r="S1362" s="737">
        <v>2</v>
      </c>
      <c r="T1362" s="737">
        <v>18</v>
      </c>
      <c r="U1362" s="741">
        <v>2000</v>
      </c>
    </row>
    <row r="1363" spans="1:21" ht="15.75" thickBot="1" x14ac:dyDescent="0.3">
      <c r="A1363" s="755"/>
      <c r="B1363" s="176">
        <v>14030331</v>
      </c>
      <c r="C1363" s="96">
        <v>309</v>
      </c>
      <c r="D1363" s="418">
        <v>7</v>
      </c>
      <c r="E1363" s="418">
        <v>50</v>
      </c>
      <c r="F1363" s="418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8">
        <v>37</v>
      </c>
      <c r="M1363" s="418">
        <v>2</v>
      </c>
      <c r="N1363" s="734"/>
      <c r="O1363" s="418"/>
      <c r="P1363" s="418"/>
      <c r="Q1363" s="739"/>
      <c r="R1363" s="420" t="str">
        <f t="shared" si="66"/>
        <v>fx</v>
      </c>
      <c r="S1363" s="734"/>
      <c r="T1363" s="734"/>
      <c r="U1363" s="742"/>
    </row>
    <row r="1364" spans="1:21" ht="15.75" thickBot="1" x14ac:dyDescent="0.3">
      <c r="A1364" s="755"/>
      <c r="B1364" s="175">
        <v>14030331</v>
      </c>
      <c r="C1364" s="96">
        <v>309</v>
      </c>
      <c r="D1364" s="418">
        <v>7</v>
      </c>
      <c r="E1364" s="418">
        <v>50</v>
      </c>
      <c r="F1364" s="418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8">
        <v>38</v>
      </c>
      <c r="M1364" s="418">
        <v>2</v>
      </c>
      <c r="N1364" s="734"/>
      <c r="O1364" s="418"/>
      <c r="P1364" s="418"/>
      <c r="Q1364" s="739"/>
      <c r="R1364" s="420" t="str">
        <f t="shared" si="66"/>
        <v>fx</v>
      </c>
      <c r="S1364" s="734"/>
      <c r="T1364" s="734"/>
      <c r="U1364" s="742"/>
    </row>
    <row r="1365" spans="1:21" ht="15.75" thickBot="1" x14ac:dyDescent="0.3">
      <c r="A1365" s="755"/>
      <c r="B1365" s="176">
        <v>14030331</v>
      </c>
      <c r="C1365" s="96">
        <v>309</v>
      </c>
      <c r="D1365" s="418">
        <v>7</v>
      </c>
      <c r="E1365" s="418">
        <v>50</v>
      </c>
      <c r="F1365" s="418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8">
        <v>39</v>
      </c>
      <c r="M1365" s="418">
        <v>2</v>
      </c>
      <c r="N1365" s="734"/>
      <c r="O1365" s="418"/>
      <c r="P1365" s="418"/>
      <c r="Q1365" s="739"/>
      <c r="R1365" s="420" t="str">
        <f t="shared" si="66"/>
        <v>fx</v>
      </c>
      <c r="S1365" s="734"/>
      <c r="T1365" s="734"/>
      <c r="U1365" s="742"/>
    </row>
    <row r="1366" spans="1:21" ht="15.75" thickBot="1" x14ac:dyDescent="0.3">
      <c r="A1366" s="755"/>
      <c r="B1366" s="175">
        <v>14030331</v>
      </c>
      <c r="C1366" s="96">
        <v>309</v>
      </c>
      <c r="D1366" s="418">
        <v>7</v>
      </c>
      <c r="E1366" s="418">
        <v>50</v>
      </c>
      <c r="F1366" s="418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8">
        <v>40</v>
      </c>
      <c r="M1366" s="418">
        <v>2</v>
      </c>
      <c r="N1366" s="734"/>
      <c r="O1366" s="418"/>
      <c r="P1366" s="418"/>
      <c r="Q1366" s="739"/>
      <c r="R1366" s="420" t="str">
        <f t="shared" si="66"/>
        <v>fx</v>
      </c>
      <c r="S1366" s="734"/>
      <c r="T1366" s="734"/>
      <c r="U1366" s="742"/>
    </row>
    <row r="1367" spans="1:21" ht="15.75" thickBot="1" x14ac:dyDescent="0.3">
      <c r="A1367" s="755"/>
      <c r="B1367" s="177">
        <v>14030331</v>
      </c>
      <c r="C1367" s="96">
        <v>309</v>
      </c>
      <c r="D1367" s="418">
        <v>7</v>
      </c>
      <c r="E1367" s="418">
        <v>50</v>
      </c>
      <c r="F1367" s="418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8">
        <v>41</v>
      </c>
      <c r="M1367" s="418">
        <v>2</v>
      </c>
      <c r="N1367" s="736"/>
      <c r="O1367" s="418"/>
      <c r="P1367" s="418"/>
      <c r="Q1367" s="739"/>
      <c r="R1367" s="420" t="str">
        <f t="shared" si="66"/>
        <v>fx</v>
      </c>
      <c r="S1367" s="734"/>
      <c r="T1367" s="734"/>
      <c r="U1367" s="742"/>
    </row>
    <row r="1368" spans="1:21" ht="15.75" thickBot="1" x14ac:dyDescent="0.3">
      <c r="A1368" s="755"/>
      <c r="B1368" s="174">
        <v>14030331</v>
      </c>
      <c r="C1368" s="96">
        <v>307</v>
      </c>
      <c r="D1368" s="418">
        <v>7</v>
      </c>
      <c r="E1368" s="418">
        <v>50</v>
      </c>
      <c r="F1368" s="418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8">
        <v>36</v>
      </c>
      <c r="M1368" s="418">
        <v>1</v>
      </c>
      <c r="N1368" s="733">
        <v>225</v>
      </c>
      <c r="O1368" s="418"/>
      <c r="P1368" s="418"/>
      <c r="Q1368" s="739"/>
      <c r="R1368" s="420" t="str">
        <f t="shared" si="66"/>
        <v>fx</v>
      </c>
      <c r="S1368" s="734"/>
      <c r="T1368" s="734"/>
      <c r="U1368" s="742"/>
    </row>
    <row r="1369" spans="1:21" ht="15.75" thickBot="1" x14ac:dyDescent="0.3">
      <c r="A1369" s="755"/>
      <c r="B1369" s="176">
        <v>14030331</v>
      </c>
      <c r="C1369" s="96">
        <v>307</v>
      </c>
      <c r="D1369" s="418">
        <v>7</v>
      </c>
      <c r="E1369" s="418">
        <v>50</v>
      </c>
      <c r="F1369" s="418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8">
        <v>37</v>
      </c>
      <c r="M1369" s="418">
        <v>1</v>
      </c>
      <c r="N1369" s="734"/>
      <c r="O1369" s="418"/>
      <c r="P1369" s="418"/>
      <c r="Q1369" s="739"/>
      <c r="R1369" s="420" t="str">
        <f t="shared" si="66"/>
        <v>fx</v>
      </c>
      <c r="S1369" s="734"/>
      <c r="T1369" s="734"/>
      <c r="U1369" s="742"/>
    </row>
    <row r="1370" spans="1:21" ht="15.75" thickBot="1" x14ac:dyDescent="0.3">
      <c r="A1370" s="755"/>
      <c r="B1370" s="175">
        <v>14030331</v>
      </c>
      <c r="C1370" s="96">
        <v>307</v>
      </c>
      <c r="D1370" s="418">
        <v>7</v>
      </c>
      <c r="E1370" s="418">
        <v>50</v>
      </c>
      <c r="F1370" s="418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8">
        <v>38</v>
      </c>
      <c r="M1370" s="418">
        <v>1</v>
      </c>
      <c r="N1370" s="734"/>
      <c r="O1370" s="418"/>
      <c r="P1370" s="418"/>
      <c r="Q1370" s="739"/>
      <c r="R1370" s="420" t="str">
        <f t="shared" si="66"/>
        <v>fx</v>
      </c>
      <c r="S1370" s="734"/>
      <c r="T1370" s="734"/>
      <c r="U1370" s="742"/>
    </row>
    <row r="1371" spans="1:21" ht="15.75" thickBot="1" x14ac:dyDescent="0.3">
      <c r="A1371" s="755"/>
      <c r="B1371" s="176">
        <v>14030331</v>
      </c>
      <c r="C1371" s="96">
        <v>307</v>
      </c>
      <c r="D1371" s="418">
        <v>7</v>
      </c>
      <c r="E1371" s="418">
        <v>50</v>
      </c>
      <c r="F1371" s="418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8">
        <v>39</v>
      </c>
      <c r="M1371" s="418">
        <v>2</v>
      </c>
      <c r="N1371" s="734"/>
      <c r="O1371" s="418"/>
      <c r="P1371" s="418"/>
      <c r="Q1371" s="739"/>
      <c r="R1371" s="420" t="str">
        <f t="shared" si="66"/>
        <v>fx</v>
      </c>
      <c r="S1371" s="734"/>
      <c r="T1371" s="734"/>
      <c r="U1371" s="742"/>
    </row>
    <row r="1372" spans="1:21" ht="15.75" thickBot="1" x14ac:dyDescent="0.3">
      <c r="A1372" s="755"/>
      <c r="B1372" s="175">
        <v>14030331</v>
      </c>
      <c r="C1372" s="96">
        <v>307</v>
      </c>
      <c r="D1372" s="418">
        <v>7</v>
      </c>
      <c r="E1372" s="418">
        <v>50</v>
      </c>
      <c r="F1372" s="418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8">
        <v>40</v>
      </c>
      <c r="M1372" s="418">
        <v>2</v>
      </c>
      <c r="N1372" s="734"/>
      <c r="O1372" s="418"/>
      <c r="P1372" s="418"/>
      <c r="Q1372" s="739"/>
      <c r="R1372" s="420" t="str">
        <f t="shared" si="66"/>
        <v>fx</v>
      </c>
      <c r="S1372" s="734"/>
      <c r="T1372" s="734"/>
      <c r="U1372" s="742"/>
    </row>
    <row r="1373" spans="1:21" ht="15.75" thickBot="1" x14ac:dyDescent="0.3">
      <c r="A1373" s="755"/>
      <c r="B1373" s="177">
        <v>14030331</v>
      </c>
      <c r="C1373" s="96">
        <v>307</v>
      </c>
      <c r="D1373" s="418">
        <v>7</v>
      </c>
      <c r="E1373" s="418">
        <v>50</v>
      </c>
      <c r="F1373" s="418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8">
        <v>41</v>
      </c>
      <c r="M1373" s="418">
        <v>1</v>
      </c>
      <c r="N1373" s="736"/>
      <c r="O1373" s="418"/>
      <c r="P1373" s="418"/>
      <c r="Q1373" s="739"/>
      <c r="R1373" s="420" t="str">
        <f t="shared" si="66"/>
        <v>fx</v>
      </c>
      <c r="S1373" s="734"/>
      <c r="T1373" s="734"/>
      <c r="U1373" s="742"/>
    </row>
    <row r="1374" spans="1:21" ht="15.75" thickBot="1" x14ac:dyDescent="0.3">
      <c r="A1374" s="755"/>
      <c r="B1374" s="174">
        <v>14030331</v>
      </c>
      <c r="C1374" s="96">
        <v>380</v>
      </c>
      <c r="D1374" s="418">
        <v>7</v>
      </c>
      <c r="E1374" s="418">
        <v>50</v>
      </c>
      <c r="F1374" s="418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8">
        <v>40</v>
      </c>
      <c r="M1374" s="418">
        <v>1</v>
      </c>
      <c r="N1374" s="733">
        <v>280</v>
      </c>
      <c r="O1374" s="418"/>
      <c r="P1374" s="418"/>
      <c r="Q1374" s="739"/>
      <c r="R1374" s="420" t="str">
        <f t="shared" si="66"/>
        <v>fx</v>
      </c>
      <c r="S1374" s="734"/>
      <c r="T1374" s="734"/>
      <c r="U1374" s="742"/>
    </row>
    <row r="1375" spans="1:21" ht="15.75" thickBot="1" x14ac:dyDescent="0.3">
      <c r="A1375" s="755"/>
      <c r="B1375" s="176">
        <v>14030331</v>
      </c>
      <c r="C1375" s="96">
        <v>380</v>
      </c>
      <c r="D1375" s="418">
        <v>7</v>
      </c>
      <c r="E1375" s="418">
        <v>50</v>
      </c>
      <c r="F1375" s="418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8">
        <v>41</v>
      </c>
      <c r="M1375" s="418">
        <v>2</v>
      </c>
      <c r="N1375" s="734"/>
      <c r="O1375" s="418"/>
      <c r="P1375" s="418"/>
      <c r="Q1375" s="739"/>
      <c r="R1375" s="420" t="str">
        <f t="shared" si="66"/>
        <v>fx</v>
      </c>
      <c r="S1375" s="734"/>
      <c r="T1375" s="734"/>
      <c r="U1375" s="742"/>
    </row>
    <row r="1376" spans="1:21" ht="15.75" thickBot="1" x14ac:dyDescent="0.3">
      <c r="A1376" s="755"/>
      <c r="B1376" s="175">
        <v>14030331</v>
      </c>
      <c r="C1376" s="96">
        <v>380</v>
      </c>
      <c r="D1376" s="418">
        <v>7</v>
      </c>
      <c r="E1376" s="418">
        <v>50</v>
      </c>
      <c r="F1376" s="418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8">
        <v>42</v>
      </c>
      <c r="M1376" s="418">
        <v>2</v>
      </c>
      <c r="N1376" s="734"/>
      <c r="O1376" s="418"/>
      <c r="P1376" s="418"/>
      <c r="Q1376" s="739"/>
      <c r="R1376" s="420" t="str">
        <f t="shared" si="66"/>
        <v>fx</v>
      </c>
      <c r="S1376" s="734"/>
      <c r="T1376" s="734"/>
      <c r="U1376" s="742"/>
    </row>
    <row r="1377" spans="1:21" ht="15.75" thickBot="1" x14ac:dyDescent="0.3">
      <c r="A1377" s="755"/>
      <c r="B1377" s="176">
        <v>14030331</v>
      </c>
      <c r="C1377" s="96">
        <v>380</v>
      </c>
      <c r="D1377" s="418">
        <v>7</v>
      </c>
      <c r="E1377" s="418">
        <v>50</v>
      </c>
      <c r="F1377" s="418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8">
        <v>43</v>
      </c>
      <c r="M1377" s="418">
        <v>2</v>
      </c>
      <c r="N1377" s="734"/>
      <c r="O1377" s="418"/>
      <c r="P1377" s="418"/>
      <c r="Q1377" s="739"/>
      <c r="R1377" s="420" t="str">
        <f t="shared" si="66"/>
        <v>fx</v>
      </c>
      <c r="S1377" s="734"/>
      <c r="T1377" s="734"/>
      <c r="U1377" s="742"/>
    </row>
    <row r="1378" spans="1:21" ht="15.75" thickBot="1" x14ac:dyDescent="0.3">
      <c r="A1378" s="755"/>
      <c r="B1378" s="414">
        <v>14030331</v>
      </c>
      <c r="C1378" s="96">
        <v>380</v>
      </c>
      <c r="D1378" s="418">
        <v>7</v>
      </c>
      <c r="E1378" s="418">
        <v>50</v>
      </c>
      <c r="F1378" s="418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8">
        <v>44</v>
      </c>
      <c r="M1378" s="418">
        <v>1</v>
      </c>
      <c r="N1378" s="736"/>
      <c r="O1378" s="418"/>
      <c r="P1378" s="418"/>
      <c r="Q1378" s="739"/>
      <c r="R1378" s="420" t="str">
        <f t="shared" si="66"/>
        <v>fx</v>
      </c>
      <c r="S1378" s="734"/>
      <c r="T1378" s="734"/>
      <c r="U1378" s="742"/>
    </row>
    <row r="1379" spans="1:21" ht="15.75" thickBot="1" x14ac:dyDescent="0.3">
      <c r="A1379" s="755"/>
      <c r="B1379" s="174">
        <v>14030331</v>
      </c>
      <c r="C1379" s="96">
        <v>339</v>
      </c>
      <c r="D1379" s="418">
        <v>7</v>
      </c>
      <c r="E1379" s="418">
        <v>50</v>
      </c>
      <c r="F1379" s="418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8">
        <v>28</v>
      </c>
      <c r="M1379" s="418">
        <v>2</v>
      </c>
      <c r="N1379" s="733">
        <v>120</v>
      </c>
      <c r="O1379" s="418"/>
      <c r="P1379" s="418"/>
      <c r="Q1379" s="739"/>
      <c r="R1379" s="420" t="str">
        <f t="shared" si="66"/>
        <v>fx</v>
      </c>
      <c r="S1379" s="734"/>
      <c r="T1379" s="734"/>
      <c r="U1379" s="742"/>
    </row>
    <row r="1380" spans="1:21" ht="15.75" thickBot="1" x14ac:dyDescent="0.3">
      <c r="A1380" s="755"/>
      <c r="B1380" s="176">
        <v>14030331</v>
      </c>
      <c r="C1380" s="96">
        <v>339</v>
      </c>
      <c r="D1380" s="418">
        <v>7</v>
      </c>
      <c r="E1380" s="418">
        <v>50</v>
      </c>
      <c r="F1380" s="418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8">
        <v>29</v>
      </c>
      <c r="M1380" s="418">
        <v>2</v>
      </c>
      <c r="N1380" s="734"/>
      <c r="O1380" s="418"/>
      <c r="P1380" s="418"/>
      <c r="Q1380" s="739"/>
      <c r="R1380" s="420" t="str">
        <f t="shared" si="66"/>
        <v>fx</v>
      </c>
      <c r="S1380" s="734"/>
      <c r="T1380" s="734"/>
      <c r="U1380" s="742"/>
    </row>
    <row r="1381" spans="1:21" ht="15.75" thickBot="1" x14ac:dyDescent="0.3">
      <c r="A1381" s="755"/>
      <c r="B1381" s="414">
        <v>14030331</v>
      </c>
      <c r="C1381" s="96">
        <v>339</v>
      </c>
      <c r="D1381" s="418">
        <v>7</v>
      </c>
      <c r="E1381" s="418">
        <v>50</v>
      </c>
      <c r="F1381" s="418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8">
        <v>30</v>
      </c>
      <c r="M1381" s="418">
        <v>2</v>
      </c>
      <c r="N1381" s="736"/>
      <c r="O1381" s="418"/>
      <c r="P1381" s="418"/>
      <c r="Q1381" s="739"/>
      <c r="R1381" s="420" t="str">
        <f t="shared" si="66"/>
        <v>fx</v>
      </c>
      <c r="S1381" s="734"/>
      <c r="T1381" s="734"/>
      <c r="U1381" s="742"/>
    </row>
    <row r="1382" spans="1:21" ht="15.75" thickBot="1" x14ac:dyDescent="0.3">
      <c r="A1382" s="755"/>
      <c r="B1382" s="174">
        <v>14030331</v>
      </c>
      <c r="C1382" s="96">
        <v>350</v>
      </c>
      <c r="D1382" s="418">
        <v>7</v>
      </c>
      <c r="E1382" s="418">
        <v>50</v>
      </c>
      <c r="F1382" s="418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8">
        <v>40</v>
      </c>
      <c r="M1382" s="418">
        <v>1</v>
      </c>
      <c r="N1382" s="733">
        <v>48</v>
      </c>
      <c r="O1382" s="418"/>
      <c r="P1382" s="418"/>
      <c r="Q1382" s="739"/>
      <c r="R1382" s="420" t="str">
        <f t="shared" si="66"/>
        <v>fx</v>
      </c>
      <c r="S1382" s="734"/>
      <c r="T1382" s="734"/>
      <c r="U1382" s="742"/>
    </row>
    <row r="1383" spans="1:21" ht="15.75" thickBot="1" x14ac:dyDescent="0.3">
      <c r="A1383" s="755"/>
      <c r="B1383" s="176">
        <v>14030331</v>
      </c>
      <c r="C1383" s="96">
        <v>350</v>
      </c>
      <c r="D1383" s="418">
        <v>7</v>
      </c>
      <c r="E1383" s="418">
        <v>50</v>
      </c>
      <c r="F1383" s="418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8">
        <v>41</v>
      </c>
      <c r="M1383" s="418">
        <v>1</v>
      </c>
      <c r="N1383" s="734"/>
      <c r="O1383" s="418"/>
      <c r="P1383" s="418"/>
      <c r="Q1383" s="739"/>
      <c r="R1383" s="420" t="str">
        <f t="shared" si="66"/>
        <v>fx</v>
      </c>
      <c r="S1383" s="734"/>
      <c r="T1383" s="734"/>
      <c r="U1383" s="742"/>
    </row>
    <row r="1384" spans="1:21" ht="15.75" thickBot="1" x14ac:dyDescent="0.3">
      <c r="A1384" s="755"/>
      <c r="B1384" s="175">
        <v>14030331</v>
      </c>
      <c r="C1384" s="96">
        <v>350</v>
      </c>
      <c r="D1384" s="418">
        <v>7</v>
      </c>
      <c r="E1384" s="418">
        <v>50</v>
      </c>
      <c r="F1384" s="418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8">
        <v>42</v>
      </c>
      <c r="M1384" s="418">
        <v>2</v>
      </c>
      <c r="N1384" s="734"/>
      <c r="O1384" s="418"/>
      <c r="P1384" s="418"/>
      <c r="Q1384" s="739"/>
      <c r="R1384" s="420" t="str">
        <f t="shared" si="66"/>
        <v>fx</v>
      </c>
      <c r="S1384" s="734"/>
      <c r="T1384" s="734"/>
      <c r="U1384" s="742"/>
    </row>
    <row r="1385" spans="1:21" ht="15.75" thickBot="1" x14ac:dyDescent="0.3">
      <c r="A1385" s="756"/>
      <c r="B1385" s="177">
        <v>14030331</v>
      </c>
      <c r="C1385" s="164">
        <v>350</v>
      </c>
      <c r="D1385" s="425">
        <v>7</v>
      </c>
      <c r="E1385" s="425">
        <v>50</v>
      </c>
      <c r="F1385" s="425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25">
        <v>43</v>
      </c>
      <c r="M1385" s="425">
        <v>2</v>
      </c>
      <c r="N1385" s="735"/>
      <c r="O1385" s="425"/>
      <c r="P1385" s="425"/>
      <c r="Q1385" s="740"/>
      <c r="R1385" s="151" t="str">
        <f t="shared" si="66"/>
        <v>fx</v>
      </c>
      <c r="S1385" s="735"/>
      <c r="T1385" s="735"/>
      <c r="U1385" s="743"/>
    </row>
    <row r="1386" spans="1:21" ht="15.75" thickBot="1" x14ac:dyDescent="0.3">
      <c r="A1386" s="754" t="str">
        <f t="shared" si="64"/>
        <v>روز</v>
      </c>
      <c r="B1386" s="174">
        <v>14030402</v>
      </c>
      <c r="C1386" s="163">
        <v>309</v>
      </c>
      <c r="D1386" s="426">
        <v>7</v>
      </c>
      <c r="E1386" s="426">
        <v>50</v>
      </c>
      <c r="F1386" s="426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26">
        <v>36</v>
      </c>
      <c r="M1386" s="426">
        <v>2</v>
      </c>
      <c r="N1386" s="737">
        <v>768</v>
      </c>
      <c r="O1386" s="426"/>
      <c r="P1386" s="426"/>
      <c r="Q1386" s="738" t="s">
        <v>512</v>
      </c>
      <c r="R1386" s="150" t="str">
        <f t="shared" si="66"/>
        <v>fx</v>
      </c>
      <c r="S1386" s="737">
        <v>3</v>
      </c>
      <c r="T1386" s="737">
        <v>25</v>
      </c>
      <c r="U1386" s="741">
        <v>1000</v>
      </c>
    </row>
    <row r="1387" spans="1:21" ht="15.75" thickBot="1" x14ac:dyDescent="0.3">
      <c r="A1387" s="755"/>
      <c r="B1387" s="174">
        <v>14030402</v>
      </c>
      <c r="C1387" s="96">
        <v>309</v>
      </c>
      <c r="D1387" s="418">
        <v>7</v>
      </c>
      <c r="E1387" s="418">
        <v>50</v>
      </c>
      <c r="F1387" s="418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8">
        <v>37</v>
      </c>
      <c r="M1387" s="418">
        <v>2</v>
      </c>
      <c r="N1387" s="734"/>
      <c r="O1387" s="418"/>
      <c r="P1387" s="418"/>
      <c r="Q1387" s="739"/>
      <c r="R1387" s="420" t="str">
        <f t="shared" si="66"/>
        <v>fx</v>
      </c>
      <c r="S1387" s="734"/>
      <c r="T1387" s="734"/>
      <c r="U1387" s="742"/>
    </row>
    <row r="1388" spans="1:21" ht="15.75" thickBot="1" x14ac:dyDescent="0.3">
      <c r="A1388" s="755"/>
      <c r="B1388" s="174">
        <v>14030402</v>
      </c>
      <c r="C1388" s="96">
        <v>309</v>
      </c>
      <c r="D1388" s="418">
        <v>7</v>
      </c>
      <c r="E1388" s="418">
        <v>50</v>
      </c>
      <c r="F1388" s="418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8">
        <v>38</v>
      </c>
      <c r="M1388" s="418">
        <v>2</v>
      </c>
      <c r="N1388" s="734"/>
      <c r="O1388" s="418"/>
      <c r="P1388" s="418"/>
      <c r="Q1388" s="739"/>
      <c r="R1388" s="420" t="str">
        <f t="shared" si="66"/>
        <v>fx</v>
      </c>
      <c r="S1388" s="734"/>
      <c r="T1388" s="734"/>
      <c r="U1388" s="742"/>
    </row>
    <row r="1389" spans="1:21" ht="15.75" thickBot="1" x14ac:dyDescent="0.3">
      <c r="A1389" s="755"/>
      <c r="B1389" s="174">
        <v>14030402</v>
      </c>
      <c r="C1389" s="96">
        <v>309</v>
      </c>
      <c r="D1389" s="418">
        <v>7</v>
      </c>
      <c r="E1389" s="418">
        <v>50</v>
      </c>
      <c r="F1389" s="418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8">
        <v>39</v>
      </c>
      <c r="M1389" s="418">
        <v>2</v>
      </c>
      <c r="N1389" s="734"/>
      <c r="O1389" s="418"/>
      <c r="P1389" s="418"/>
      <c r="Q1389" s="739"/>
      <c r="R1389" s="420" t="str">
        <f t="shared" si="66"/>
        <v>fx</v>
      </c>
      <c r="S1389" s="734"/>
      <c r="T1389" s="734"/>
      <c r="U1389" s="742"/>
    </row>
    <row r="1390" spans="1:21" ht="15.75" thickBot="1" x14ac:dyDescent="0.3">
      <c r="A1390" s="755"/>
      <c r="B1390" s="174">
        <v>14030402</v>
      </c>
      <c r="C1390" s="96">
        <v>309</v>
      </c>
      <c r="D1390" s="418">
        <v>7</v>
      </c>
      <c r="E1390" s="418">
        <v>50</v>
      </c>
      <c r="F1390" s="418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8">
        <v>40</v>
      </c>
      <c r="M1390" s="418">
        <v>2</v>
      </c>
      <c r="N1390" s="734"/>
      <c r="O1390" s="418"/>
      <c r="P1390" s="418"/>
      <c r="Q1390" s="739"/>
      <c r="R1390" s="420" t="str">
        <f t="shared" si="66"/>
        <v>fx</v>
      </c>
      <c r="S1390" s="734"/>
      <c r="T1390" s="734"/>
      <c r="U1390" s="742"/>
    </row>
    <row r="1391" spans="1:21" ht="15.75" thickBot="1" x14ac:dyDescent="0.3">
      <c r="A1391" s="755"/>
      <c r="B1391" s="174">
        <v>14030402</v>
      </c>
      <c r="C1391" s="96">
        <v>309</v>
      </c>
      <c r="D1391" s="418">
        <v>7</v>
      </c>
      <c r="E1391" s="418">
        <v>50</v>
      </c>
      <c r="F1391" s="418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8">
        <v>41</v>
      </c>
      <c r="M1391" s="418">
        <v>2</v>
      </c>
      <c r="N1391" s="736"/>
      <c r="O1391" s="418"/>
      <c r="P1391" s="418"/>
      <c r="Q1391" s="739"/>
      <c r="R1391" s="420" t="str">
        <f t="shared" ref="R1391:R1454" si="68">IF(C1391=370,"p500","fx")</f>
        <v>fx</v>
      </c>
      <c r="S1391" s="734"/>
      <c r="T1391" s="734"/>
      <c r="U1391" s="742"/>
    </row>
    <row r="1392" spans="1:21" ht="15.75" thickBot="1" x14ac:dyDescent="0.3">
      <c r="A1392" s="755"/>
      <c r="B1392" s="174">
        <v>14030402</v>
      </c>
      <c r="C1392" s="96">
        <v>380</v>
      </c>
      <c r="D1392" s="418">
        <v>7</v>
      </c>
      <c r="E1392" s="418">
        <v>50</v>
      </c>
      <c r="F1392" s="418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8">
        <v>40</v>
      </c>
      <c r="M1392" s="418">
        <v>1</v>
      </c>
      <c r="N1392" s="733">
        <v>320</v>
      </c>
      <c r="O1392" s="418"/>
      <c r="P1392" s="418"/>
      <c r="Q1392" s="739"/>
      <c r="R1392" s="420" t="str">
        <f t="shared" si="68"/>
        <v>fx</v>
      </c>
      <c r="S1392" s="734"/>
      <c r="T1392" s="734"/>
      <c r="U1392" s="742"/>
    </row>
    <row r="1393" spans="1:21" ht="15.75" thickBot="1" x14ac:dyDescent="0.3">
      <c r="A1393" s="755"/>
      <c r="B1393" s="174">
        <v>14030402</v>
      </c>
      <c r="C1393" s="96">
        <v>380</v>
      </c>
      <c r="D1393" s="418">
        <v>7</v>
      </c>
      <c r="E1393" s="418">
        <v>50</v>
      </c>
      <c r="F1393" s="418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8">
        <v>41</v>
      </c>
      <c r="M1393" s="418">
        <v>2</v>
      </c>
      <c r="N1393" s="734"/>
      <c r="O1393" s="418"/>
      <c r="P1393" s="418"/>
      <c r="Q1393" s="739"/>
      <c r="R1393" s="420" t="str">
        <f t="shared" si="68"/>
        <v>fx</v>
      </c>
      <c r="S1393" s="734"/>
      <c r="T1393" s="734"/>
      <c r="U1393" s="742"/>
    </row>
    <row r="1394" spans="1:21" ht="15.75" thickBot="1" x14ac:dyDescent="0.3">
      <c r="A1394" s="755"/>
      <c r="B1394" s="174">
        <v>14030402</v>
      </c>
      <c r="C1394" s="96">
        <v>380</v>
      </c>
      <c r="D1394" s="418">
        <v>7</v>
      </c>
      <c r="E1394" s="418">
        <v>50</v>
      </c>
      <c r="F1394" s="418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8">
        <v>42</v>
      </c>
      <c r="M1394" s="418">
        <v>2</v>
      </c>
      <c r="N1394" s="734"/>
      <c r="O1394" s="418"/>
      <c r="P1394" s="418"/>
      <c r="Q1394" s="739"/>
      <c r="R1394" s="420" t="str">
        <f t="shared" si="68"/>
        <v>fx</v>
      </c>
      <c r="S1394" s="734"/>
      <c r="T1394" s="734"/>
      <c r="U1394" s="742"/>
    </row>
    <row r="1395" spans="1:21" ht="15.75" thickBot="1" x14ac:dyDescent="0.3">
      <c r="A1395" s="755"/>
      <c r="B1395" s="174">
        <v>14030402</v>
      </c>
      <c r="C1395" s="96">
        <v>380</v>
      </c>
      <c r="D1395" s="418">
        <v>7</v>
      </c>
      <c r="E1395" s="418">
        <v>50</v>
      </c>
      <c r="F1395" s="418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8">
        <v>43</v>
      </c>
      <c r="M1395" s="418">
        <v>2</v>
      </c>
      <c r="N1395" s="734"/>
      <c r="O1395" s="418"/>
      <c r="P1395" s="418"/>
      <c r="Q1395" s="739"/>
      <c r="R1395" s="420" t="str">
        <f t="shared" si="68"/>
        <v>fx</v>
      </c>
      <c r="S1395" s="734"/>
      <c r="T1395" s="734"/>
      <c r="U1395" s="742"/>
    </row>
    <row r="1396" spans="1:21" ht="15.75" thickBot="1" x14ac:dyDescent="0.3">
      <c r="A1396" s="755"/>
      <c r="B1396" s="174">
        <v>14030402</v>
      </c>
      <c r="C1396" s="96">
        <v>380</v>
      </c>
      <c r="D1396" s="418">
        <v>7</v>
      </c>
      <c r="E1396" s="418">
        <v>50</v>
      </c>
      <c r="F1396" s="418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8">
        <v>44</v>
      </c>
      <c r="M1396" s="418">
        <v>1</v>
      </c>
      <c r="N1396" s="736"/>
      <c r="O1396" s="418"/>
      <c r="P1396" s="418"/>
      <c r="Q1396" s="739"/>
      <c r="R1396" s="420" t="str">
        <f t="shared" si="68"/>
        <v>fx</v>
      </c>
      <c r="S1396" s="734"/>
      <c r="T1396" s="734"/>
      <c r="U1396" s="742"/>
    </row>
    <row r="1397" spans="1:21" ht="15.75" thickBot="1" x14ac:dyDescent="0.3">
      <c r="A1397" s="755"/>
      <c r="B1397" s="174">
        <v>14030402</v>
      </c>
      <c r="C1397" s="96">
        <v>307</v>
      </c>
      <c r="D1397" s="418">
        <v>7</v>
      </c>
      <c r="E1397" s="418">
        <v>50</v>
      </c>
      <c r="F1397" s="418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8">
        <v>36</v>
      </c>
      <c r="M1397" s="418">
        <v>1</v>
      </c>
      <c r="N1397" s="733">
        <v>298</v>
      </c>
      <c r="O1397" s="418"/>
      <c r="P1397" s="418"/>
      <c r="Q1397" s="739"/>
      <c r="R1397" s="420" t="str">
        <f t="shared" si="68"/>
        <v>fx</v>
      </c>
      <c r="S1397" s="734"/>
      <c r="T1397" s="734"/>
      <c r="U1397" s="742"/>
    </row>
    <row r="1398" spans="1:21" ht="15.75" thickBot="1" x14ac:dyDescent="0.3">
      <c r="A1398" s="755"/>
      <c r="B1398" s="174">
        <v>14030402</v>
      </c>
      <c r="C1398" s="96">
        <v>307</v>
      </c>
      <c r="D1398" s="418">
        <v>7</v>
      </c>
      <c r="E1398" s="418">
        <v>50</v>
      </c>
      <c r="F1398" s="418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8">
        <v>37</v>
      </c>
      <c r="M1398" s="418">
        <v>1</v>
      </c>
      <c r="N1398" s="734"/>
      <c r="O1398" s="418"/>
      <c r="P1398" s="418"/>
      <c r="Q1398" s="739"/>
      <c r="R1398" s="420" t="str">
        <f t="shared" si="68"/>
        <v>fx</v>
      </c>
      <c r="S1398" s="734"/>
      <c r="T1398" s="734"/>
      <c r="U1398" s="742"/>
    </row>
    <row r="1399" spans="1:21" ht="15.75" thickBot="1" x14ac:dyDescent="0.3">
      <c r="A1399" s="755"/>
      <c r="B1399" s="174">
        <v>14030402</v>
      </c>
      <c r="C1399" s="96">
        <v>307</v>
      </c>
      <c r="D1399" s="418">
        <v>7</v>
      </c>
      <c r="E1399" s="418">
        <v>50</v>
      </c>
      <c r="F1399" s="418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8">
        <v>38</v>
      </c>
      <c r="M1399" s="418">
        <v>1</v>
      </c>
      <c r="N1399" s="734"/>
      <c r="O1399" s="418"/>
      <c r="P1399" s="418"/>
      <c r="Q1399" s="739"/>
      <c r="R1399" s="420" t="str">
        <f t="shared" si="68"/>
        <v>fx</v>
      </c>
      <c r="S1399" s="734"/>
      <c r="T1399" s="734"/>
      <c r="U1399" s="742"/>
    </row>
    <row r="1400" spans="1:21" ht="15.75" thickBot="1" x14ac:dyDescent="0.3">
      <c r="A1400" s="755"/>
      <c r="B1400" s="174">
        <v>14030402</v>
      </c>
      <c r="C1400" s="96">
        <v>307</v>
      </c>
      <c r="D1400" s="418">
        <v>7</v>
      </c>
      <c r="E1400" s="418">
        <v>50</v>
      </c>
      <c r="F1400" s="418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8">
        <v>39</v>
      </c>
      <c r="M1400" s="418">
        <v>2</v>
      </c>
      <c r="N1400" s="736"/>
      <c r="O1400" s="418"/>
      <c r="P1400" s="418"/>
      <c r="Q1400" s="739"/>
      <c r="R1400" s="420" t="str">
        <f t="shared" si="68"/>
        <v>fx</v>
      </c>
      <c r="S1400" s="734"/>
      <c r="T1400" s="734"/>
      <c r="U1400" s="742"/>
    </row>
    <row r="1401" spans="1:21" ht="15.75" thickBot="1" x14ac:dyDescent="0.3">
      <c r="A1401" s="755"/>
      <c r="B1401" s="174">
        <v>14030402</v>
      </c>
      <c r="C1401" s="96">
        <v>350</v>
      </c>
      <c r="D1401" s="418">
        <v>7</v>
      </c>
      <c r="E1401" s="418">
        <v>50</v>
      </c>
      <c r="F1401" s="418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8">
        <v>40</v>
      </c>
      <c r="M1401" s="418">
        <v>1</v>
      </c>
      <c r="N1401" s="733">
        <v>258</v>
      </c>
      <c r="O1401" s="418"/>
      <c r="P1401" s="418"/>
      <c r="Q1401" s="739"/>
      <c r="R1401" s="420" t="str">
        <f t="shared" si="68"/>
        <v>fx</v>
      </c>
      <c r="S1401" s="734"/>
      <c r="T1401" s="734"/>
      <c r="U1401" s="742"/>
    </row>
    <row r="1402" spans="1:21" ht="15.75" thickBot="1" x14ac:dyDescent="0.3">
      <c r="A1402" s="755"/>
      <c r="B1402" s="174">
        <v>14030402</v>
      </c>
      <c r="C1402" s="96">
        <v>350</v>
      </c>
      <c r="D1402" s="418">
        <v>7</v>
      </c>
      <c r="E1402" s="418">
        <v>50</v>
      </c>
      <c r="F1402" s="418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8">
        <v>41</v>
      </c>
      <c r="M1402" s="418">
        <v>1</v>
      </c>
      <c r="N1402" s="734"/>
      <c r="O1402" s="418"/>
      <c r="P1402" s="418"/>
      <c r="Q1402" s="739"/>
      <c r="R1402" s="420" t="str">
        <f t="shared" si="68"/>
        <v>fx</v>
      </c>
      <c r="S1402" s="734"/>
      <c r="T1402" s="734"/>
      <c r="U1402" s="742"/>
    </row>
    <row r="1403" spans="1:21" ht="15.75" thickBot="1" x14ac:dyDescent="0.3">
      <c r="A1403" s="755"/>
      <c r="B1403" s="174">
        <v>14030402</v>
      </c>
      <c r="C1403" s="96">
        <v>350</v>
      </c>
      <c r="D1403" s="418">
        <v>7</v>
      </c>
      <c r="E1403" s="418">
        <v>50</v>
      </c>
      <c r="F1403" s="418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8">
        <v>42</v>
      </c>
      <c r="M1403" s="418">
        <v>2</v>
      </c>
      <c r="N1403" s="734"/>
      <c r="O1403" s="418"/>
      <c r="P1403" s="418"/>
      <c r="Q1403" s="739"/>
      <c r="R1403" s="420" t="str">
        <f t="shared" si="68"/>
        <v>fx</v>
      </c>
      <c r="S1403" s="734"/>
      <c r="T1403" s="734"/>
      <c r="U1403" s="742"/>
    </row>
    <row r="1404" spans="1:21" ht="15.75" thickBot="1" x14ac:dyDescent="0.3">
      <c r="A1404" s="755"/>
      <c r="B1404" s="174">
        <v>14030402</v>
      </c>
      <c r="C1404" s="96">
        <v>350</v>
      </c>
      <c r="D1404" s="418">
        <v>7</v>
      </c>
      <c r="E1404" s="418">
        <v>50</v>
      </c>
      <c r="F1404" s="418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8">
        <v>43</v>
      </c>
      <c r="M1404" s="418">
        <v>2</v>
      </c>
      <c r="N1404" s="736"/>
      <c r="O1404" s="418"/>
      <c r="P1404" s="418"/>
      <c r="Q1404" s="739"/>
      <c r="R1404" s="420" t="str">
        <f t="shared" si="68"/>
        <v>fx</v>
      </c>
      <c r="S1404" s="734"/>
      <c r="T1404" s="734"/>
      <c r="U1404" s="742"/>
    </row>
    <row r="1405" spans="1:21" ht="15.75" thickBot="1" x14ac:dyDescent="0.3">
      <c r="A1405" s="755"/>
      <c r="B1405" s="174">
        <v>14030402</v>
      </c>
      <c r="C1405" s="96">
        <v>370</v>
      </c>
      <c r="D1405" s="418">
        <v>7</v>
      </c>
      <c r="E1405" s="418">
        <v>50</v>
      </c>
      <c r="F1405" s="418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8">
        <v>39</v>
      </c>
      <c r="M1405" s="418">
        <v>1</v>
      </c>
      <c r="N1405" s="733">
        <v>432</v>
      </c>
      <c r="O1405" s="418"/>
      <c r="P1405" s="418"/>
      <c r="Q1405" s="739"/>
      <c r="R1405" s="420" t="str">
        <f t="shared" si="68"/>
        <v>p500</v>
      </c>
      <c r="S1405" s="734"/>
      <c r="T1405" s="734"/>
      <c r="U1405" s="742"/>
    </row>
    <row r="1406" spans="1:21" ht="15.75" thickBot="1" x14ac:dyDescent="0.3">
      <c r="A1406" s="755"/>
      <c r="B1406" s="174">
        <v>14030402</v>
      </c>
      <c r="C1406" s="96">
        <v>370</v>
      </c>
      <c r="D1406" s="418">
        <v>7</v>
      </c>
      <c r="E1406" s="418">
        <v>50</v>
      </c>
      <c r="F1406" s="418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8">
        <v>40</v>
      </c>
      <c r="M1406" s="418">
        <v>1</v>
      </c>
      <c r="N1406" s="734"/>
      <c r="O1406" s="418"/>
      <c r="P1406" s="418"/>
      <c r="Q1406" s="739"/>
      <c r="R1406" s="420" t="str">
        <f t="shared" si="68"/>
        <v>p500</v>
      </c>
      <c r="S1406" s="734"/>
      <c r="T1406" s="734"/>
      <c r="U1406" s="742"/>
    </row>
    <row r="1407" spans="1:21" ht="15.75" thickBot="1" x14ac:dyDescent="0.3">
      <c r="A1407" s="755"/>
      <c r="B1407" s="174">
        <v>14030402</v>
      </c>
      <c r="C1407" s="96">
        <v>370</v>
      </c>
      <c r="D1407" s="418">
        <v>7</v>
      </c>
      <c r="E1407" s="418">
        <v>50</v>
      </c>
      <c r="F1407" s="418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8">
        <v>42</v>
      </c>
      <c r="M1407" s="418">
        <v>2</v>
      </c>
      <c r="N1407" s="734"/>
      <c r="O1407" s="418"/>
      <c r="P1407" s="418"/>
      <c r="Q1407" s="739"/>
      <c r="R1407" s="420" t="str">
        <f t="shared" si="68"/>
        <v>p500</v>
      </c>
      <c r="S1407" s="734"/>
      <c r="T1407" s="734"/>
      <c r="U1407" s="742"/>
    </row>
    <row r="1408" spans="1:21" ht="15.75" thickBot="1" x14ac:dyDescent="0.3">
      <c r="A1408" s="755"/>
      <c r="B1408" s="174">
        <v>14030402</v>
      </c>
      <c r="C1408" s="96">
        <v>370</v>
      </c>
      <c r="D1408" s="418">
        <v>7</v>
      </c>
      <c r="E1408" s="418">
        <v>50</v>
      </c>
      <c r="F1408" s="418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8">
        <v>43</v>
      </c>
      <c r="M1408" s="418">
        <v>2</v>
      </c>
      <c r="N1408" s="734"/>
      <c r="O1408" s="418"/>
      <c r="P1408" s="418"/>
      <c r="Q1408" s="739"/>
      <c r="R1408" s="420" t="str">
        <f t="shared" si="68"/>
        <v>p500</v>
      </c>
      <c r="S1408" s="734"/>
      <c r="T1408" s="734"/>
      <c r="U1408" s="742"/>
    </row>
    <row r="1409" spans="1:21" ht="15.75" thickBot="1" x14ac:dyDescent="0.3">
      <c r="A1409" s="755"/>
      <c r="B1409" s="174">
        <v>14030402</v>
      </c>
      <c r="C1409" s="96">
        <v>370</v>
      </c>
      <c r="D1409" s="418">
        <v>7</v>
      </c>
      <c r="E1409" s="418">
        <v>50</v>
      </c>
      <c r="F1409" s="418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8">
        <v>44</v>
      </c>
      <c r="M1409" s="418">
        <v>2</v>
      </c>
      <c r="N1409" s="736"/>
      <c r="O1409" s="418"/>
      <c r="P1409" s="418"/>
      <c r="Q1409" s="739"/>
      <c r="R1409" s="420" t="str">
        <f t="shared" si="68"/>
        <v>p500</v>
      </c>
      <c r="S1409" s="734"/>
      <c r="T1409" s="734"/>
      <c r="U1409" s="742"/>
    </row>
    <row r="1410" spans="1:21" ht="15.75" thickBot="1" x14ac:dyDescent="0.3">
      <c r="A1410" s="756"/>
      <c r="B1410" s="412">
        <v>14030402</v>
      </c>
      <c r="C1410" s="164">
        <v>320</v>
      </c>
      <c r="D1410" s="425">
        <v>7</v>
      </c>
      <c r="E1410" s="425">
        <v>50</v>
      </c>
      <c r="F1410" s="425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25">
        <v>38</v>
      </c>
      <c r="M1410" s="425">
        <v>1</v>
      </c>
      <c r="N1410" s="425">
        <v>15</v>
      </c>
      <c r="O1410" s="425"/>
      <c r="P1410" s="425"/>
      <c r="Q1410" s="740"/>
      <c r="R1410" s="151" t="str">
        <f t="shared" si="68"/>
        <v>fx</v>
      </c>
      <c r="S1410" s="735"/>
      <c r="T1410" s="735"/>
      <c r="U1410" s="743"/>
    </row>
    <row r="1411" spans="1:21" ht="15.75" thickBot="1" x14ac:dyDescent="0.3">
      <c r="A1411" s="754" t="str">
        <f t="shared" ref="A1411:A1444" si="69">IF(H1411&gt;I1411,"شب","روز")</f>
        <v>روز</v>
      </c>
      <c r="B1411" s="174">
        <v>14030403</v>
      </c>
      <c r="C1411" s="163">
        <v>309</v>
      </c>
      <c r="D1411" s="426">
        <v>7</v>
      </c>
      <c r="E1411" s="426">
        <v>50</v>
      </c>
      <c r="F1411" s="426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26">
        <v>36</v>
      </c>
      <c r="M1411" s="426">
        <v>2</v>
      </c>
      <c r="N1411" s="737">
        <v>912</v>
      </c>
      <c r="O1411" s="426"/>
      <c r="P1411" s="426"/>
      <c r="Q1411" s="738">
        <f>397.06+16.877+400</f>
        <v>813.93700000000001</v>
      </c>
      <c r="R1411" s="150" t="str">
        <f t="shared" si="68"/>
        <v>fx</v>
      </c>
      <c r="S1411" s="737">
        <v>3</v>
      </c>
      <c r="T1411" s="737">
        <v>27</v>
      </c>
      <c r="U1411" s="741">
        <v>2000</v>
      </c>
    </row>
    <row r="1412" spans="1:21" ht="15.75" thickBot="1" x14ac:dyDescent="0.3">
      <c r="A1412" s="755"/>
      <c r="B1412" s="175">
        <v>14030403</v>
      </c>
      <c r="C1412" s="96">
        <v>309</v>
      </c>
      <c r="D1412" s="418">
        <v>7</v>
      </c>
      <c r="E1412" s="418">
        <v>50</v>
      </c>
      <c r="F1412" s="418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8">
        <v>37</v>
      </c>
      <c r="M1412" s="418">
        <v>2</v>
      </c>
      <c r="N1412" s="734"/>
      <c r="O1412" s="418"/>
      <c r="P1412" s="418"/>
      <c r="Q1412" s="739"/>
      <c r="R1412" s="420" t="str">
        <f t="shared" si="68"/>
        <v>fx</v>
      </c>
      <c r="S1412" s="734"/>
      <c r="T1412" s="734"/>
      <c r="U1412" s="742"/>
    </row>
    <row r="1413" spans="1:21" ht="15.75" thickBot="1" x14ac:dyDescent="0.3">
      <c r="A1413" s="755"/>
      <c r="B1413" s="175">
        <v>14030403</v>
      </c>
      <c r="C1413" s="96">
        <v>309</v>
      </c>
      <c r="D1413" s="418">
        <v>7</v>
      </c>
      <c r="E1413" s="418">
        <v>50</v>
      </c>
      <c r="F1413" s="418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8">
        <v>38</v>
      </c>
      <c r="M1413" s="418">
        <v>2</v>
      </c>
      <c r="N1413" s="734"/>
      <c r="O1413" s="418"/>
      <c r="P1413" s="418"/>
      <c r="Q1413" s="739"/>
      <c r="R1413" s="420" t="str">
        <f t="shared" si="68"/>
        <v>fx</v>
      </c>
      <c r="S1413" s="734"/>
      <c r="T1413" s="734"/>
      <c r="U1413" s="742"/>
    </row>
    <row r="1414" spans="1:21" ht="15.75" thickBot="1" x14ac:dyDescent="0.3">
      <c r="A1414" s="755"/>
      <c r="B1414" s="175">
        <v>14030403</v>
      </c>
      <c r="C1414" s="96">
        <v>309</v>
      </c>
      <c r="D1414" s="418">
        <v>7</v>
      </c>
      <c r="E1414" s="418">
        <v>50</v>
      </c>
      <c r="F1414" s="418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8">
        <v>39</v>
      </c>
      <c r="M1414" s="418">
        <v>2</v>
      </c>
      <c r="N1414" s="734"/>
      <c r="O1414" s="418"/>
      <c r="P1414" s="418"/>
      <c r="Q1414" s="739"/>
      <c r="R1414" s="420" t="str">
        <f t="shared" si="68"/>
        <v>fx</v>
      </c>
      <c r="S1414" s="734"/>
      <c r="T1414" s="734"/>
      <c r="U1414" s="742"/>
    </row>
    <row r="1415" spans="1:21" ht="15.75" thickBot="1" x14ac:dyDescent="0.3">
      <c r="A1415" s="755"/>
      <c r="B1415" s="175">
        <v>14030403</v>
      </c>
      <c r="C1415" s="96">
        <v>309</v>
      </c>
      <c r="D1415" s="418">
        <v>7</v>
      </c>
      <c r="E1415" s="418">
        <v>50</v>
      </c>
      <c r="F1415" s="418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8">
        <v>40</v>
      </c>
      <c r="M1415" s="418">
        <v>2</v>
      </c>
      <c r="N1415" s="734"/>
      <c r="O1415" s="418"/>
      <c r="P1415" s="418"/>
      <c r="Q1415" s="739"/>
      <c r="R1415" s="420" t="str">
        <f t="shared" si="68"/>
        <v>fx</v>
      </c>
      <c r="S1415" s="734"/>
      <c r="T1415" s="734"/>
      <c r="U1415" s="742"/>
    </row>
    <row r="1416" spans="1:21" ht="15.75" thickBot="1" x14ac:dyDescent="0.3">
      <c r="A1416" s="755"/>
      <c r="B1416" s="414">
        <v>14030403</v>
      </c>
      <c r="C1416" s="96">
        <v>309</v>
      </c>
      <c r="D1416" s="418">
        <v>7</v>
      </c>
      <c r="E1416" s="418">
        <v>50</v>
      </c>
      <c r="F1416" s="418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8">
        <v>41</v>
      </c>
      <c r="M1416" s="418">
        <v>2</v>
      </c>
      <c r="N1416" s="736"/>
      <c r="O1416" s="418"/>
      <c r="P1416" s="418"/>
      <c r="Q1416" s="739"/>
      <c r="R1416" s="420" t="str">
        <f t="shared" si="68"/>
        <v>fx</v>
      </c>
      <c r="S1416" s="734"/>
      <c r="T1416" s="734"/>
      <c r="U1416" s="742"/>
    </row>
    <row r="1417" spans="1:21" ht="15.75" thickBot="1" x14ac:dyDescent="0.3">
      <c r="A1417" s="755"/>
      <c r="B1417" s="174">
        <v>14030403</v>
      </c>
      <c r="C1417" s="96">
        <v>380</v>
      </c>
      <c r="D1417" s="418">
        <v>7</v>
      </c>
      <c r="E1417" s="418">
        <v>50</v>
      </c>
      <c r="F1417" s="418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8">
        <v>60</v>
      </c>
      <c r="M1417" s="418">
        <v>1</v>
      </c>
      <c r="N1417" s="733">
        <v>384</v>
      </c>
      <c r="O1417" s="418"/>
      <c r="P1417" s="418"/>
      <c r="Q1417" s="739"/>
      <c r="R1417" s="420" t="str">
        <f t="shared" si="68"/>
        <v>fx</v>
      </c>
      <c r="S1417" s="734"/>
      <c r="T1417" s="734"/>
      <c r="U1417" s="742"/>
    </row>
    <row r="1418" spans="1:21" ht="15.75" thickBot="1" x14ac:dyDescent="0.3">
      <c r="A1418" s="755"/>
      <c r="B1418" s="175">
        <v>14030403</v>
      </c>
      <c r="C1418" s="96">
        <v>380</v>
      </c>
      <c r="D1418" s="418">
        <v>7</v>
      </c>
      <c r="E1418" s="418">
        <v>50</v>
      </c>
      <c r="F1418" s="418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8">
        <v>41</v>
      </c>
      <c r="M1418" s="418">
        <v>2</v>
      </c>
      <c r="N1418" s="734"/>
      <c r="O1418" s="418"/>
      <c r="P1418" s="418"/>
      <c r="Q1418" s="739"/>
      <c r="R1418" s="420" t="str">
        <f t="shared" si="68"/>
        <v>fx</v>
      </c>
      <c r="S1418" s="734"/>
      <c r="T1418" s="734"/>
      <c r="U1418" s="742"/>
    </row>
    <row r="1419" spans="1:21" ht="15.75" thickBot="1" x14ac:dyDescent="0.3">
      <c r="A1419" s="755"/>
      <c r="B1419" s="175">
        <v>14030403</v>
      </c>
      <c r="C1419" s="96">
        <v>380</v>
      </c>
      <c r="D1419" s="418">
        <v>7</v>
      </c>
      <c r="E1419" s="418">
        <v>50</v>
      </c>
      <c r="F1419" s="418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8">
        <v>42</v>
      </c>
      <c r="M1419" s="418">
        <v>2</v>
      </c>
      <c r="N1419" s="734"/>
      <c r="O1419" s="418"/>
      <c r="P1419" s="418"/>
      <c r="Q1419" s="739"/>
      <c r="R1419" s="420" t="str">
        <f t="shared" si="68"/>
        <v>fx</v>
      </c>
      <c r="S1419" s="734"/>
      <c r="T1419" s="734"/>
      <c r="U1419" s="742"/>
    </row>
    <row r="1420" spans="1:21" ht="15.75" thickBot="1" x14ac:dyDescent="0.3">
      <c r="A1420" s="755"/>
      <c r="B1420" s="175">
        <v>14030403</v>
      </c>
      <c r="C1420" s="96">
        <v>380</v>
      </c>
      <c r="D1420" s="418">
        <v>7</v>
      </c>
      <c r="E1420" s="418">
        <v>50</v>
      </c>
      <c r="F1420" s="418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8">
        <v>43</v>
      </c>
      <c r="M1420" s="418">
        <v>2</v>
      </c>
      <c r="N1420" s="734"/>
      <c r="O1420" s="418"/>
      <c r="P1420" s="418"/>
      <c r="Q1420" s="739"/>
      <c r="R1420" s="420" t="str">
        <f t="shared" si="68"/>
        <v>fx</v>
      </c>
      <c r="S1420" s="734"/>
      <c r="T1420" s="734"/>
      <c r="U1420" s="742"/>
    </row>
    <row r="1421" spans="1:21" ht="15.75" thickBot="1" x14ac:dyDescent="0.3">
      <c r="A1421" s="755"/>
      <c r="B1421" s="414">
        <v>14030403</v>
      </c>
      <c r="C1421" s="96">
        <v>380</v>
      </c>
      <c r="D1421" s="418">
        <v>7</v>
      </c>
      <c r="E1421" s="418">
        <v>50</v>
      </c>
      <c r="F1421" s="418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8">
        <v>44</v>
      </c>
      <c r="M1421" s="418">
        <v>1</v>
      </c>
      <c r="N1421" s="736"/>
      <c r="O1421" s="418"/>
      <c r="P1421" s="418"/>
      <c r="Q1421" s="739"/>
      <c r="R1421" s="420" t="str">
        <f t="shared" si="68"/>
        <v>fx</v>
      </c>
      <c r="S1421" s="734"/>
      <c r="T1421" s="734"/>
      <c r="U1421" s="742"/>
    </row>
    <row r="1422" spans="1:21" ht="15.75" thickBot="1" x14ac:dyDescent="0.3">
      <c r="A1422" s="755"/>
      <c r="B1422" s="174">
        <v>14030403</v>
      </c>
      <c r="C1422" s="96">
        <v>350</v>
      </c>
      <c r="D1422" s="418">
        <v>7</v>
      </c>
      <c r="E1422" s="418">
        <v>50</v>
      </c>
      <c r="F1422" s="418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8">
        <v>39</v>
      </c>
      <c r="M1422" s="418">
        <v>1</v>
      </c>
      <c r="N1422" s="733">
        <v>608</v>
      </c>
      <c r="O1422" s="418"/>
      <c r="P1422" s="418"/>
      <c r="Q1422" s="739"/>
      <c r="R1422" s="420" t="str">
        <f t="shared" si="68"/>
        <v>fx</v>
      </c>
      <c r="S1422" s="734"/>
      <c r="T1422" s="734"/>
      <c r="U1422" s="742"/>
    </row>
    <row r="1423" spans="1:21" ht="15.75" thickBot="1" x14ac:dyDescent="0.3">
      <c r="A1423" s="755"/>
      <c r="B1423" s="175">
        <v>14030403</v>
      </c>
      <c r="C1423" s="96">
        <v>350</v>
      </c>
      <c r="D1423" s="418">
        <v>7</v>
      </c>
      <c r="E1423" s="418">
        <v>50</v>
      </c>
      <c r="F1423" s="418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8">
        <v>40</v>
      </c>
      <c r="M1423" s="418">
        <v>1</v>
      </c>
      <c r="N1423" s="734"/>
      <c r="O1423" s="418"/>
      <c r="P1423" s="418"/>
      <c r="Q1423" s="739"/>
      <c r="R1423" s="420" t="str">
        <f t="shared" si="68"/>
        <v>fx</v>
      </c>
      <c r="S1423" s="734"/>
      <c r="T1423" s="734"/>
      <c r="U1423" s="742"/>
    </row>
    <row r="1424" spans="1:21" ht="15.75" thickBot="1" x14ac:dyDescent="0.3">
      <c r="A1424" s="755"/>
      <c r="B1424" s="175">
        <v>14030403</v>
      </c>
      <c r="C1424" s="96">
        <v>350</v>
      </c>
      <c r="D1424" s="418">
        <v>7</v>
      </c>
      <c r="E1424" s="418">
        <v>50</v>
      </c>
      <c r="F1424" s="418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8">
        <v>41</v>
      </c>
      <c r="M1424" s="418">
        <v>1</v>
      </c>
      <c r="N1424" s="734"/>
      <c r="O1424" s="418"/>
      <c r="P1424" s="418"/>
      <c r="Q1424" s="739"/>
      <c r="R1424" s="420" t="str">
        <f t="shared" si="68"/>
        <v>fx</v>
      </c>
      <c r="S1424" s="734"/>
      <c r="T1424" s="734"/>
      <c r="U1424" s="742"/>
    </row>
    <row r="1425" spans="1:21" ht="15.75" thickBot="1" x14ac:dyDescent="0.3">
      <c r="A1425" s="755"/>
      <c r="B1425" s="175">
        <v>14030403</v>
      </c>
      <c r="C1425" s="96">
        <v>350</v>
      </c>
      <c r="D1425" s="418">
        <v>7</v>
      </c>
      <c r="E1425" s="418">
        <v>50</v>
      </c>
      <c r="F1425" s="418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8">
        <v>42</v>
      </c>
      <c r="M1425" s="418">
        <v>2</v>
      </c>
      <c r="N1425" s="734"/>
      <c r="O1425" s="418"/>
      <c r="P1425" s="418"/>
      <c r="Q1425" s="739"/>
      <c r="R1425" s="420" t="str">
        <f t="shared" si="68"/>
        <v>fx</v>
      </c>
      <c r="S1425" s="734"/>
      <c r="T1425" s="734"/>
      <c r="U1425" s="742"/>
    </row>
    <row r="1426" spans="1:21" ht="15.75" thickBot="1" x14ac:dyDescent="0.3">
      <c r="A1426" s="755"/>
      <c r="B1426" s="175">
        <v>14030403</v>
      </c>
      <c r="C1426" s="96">
        <v>350</v>
      </c>
      <c r="D1426" s="418">
        <v>7</v>
      </c>
      <c r="E1426" s="418">
        <v>50</v>
      </c>
      <c r="F1426" s="418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8">
        <v>43</v>
      </c>
      <c r="M1426" s="418">
        <v>2</v>
      </c>
      <c r="N1426" s="734"/>
      <c r="O1426" s="418"/>
      <c r="P1426" s="418"/>
      <c r="Q1426" s="739"/>
      <c r="R1426" s="420" t="str">
        <f t="shared" si="68"/>
        <v>fx</v>
      </c>
      <c r="S1426" s="734"/>
      <c r="T1426" s="734"/>
      <c r="U1426" s="742"/>
    </row>
    <row r="1427" spans="1:21" ht="15.75" thickBot="1" x14ac:dyDescent="0.3">
      <c r="A1427" s="755"/>
      <c r="B1427" s="414">
        <v>14030403</v>
      </c>
      <c r="C1427" s="96">
        <v>350</v>
      </c>
      <c r="D1427" s="418">
        <v>7</v>
      </c>
      <c r="E1427" s="418">
        <v>50</v>
      </c>
      <c r="F1427" s="418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8">
        <v>44</v>
      </c>
      <c r="M1427" s="418">
        <v>1</v>
      </c>
      <c r="N1427" s="736"/>
      <c r="O1427" s="418"/>
      <c r="P1427" s="418"/>
      <c r="Q1427" s="739"/>
      <c r="R1427" s="420" t="str">
        <f t="shared" si="68"/>
        <v>fx</v>
      </c>
      <c r="S1427" s="734"/>
      <c r="T1427" s="734"/>
      <c r="U1427" s="742"/>
    </row>
    <row r="1428" spans="1:21" ht="15.75" thickBot="1" x14ac:dyDescent="0.3">
      <c r="A1428" s="755"/>
      <c r="B1428" s="174">
        <v>14030403</v>
      </c>
      <c r="C1428" s="96">
        <v>370</v>
      </c>
      <c r="D1428" s="418">
        <v>7</v>
      </c>
      <c r="E1428" s="418">
        <v>50</v>
      </c>
      <c r="F1428" s="418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8">
        <v>39</v>
      </c>
      <c r="M1428" s="418">
        <v>1</v>
      </c>
      <c r="N1428" s="733">
        <v>600</v>
      </c>
      <c r="O1428" s="418"/>
      <c r="P1428" s="418"/>
      <c r="Q1428" s="739"/>
      <c r="R1428" s="420" t="str">
        <f t="shared" si="68"/>
        <v>p500</v>
      </c>
      <c r="S1428" s="734"/>
      <c r="T1428" s="734"/>
      <c r="U1428" s="742"/>
    </row>
    <row r="1429" spans="1:21" ht="15.75" thickBot="1" x14ac:dyDescent="0.3">
      <c r="A1429" s="755"/>
      <c r="B1429" s="175">
        <v>14030403</v>
      </c>
      <c r="C1429" s="96">
        <v>370</v>
      </c>
      <c r="D1429" s="418">
        <v>7</v>
      </c>
      <c r="E1429" s="418">
        <v>50</v>
      </c>
      <c r="F1429" s="418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8">
        <v>40</v>
      </c>
      <c r="M1429" s="418">
        <v>1</v>
      </c>
      <c r="N1429" s="734"/>
      <c r="O1429" s="418"/>
      <c r="P1429" s="418"/>
      <c r="Q1429" s="739"/>
      <c r="R1429" s="420" t="str">
        <f t="shared" si="68"/>
        <v>p500</v>
      </c>
      <c r="S1429" s="734"/>
      <c r="T1429" s="734"/>
      <c r="U1429" s="742"/>
    </row>
    <row r="1430" spans="1:21" ht="15.75" thickBot="1" x14ac:dyDescent="0.3">
      <c r="A1430" s="755"/>
      <c r="B1430" s="175">
        <v>14030403</v>
      </c>
      <c r="C1430" s="96">
        <v>370</v>
      </c>
      <c r="D1430" s="418">
        <v>7</v>
      </c>
      <c r="E1430" s="418">
        <v>50</v>
      </c>
      <c r="F1430" s="418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8">
        <v>42</v>
      </c>
      <c r="M1430" s="418">
        <v>2</v>
      </c>
      <c r="N1430" s="734"/>
      <c r="O1430" s="418"/>
      <c r="P1430" s="418"/>
      <c r="Q1430" s="739"/>
      <c r="R1430" s="420" t="str">
        <f t="shared" si="68"/>
        <v>p500</v>
      </c>
      <c r="S1430" s="734"/>
      <c r="T1430" s="734"/>
      <c r="U1430" s="742"/>
    </row>
    <row r="1431" spans="1:21" ht="15.75" thickBot="1" x14ac:dyDescent="0.3">
      <c r="A1431" s="755"/>
      <c r="B1431" s="175">
        <v>14030403</v>
      </c>
      <c r="C1431" s="96">
        <v>370</v>
      </c>
      <c r="D1431" s="418">
        <v>7</v>
      </c>
      <c r="E1431" s="418">
        <v>50</v>
      </c>
      <c r="F1431" s="418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8">
        <v>43</v>
      </c>
      <c r="M1431" s="418">
        <v>2</v>
      </c>
      <c r="N1431" s="734"/>
      <c r="O1431" s="418"/>
      <c r="P1431" s="418"/>
      <c r="Q1431" s="739"/>
      <c r="R1431" s="420" t="str">
        <f t="shared" si="68"/>
        <v>p500</v>
      </c>
      <c r="S1431" s="734"/>
      <c r="T1431" s="734"/>
      <c r="U1431" s="742"/>
    </row>
    <row r="1432" spans="1:21" ht="15.75" thickBot="1" x14ac:dyDescent="0.3">
      <c r="A1432" s="755"/>
      <c r="B1432" s="414">
        <v>14030403</v>
      </c>
      <c r="C1432" s="96">
        <v>370</v>
      </c>
      <c r="D1432" s="418">
        <v>7</v>
      </c>
      <c r="E1432" s="418">
        <v>50</v>
      </c>
      <c r="F1432" s="418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8">
        <v>44</v>
      </c>
      <c r="M1432" s="418">
        <v>2</v>
      </c>
      <c r="N1432" s="736"/>
      <c r="O1432" s="418"/>
      <c r="P1432" s="418"/>
      <c r="Q1432" s="739"/>
      <c r="R1432" s="420" t="str">
        <f t="shared" si="68"/>
        <v>p500</v>
      </c>
      <c r="S1432" s="734"/>
      <c r="T1432" s="734"/>
      <c r="U1432" s="742"/>
    </row>
    <row r="1433" spans="1:21" ht="15.75" thickBot="1" x14ac:dyDescent="0.3">
      <c r="A1433" s="755"/>
      <c r="B1433" s="174">
        <v>14030403</v>
      </c>
      <c r="C1433" s="96">
        <v>307</v>
      </c>
      <c r="D1433" s="418">
        <v>7</v>
      </c>
      <c r="E1433" s="418">
        <v>50</v>
      </c>
      <c r="F1433" s="418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8">
        <v>36</v>
      </c>
      <c r="M1433" s="418">
        <v>1</v>
      </c>
      <c r="N1433" s="733">
        <v>323</v>
      </c>
      <c r="O1433" s="418"/>
      <c r="P1433" s="418"/>
      <c r="Q1433" s="739"/>
      <c r="R1433" s="420" t="str">
        <f t="shared" si="68"/>
        <v>fx</v>
      </c>
      <c r="S1433" s="734"/>
      <c r="T1433" s="734"/>
      <c r="U1433" s="742"/>
    </row>
    <row r="1434" spans="1:21" ht="15.75" thickBot="1" x14ac:dyDescent="0.3">
      <c r="A1434" s="755"/>
      <c r="B1434" s="175">
        <v>14030403</v>
      </c>
      <c r="C1434" s="96">
        <v>307</v>
      </c>
      <c r="D1434" s="418">
        <v>7</v>
      </c>
      <c r="E1434" s="418">
        <v>50</v>
      </c>
      <c r="F1434" s="418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8">
        <v>37</v>
      </c>
      <c r="M1434" s="418">
        <v>1</v>
      </c>
      <c r="N1434" s="734"/>
      <c r="O1434" s="418"/>
      <c r="P1434" s="418"/>
      <c r="Q1434" s="739"/>
      <c r="R1434" s="420" t="str">
        <f t="shared" si="68"/>
        <v>fx</v>
      </c>
      <c r="S1434" s="734"/>
      <c r="T1434" s="734"/>
      <c r="U1434" s="742"/>
    </row>
    <row r="1435" spans="1:21" ht="15.75" thickBot="1" x14ac:dyDescent="0.3">
      <c r="A1435" s="755"/>
      <c r="B1435" s="175">
        <v>14030403</v>
      </c>
      <c r="C1435" s="96">
        <v>307</v>
      </c>
      <c r="D1435" s="418">
        <v>7</v>
      </c>
      <c r="E1435" s="418">
        <v>50</v>
      </c>
      <c r="F1435" s="418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8">
        <v>38</v>
      </c>
      <c r="M1435" s="418">
        <v>1</v>
      </c>
      <c r="N1435" s="734"/>
      <c r="O1435" s="418"/>
      <c r="P1435" s="418"/>
      <c r="Q1435" s="739"/>
      <c r="R1435" s="420" t="str">
        <f t="shared" si="68"/>
        <v>fx</v>
      </c>
      <c r="S1435" s="734"/>
      <c r="T1435" s="734"/>
      <c r="U1435" s="742"/>
    </row>
    <row r="1436" spans="1:21" ht="15.75" thickBot="1" x14ac:dyDescent="0.3">
      <c r="A1436" s="755"/>
      <c r="B1436" s="175">
        <v>14030403</v>
      </c>
      <c r="C1436" s="96">
        <v>307</v>
      </c>
      <c r="D1436" s="418">
        <v>7</v>
      </c>
      <c r="E1436" s="418">
        <v>50</v>
      </c>
      <c r="F1436" s="418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8">
        <v>39</v>
      </c>
      <c r="M1436" s="418">
        <v>2</v>
      </c>
      <c r="N1436" s="734"/>
      <c r="O1436" s="418"/>
      <c r="P1436" s="418"/>
      <c r="Q1436" s="739"/>
      <c r="R1436" s="420" t="str">
        <f t="shared" si="68"/>
        <v>fx</v>
      </c>
      <c r="S1436" s="734"/>
      <c r="T1436" s="734"/>
      <c r="U1436" s="742"/>
    </row>
    <row r="1437" spans="1:21" ht="15.75" thickBot="1" x14ac:dyDescent="0.3">
      <c r="A1437" s="756"/>
      <c r="B1437" s="414">
        <v>14030403</v>
      </c>
      <c r="C1437" s="164">
        <v>307</v>
      </c>
      <c r="D1437" s="425">
        <v>7</v>
      </c>
      <c r="E1437" s="425">
        <v>50</v>
      </c>
      <c r="F1437" s="425">
        <v>42</v>
      </c>
      <c r="G1437" s="319" t="s">
        <v>205</v>
      </c>
      <c r="H1437" s="320">
        <v>0.29166666666666669</v>
      </c>
      <c r="I1437" s="320">
        <v>0.625</v>
      </c>
      <c r="J1437" s="186">
        <v>8.3333333333333329E-2</v>
      </c>
      <c r="K1437" s="186">
        <f t="shared" si="67"/>
        <v>0.25</v>
      </c>
      <c r="L1437" s="425">
        <v>41</v>
      </c>
      <c r="M1437" s="425">
        <v>1</v>
      </c>
      <c r="N1437" s="735"/>
      <c r="O1437" s="425"/>
      <c r="P1437" s="425"/>
      <c r="Q1437" s="740"/>
      <c r="R1437" s="151" t="str">
        <f t="shared" si="68"/>
        <v>fx</v>
      </c>
      <c r="S1437" s="735"/>
      <c r="T1437" s="735"/>
      <c r="U1437" s="743"/>
    </row>
    <row r="1438" spans="1:21" ht="15.75" thickBot="1" x14ac:dyDescent="0.3">
      <c r="A1438" s="754" t="str">
        <f t="shared" si="69"/>
        <v>روز</v>
      </c>
      <c r="B1438" s="174">
        <v>14030403</v>
      </c>
      <c r="C1438" s="163" t="s">
        <v>509</v>
      </c>
      <c r="D1438" s="426">
        <v>7</v>
      </c>
      <c r="E1438" s="426">
        <v>50</v>
      </c>
      <c r="F1438" s="426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26">
        <v>40</v>
      </c>
      <c r="M1438" s="426">
        <v>1</v>
      </c>
      <c r="N1438" s="737">
        <v>120</v>
      </c>
      <c r="O1438" s="426"/>
      <c r="P1438" s="426"/>
      <c r="Q1438" s="738">
        <f>31+0.49+27.4</f>
        <v>58.89</v>
      </c>
      <c r="R1438" s="150" t="str">
        <f t="shared" si="68"/>
        <v>fx</v>
      </c>
      <c r="S1438" s="737">
        <v>2.4</v>
      </c>
      <c r="T1438" s="737">
        <v>6.2</v>
      </c>
      <c r="U1438" s="741">
        <v>0</v>
      </c>
    </row>
    <row r="1439" spans="1:21" ht="15.75" thickBot="1" x14ac:dyDescent="0.3">
      <c r="A1439" s="755"/>
      <c r="B1439" s="175">
        <v>14030403</v>
      </c>
      <c r="C1439" s="96" t="s">
        <v>509</v>
      </c>
      <c r="D1439" s="418">
        <v>7</v>
      </c>
      <c r="E1439" s="418">
        <v>50</v>
      </c>
      <c r="F1439" s="418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8">
        <v>41</v>
      </c>
      <c r="M1439" s="418">
        <v>1</v>
      </c>
      <c r="N1439" s="734"/>
      <c r="O1439" s="418"/>
      <c r="P1439" s="418"/>
      <c r="Q1439" s="739"/>
      <c r="R1439" s="420" t="str">
        <f t="shared" si="68"/>
        <v>fx</v>
      </c>
      <c r="S1439" s="734"/>
      <c r="T1439" s="734"/>
      <c r="U1439" s="742"/>
    </row>
    <row r="1440" spans="1:21" ht="15.75" thickBot="1" x14ac:dyDescent="0.3">
      <c r="A1440" s="755"/>
      <c r="B1440" s="175">
        <v>14030403</v>
      </c>
      <c r="C1440" s="96" t="s">
        <v>509</v>
      </c>
      <c r="D1440" s="418">
        <v>7</v>
      </c>
      <c r="E1440" s="418">
        <v>50</v>
      </c>
      <c r="F1440" s="418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8">
        <v>42</v>
      </c>
      <c r="M1440" s="418">
        <v>2</v>
      </c>
      <c r="N1440" s="734"/>
      <c r="O1440" s="418"/>
      <c r="P1440" s="418"/>
      <c r="Q1440" s="739"/>
      <c r="R1440" s="420" t="str">
        <f t="shared" si="68"/>
        <v>fx</v>
      </c>
      <c r="S1440" s="734"/>
      <c r="T1440" s="734"/>
      <c r="U1440" s="742"/>
    </row>
    <row r="1441" spans="1:21" ht="15.75" thickBot="1" x14ac:dyDescent="0.3">
      <c r="A1441" s="755"/>
      <c r="B1441" s="175">
        <v>14030403</v>
      </c>
      <c r="C1441" s="96" t="s">
        <v>509</v>
      </c>
      <c r="D1441" s="418">
        <v>7</v>
      </c>
      <c r="E1441" s="418">
        <v>50</v>
      </c>
      <c r="F1441" s="418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8">
        <v>43</v>
      </c>
      <c r="M1441" s="418">
        <v>2</v>
      </c>
      <c r="N1441" s="734"/>
      <c r="O1441" s="418"/>
      <c r="P1441" s="418"/>
      <c r="Q1441" s="739"/>
      <c r="R1441" s="420" t="str">
        <f t="shared" si="68"/>
        <v>fx</v>
      </c>
      <c r="S1441" s="734"/>
      <c r="T1441" s="734"/>
      <c r="U1441" s="742"/>
    </row>
    <row r="1442" spans="1:21" ht="15.75" thickBot="1" x14ac:dyDescent="0.3">
      <c r="A1442" s="755"/>
      <c r="B1442" s="175">
        <v>14030403</v>
      </c>
      <c r="C1442" s="96" t="s">
        <v>509</v>
      </c>
      <c r="D1442" s="418">
        <v>7</v>
      </c>
      <c r="E1442" s="418">
        <v>50</v>
      </c>
      <c r="F1442" s="418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8">
        <v>44</v>
      </c>
      <c r="M1442" s="418">
        <v>1</v>
      </c>
      <c r="N1442" s="734"/>
      <c r="O1442" s="418"/>
      <c r="P1442" s="418"/>
      <c r="Q1442" s="739"/>
      <c r="R1442" s="420" t="str">
        <f t="shared" si="68"/>
        <v>fx</v>
      </c>
      <c r="S1442" s="734"/>
      <c r="T1442" s="734"/>
      <c r="U1442" s="742"/>
    </row>
    <row r="1443" spans="1:21" ht="15.75" thickBot="1" x14ac:dyDescent="0.3">
      <c r="A1443" s="756"/>
      <c r="B1443" s="414">
        <v>14030403</v>
      </c>
      <c r="C1443" s="164" t="s">
        <v>509</v>
      </c>
      <c r="D1443" s="425">
        <v>7</v>
      </c>
      <c r="E1443" s="425">
        <v>50</v>
      </c>
      <c r="F1443" s="425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25">
        <v>45</v>
      </c>
      <c r="M1443" s="425">
        <v>1</v>
      </c>
      <c r="N1443" s="735"/>
      <c r="O1443" s="425"/>
      <c r="P1443" s="425"/>
      <c r="Q1443" s="740"/>
      <c r="R1443" s="151" t="str">
        <f t="shared" si="68"/>
        <v>fx</v>
      </c>
      <c r="S1443" s="735"/>
      <c r="T1443" s="735"/>
      <c r="U1443" s="743"/>
    </row>
    <row r="1444" spans="1:21" ht="15.75" thickBot="1" x14ac:dyDescent="0.3">
      <c r="A1444" s="754" t="str">
        <f t="shared" si="69"/>
        <v>روز</v>
      </c>
      <c r="B1444" s="174">
        <v>14030404</v>
      </c>
      <c r="C1444" s="163">
        <v>309</v>
      </c>
      <c r="D1444" s="426">
        <v>7</v>
      </c>
      <c r="E1444" s="426">
        <v>50</v>
      </c>
      <c r="F1444" s="426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26">
        <v>36</v>
      </c>
      <c r="M1444" s="426">
        <v>2</v>
      </c>
      <c r="N1444" s="737">
        <v>720</v>
      </c>
      <c r="O1444" s="426"/>
      <c r="P1444" s="426"/>
      <c r="Q1444" s="738">
        <f>374.64+15.3+373.4</f>
        <v>763.33999999999992</v>
      </c>
      <c r="R1444" s="150" t="str">
        <f t="shared" si="68"/>
        <v>fx</v>
      </c>
      <c r="S1444" s="737">
        <v>3</v>
      </c>
      <c r="T1444" s="737">
        <v>27</v>
      </c>
      <c r="U1444" s="741">
        <v>1500</v>
      </c>
    </row>
    <row r="1445" spans="1:21" ht="15.75" thickBot="1" x14ac:dyDescent="0.3">
      <c r="A1445" s="755"/>
      <c r="B1445" s="175">
        <v>14030404</v>
      </c>
      <c r="C1445" s="96">
        <v>309</v>
      </c>
      <c r="D1445" s="418">
        <v>7</v>
      </c>
      <c r="E1445" s="418">
        <v>50</v>
      </c>
      <c r="F1445" s="416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8">
        <v>37</v>
      </c>
      <c r="M1445" s="418">
        <v>2</v>
      </c>
      <c r="N1445" s="734"/>
      <c r="O1445" s="418"/>
      <c r="P1445" s="418"/>
      <c r="Q1445" s="739"/>
      <c r="R1445" s="420" t="str">
        <f t="shared" si="68"/>
        <v>fx</v>
      </c>
      <c r="S1445" s="734"/>
      <c r="T1445" s="734"/>
      <c r="U1445" s="742"/>
    </row>
    <row r="1446" spans="1:21" ht="15.75" thickBot="1" x14ac:dyDescent="0.3">
      <c r="A1446" s="755"/>
      <c r="B1446" s="175">
        <v>14030404</v>
      </c>
      <c r="C1446" s="96">
        <v>309</v>
      </c>
      <c r="D1446" s="418">
        <v>7</v>
      </c>
      <c r="E1446" s="418">
        <v>50</v>
      </c>
      <c r="F1446" s="416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8">
        <v>38</v>
      </c>
      <c r="M1446" s="418">
        <v>2</v>
      </c>
      <c r="N1446" s="734"/>
      <c r="O1446" s="418"/>
      <c r="P1446" s="418"/>
      <c r="Q1446" s="739"/>
      <c r="R1446" s="420" t="str">
        <f t="shared" si="68"/>
        <v>fx</v>
      </c>
      <c r="S1446" s="734"/>
      <c r="T1446" s="734"/>
      <c r="U1446" s="742"/>
    </row>
    <row r="1447" spans="1:21" ht="15.75" thickBot="1" x14ac:dyDescent="0.3">
      <c r="A1447" s="755"/>
      <c r="B1447" s="175">
        <v>14030404</v>
      </c>
      <c r="C1447" s="96">
        <v>309</v>
      </c>
      <c r="D1447" s="418">
        <v>7</v>
      </c>
      <c r="E1447" s="418">
        <v>50</v>
      </c>
      <c r="F1447" s="416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8">
        <v>39</v>
      </c>
      <c r="M1447" s="418">
        <v>2</v>
      </c>
      <c r="N1447" s="734"/>
      <c r="O1447" s="418"/>
      <c r="P1447" s="418"/>
      <c r="Q1447" s="739"/>
      <c r="R1447" s="420" t="str">
        <f t="shared" si="68"/>
        <v>fx</v>
      </c>
      <c r="S1447" s="734"/>
      <c r="T1447" s="734"/>
      <c r="U1447" s="742"/>
    </row>
    <row r="1448" spans="1:21" ht="15.75" thickBot="1" x14ac:dyDescent="0.3">
      <c r="A1448" s="755"/>
      <c r="B1448" s="175">
        <v>14030404</v>
      </c>
      <c r="C1448" s="96">
        <v>309</v>
      </c>
      <c r="D1448" s="418">
        <v>7</v>
      </c>
      <c r="E1448" s="418">
        <v>50</v>
      </c>
      <c r="F1448" s="416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8">
        <v>40</v>
      </c>
      <c r="M1448" s="418">
        <v>2</v>
      </c>
      <c r="N1448" s="734"/>
      <c r="O1448" s="418"/>
      <c r="P1448" s="418"/>
      <c r="Q1448" s="739"/>
      <c r="R1448" s="420" t="str">
        <f t="shared" si="68"/>
        <v>fx</v>
      </c>
      <c r="S1448" s="734"/>
      <c r="T1448" s="734"/>
      <c r="U1448" s="742"/>
    </row>
    <row r="1449" spans="1:21" ht="15.75" thickBot="1" x14ac:dyDescent="0.3">
      <c r="A1449" s="755"/>
      <c r="B1449" s="414">
        <v>14030404</v>
      </c>
      <c r="C1449" s="96">
        <v>309</v>
      </c>
      <c r="D1449" s="418">
        <v>7</v>
      </c>
      <c r="E1449" s="418">
        <v>50</v>
      </c>
      <c r="F1449" s="416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8">
        <v>41</v>
      </c>
      <c r="M1449" s="418">
        <v>2</v>
      </c>
      <c r="N1449" s="736"/>
      <c r="O1449" s="418"/>
      <c r="P1449" s="418"/>
      <c r="Q1449" s="739"/>
      <c r="R1449" s="420" t="str">
        <f t="shared" si="68"/>
        <v>fx</v>
      </c>
      <c r="S1449" s="734"/>
      <c r="T1449" s="734"/>
      <c r="U1449" s="742"/>
    </row>
    <row r="1450" spans="1:21" ht="15.75" thickBot="1" x14ac:dyDescent="0.3">
      <c r="A1450" s="755"/>
      <c r="B1450" s="174">
        <v>14030404</v>
      </c>
      <c r="C1450" s="96">
        <v>350</v>
      </c>
      <c r="D1450" s="418">
        <v>7</v>
      </c>
      <c r="E1450" s="418">
        <v>50</v>
      </c>
      <c r="F1450" s="416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8">
        <v>39</v>
      </c>
      <c r="M1450" s="418">
        <v>1</v>
      </c>
      <c r="N1450" s="733">
        <v>480</v>
      </c>
      <c r="O1450" s="418"/>
      <c r="P1450" s="418"/>
      <c r="Q1450" s="739"/>
      <c r="R1450" s="420" t="str">
        <f t="shared" si="68"/>
        <v>fx</v>
      </c>
      <c r="S1450" s="734"/>
      <c r="T1450" s="734"/>
      <c r="U1450" s="742"/>
    </row>
    <row r="1451" spans="1:21" ht="15.75" thickBot="1" x14ac:dyDescent="0.3">
      <c r="A1451" s="755"/>
      <c r="B1451" s="175">
        <v>14030404</v>
      </c>
      <c r="C1451" s="96">
        <v>350</v>
      </c>
      <c r="D1451" s="418">
        <v>7</v>
      </c>
      <c r="E1451" s="418">
        <v>50</v>
      </c>
      <c r="F1451" s="416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8">
        <v>40</v>
      </c>
      <c r="M1451" s="418">
        <v>1</v>
      </c>
      <c r="N1451" s="734"/>
      <c r="O1451" s="418"/>
      <c r="P1451" s="418"/>
      <c r="Q1451" s="739"/>
      <c r="R1451" s="420" t="str">
        <f t="shared" si="68"/>
        <v>fx</v>
      </c>
      <c r="S1451" s="734"/>
      <c r="T1451" s="734"/>
      <c r="U1451" s="742"/>
    </row>
    <row r="1452" spans="1:21" ht="15.75" thickBot="1" x14ac:dyDescent="0.3">
      <c r="A1452" s="755"/>
      <c r="B1452" s="175">
        <v>14030404</v>
      </c>
      <c r="C1452" s="96">
        <v>350</v>
      </c>
      <c r="D1452" s="418">
        <v>7</v>
      </c>
      <c r="E1452" s="418">
        <v>50</v>
      </c>
      <c r="F1452" s="416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8">
        <v>41</v>
      </c>
      <c r="M1452" s="418">
        <v>1</v>
      </c>
      <c r="N1452" s="734"/>
      <c r="O1452" s="418"/>
      <c r="P1452" s="418"/>
      <c r="Q1452" s="739"/>
      <c r="R1452" s="420" t="str">
        <f t="shared" si="68"/>
        <v>fx</v>
      </c>
      <c r="S1452" s="734"/>
      <c r="T1452" s="734"/>
      <c r="U1452" s="742"/>
    </row>
    <row r="1453" spans="1:21" ht="15.75" thickBot="1" x14ac:dyDescent="0.3">
      <c r="A1453" s="755"/>
      <c r="B1453" s="175">
        <v>14030404</v>
      </c>
      <c r="C1453" s="96">
        <v>350</v>
      </c>
      <c r="D1453" s="418">
        <v>7</v>
      </c>
      <c r="E1453" s="418">
        <v>50</v>
      </c>
      <c r="F1453" s="416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8">
        <v>42</v>
      </c>
      <c r="M1453" s="418">
        <v>2</v>
      </c>
      <c r="N1453" s="734"/>
      <c r="O1453" s="418"/>
      <c r="P1453" s="418"/>
      <c r="Q1453" s="739"/>
      <c r="R1453" s="420" t="str">
        <f t="shared" si="68"/>
        <v>fx</v>
      </c>
      <c r="S1453" s="734"/>
      <c r="T1453" s="734"/>
      <c r="U1453" s="742"/>
    </row>
    <row r="1454" spans="1:21" ht="15.75" thickBot="1" x14ac:dyDescent="0.3">
      <c r="A1454" s="755"/>
      <c r="B1454" s="175">
        <v>14030404</v>
      </c>
      <c r="C1454" s="96">
        <v>350</v>
      </c>
      <c r="D1454" s="418">
        <v>7</v>
      </c>
      <c r="E1454" s="418">
        <v>50</v>
      </c>
      <c r="F1454" s="416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8">
        <v>43</v>
      </c>
      <c r="M1454" s="418">
        <v>2</v>
      </c>
      <c r="N1454" s="734"/>
      <c r="O1454" s="418"/>
      <c r="P1454" s="418"/>
      <c r="Q1454" s="739"/>
      <c r="R1454" s="420" t="str">
        <f t="shared" si="68"/>
        <v>fx</v>
      </c>
      <c r="S1454" s="734"/>
      <c r="T1454" s="734"/>
      <c r="U1454" s="742"/>
    </row>
    <row r="1455" spans="1:21" ht="15.75" thickBot="1" x14ac:dyDescent="0.3">
      <c r="A1455" s="755"/>
      <c r="B1455" s="414">
        <v>14030404</v>
      </c>
      <c r="C1455" s="96">
        <v>350</v>
      </c>
      <c r="D1455" s="418">
        <v>7</v>
      </c>
      <c r="E1455" s="418">
        <v>50</v>
      </c>
      <c r="F1455" s="416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8">
        <v>44</v>
      </c>
      <c r="M1455" s="418">
        <v>1</v>
      </c>
      <c r="N1455" s="736"/>
      <c r="O1455" s="418"/>
      <c r="P1455" s="418"/>
      <c r="Q1455" s="739"/>
      <c r="R1455" s="420" t="str">
        <f t="shared" ref="R1455:R1518" si="72">IF(C1455=370,"p500","fx")</f>
        <v>fx</v>
      </c>
      <c r="S1455" s="734"/>
      <c r="T1455" s="734"/>
      <c r="U1455" s="742"/>
    </row>
    <row r="1456" spans="1:21" ht="15.75" thickBot="1" x14ac:dyDescent="0.3">
      <c r="A1456" s="755"/>
      <c r="B1456" s="174">
        <v>14030404</v>
      </c>
      <c r="C1456" s="96">
        <v>370</v>
      </c>
      <c r="D1456" s="418">
        <v>7</v>
      </c>
      <c r="E1456" s="418">
        <v>50</v>
      </c>
      <c r="F1456" s="416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8">
        <v>39</v>
      </c>
      <c r="M1456" s="418">
        <v>1</v>
      </c>
      <c r="N1456" s="733">
        <v>424</v>
      </c>
      <c r="O1456" s="418"/>
      <c r="P1456" s="418"/>
      <c r="Q1456" s="739"/>
      <c r="R1456" s="420" t="str">
        <f t="shared" si="72"/>
        <v>p500</v>
      </c>
      <c r="S1456" s="734"/>
      <c r="T1456" s="734"/>
      <c r="U1456" s="742"/>
    </row>
    <row r="1457" spans="1:21" ht="15.75" thickBot="1" x14ac:dyDescent="0.3">
      <c r="A1457" s="755"/>
      <c r="B1457" s="175">
        <v>14030404</v>
      </c>
      <c r="C1457" s="96">
        <v>370</v>
      </c>
      <c r="D1457" s="418">
        <v>7</v>
      </c>
      <c r="E1457" s="418">
        <v>50</v>
      </c>
      <c r="F1457" s="416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8">
        <v>40</v>
      </c>
      <c r="M1457" s="418">
        <v>1</v>
      </c>
      <c r="N1457" s="734"/>
      <c r="O1457" s="418"/>
      <c r="P1457" s="418"/>
      <c r="Q1457" s="739"/>
      <c r="R1457" s="420" t="str">
        <f t="shared" si="72"/>
        <v>p500</v>
      </c>
      <c r="S1457" s="734"/>
      <c r="T1457" s="734"/>
      <c r="U1457" s="742"/>
    </row>
    <row r="1458" spans="1:21" ht="15.75" thickBot="1" x14ac:dyDescent="0.3">
      <c r="A1458" s="755"/>
      <c r="B1458" s="175">
        <v>14030404</v>
      </c>
      <c r="C1458" s="96">
        <v>370</v>
      </c>
      <c r="D1458" s="418">
        <v>7</v>
      </c>
      <c r="E1458" s="418">
        <v>50</v>
      </c>
      <c r="F1458" s="416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8">
        <v>42</v>
      </c>
      <c r="M1458" s="418">
        <v>2</v>
      </c>
      <c r="N1458" s="734"/>
      <c r="O1458" s="418"/>
      <c r="P1458" s="418"/>
      <c r="Q1458" s="739"/>
      <c r="R1458" s="420" t="str">
        <f t="shared" si="72"/>
        <v>p500</v>
      </c>
      <c r="S1458" s="734"/>
      <c r="T1458" s="734"/>
      <c r="U1458" s="742"/>
    </row>
    <row r="1459" spans="1:21" ht="15.75" thickBot="1" x14ac:dyDescent="0.3">
      <c r="A1459" s="755"/>
      <c r="B1459" s="175">
        <v>14030404</v>
      </c>
      <c r="C1459" s="96">
        <v>370</v>
      </c>
      <c r="D1459" s="418">
        <v>7</v>
      </c>
      <c r="E1459" s="418">
        <v>50</v>
      </c>
      <c r="F1459" s="416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8">
        <v>43</v>
      </c>
      <c r="M1459" s="418">
        <v>2</v>
      </c>
      <c r="N1459" s="734"/>
      <c r="O1459" s="418"/>
      <c r="P1459" s="418"/>
      <c r="Q1459" s="739"/>
      <c r="R1459" s="420" t="str">
        <f t="shared" si="72"/>
        <v>p500</v>
      </c>
      <c r="S1459" s="734"/>
      <c r="T1459" s="734"/>
      <c r="U1459" s="742"/>
    </row>
    <row r="1460" spans="1:21" ht="15.75" thickBot="1" x14ac:dyDescent="0.3">
      <c r="A1460" s="755"/>
      <c r="B1460" s="414">
        <v>14030404</v>
      </c>
      <c r="C1460" s="96">
        <v>370</v>
      </c>
      <c r="D1460" s="418">
        <v>7</v>
      </c>
      <c r="E1460" s="418">
        <v>50</v>
      </c>
      <c r="F1460" s="416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8">
        <v>44</v>
      </c>
      <c r="M1460" s="418">
        <v>2</v>
      </c>
      <c r="N1460" s="736"/>
      <c r="O1460" s="418"/>
      <c r="P1460" s="418"/>
      <c r="Q1460" s="739"/>
      <c r="R1460" s="420" t="str">
        <f t="shared" si="72"/>
        <v>p500</v>
      </c>
      <c r="S1460" s="734"/>
      <c r="T1460" s="734"/>
      <c r="U1460" s="742"/>
    </row>
    <row r="1461" spans="1:21" ht="15.75" thickBot="1" x14ac:dyDescent="0.3">
      <c r="A1461" s="755"/>
      <c r="B1461" s="174">
        <v>14030404</v>
      </c>
      <c r="C1461" s="96">
        <v>380</v>
      </c>
      <c r="D1461" s="418">
        <v>7</v>
      </c>
      <c r="E1461" s="418">
        <v>50</v>
      </c>
      <c r="F1461" s="416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8">
        <v>40</v>
      </c>
      <c r="M1461" s="418">
        <v>1</v>
      </c>
      <c r="N1461" s="733">
        <v>480</v>
      </c>
      <c r="O1461" s="418"/>
      <c r="P1461" s="418"/>
      <c r="Q1461" s="739"/>
      <c r="R1461" s="420" t="str">
        <f t="shared" si="72"/>
        <v>fx</v>
      </c>
      <c r="S1461" s="734"/>
      <c r="T1461" s="734"/>
      <c r="U1461" s="742"/>
    </row>
    <row r="1462" spans="1:21" ht="15.75" thickBot="1" x14ac:dyDescent="0.3">
      <c r="A1462" s="755"/>
      <c r="B1462" s="175">
        <v>14030404</v>
      </c>
      <c r="C1462" s="96">
        <v>380</v>
      </c>
      <c r="D1462" s="418">
        <v>7</v>
      </c>
      <c r="E1462" s="418">
        <v>50</v>
      </c>
      <c r="F1462" s="416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8">
        <v>41</v>
      </c>
      <c r="M1462" s="418">
        <v>2</v>
      </c>
      <c r="N1462" s="734"/>
      <c r="O1462" s="418"/>
      <c r="P1462" s="418"/>
      <c r="Q1462" s="739"/>
      <c r="R1462" s="420" t="str">
        <f t="shared" si="72"/>
        <v>fx</v>
      </c>
      <c r="S1462" s="734"/>
      <c r="T1462" s="734"/>
      <c r="U1462" s="742"/>
    </row>
    <row r="1463" spans="1:21" ht="15.75" thickBot="1" x14ac:dyDescent="0.3">
      <c r="A1463" s="755"/>
      <c r="B1463" s="175">
        <v>14030404</v>
      </c>
      <c r="C1463" s="96">
        <v>380</v>
      </c>
      <c r="D1463" s="418">
        <v>7</v>
      </c>
      <c r="E1463" s="418">
        <v>50</v>
      </c>
      <c r="F1463" s="416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8">
        <v>42</v>
      </c>
      <c r="M1463" s="418">
        <v>2</v>
      </c>
      <c r="N1463" s="734"/>
      <c r="O1463" s="418"/>
      <c r="P1463" s="418"/>
      <c r="Q1463" s="739"/>
      <c r="R1463" s="420" t="str">
        <f t="shared" si="72"/>
        <v>fx</v>
      </c>
      <c r="S1463" s="734"/>
      <c r="T1463" s="734"/>
      <c r="U1463" s="742"/>
    </row>
    <row r="1464" spans="1:21" ht="15.75" thickBot="1" x14ac:dyDescent="0.3">
      <c r="A1464" s="755"/>
      <c r="B1464" s="175">
        <v>14030404</v>
      </c>
      <c r="C1464" s="96">
        <v>380</v>
      </c>
      <c r="D1464" s="418">
        <v>7</v>
      </c>
      <c r="E1464" s="418">
        <v>50</v>
      </c>
      <c r="F1464" s="416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8">
        <v>43</v>
      </c>
      <c r="M1464" s="418">
        <v>2</v>
      </c>
      <c r="N1464" s="734"/>
      <c r="O1464" s="418"/>
      <c r="P1464" s="418"/>
      <c r="Q1464" s="739"/>
      <c r="R1464" s="420" t="str">
        <f t="shared" si="72"/>
        <v>fx</v>
      </c>
      <c r="S1464" s="734"/>
      <c r="T1464" s="734"/>
      <c r="U1464" s="742"/>
    </row>
    <row r="1465" spans="1:21" ht="15.75" thickBot="1" x14ac:dyDescent="0.3">
      <c r="A1465" s="755"/>
      <c r="B1465" s="414">
        <v>14030404</v>
      </c>
      <c r="C1465" s="96">
        <v>380</v>
      </c>
      <c r="D1465" s="418">
        <v>7</v>
      </c>
      <c r="E1465" s="418">
        <v>50</v>
      </c>
      <c r="F1465" s="416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8">
        <v>44</v>
      </c>
      <c r="M1465" s="418">
        <v>1</v>
      </c>
      <c r="N1465" s="736"/>
      <c r="O1465" s="418"/>
      <c r="P1465" s="418"/>
      <c r="Q1465" s="739"/>
      <c r="R1465" s="420" t="str">
        <f t="shared" si="72"/>
        <v>fx</v>
      </c>
      <c r="S1465" s="734"/>
      <c r="T1465" s="734"/>
      <c r="U1465" s="742"/>
    </row>
    <row r="1466" spans="1:21" ht="15.75" thickBot="1" x14ac:dyDescent="0.3">
      <c r="A1466" s="755"/>
      <c r="B1466" s="174">
        <v>14030404</v>
      </c>
      <c r="C1466" s="96">
        <v>373</v>
      </c>
      <c r="D1466" s="418">
        <v>7</v>
      </c>
      <c r="E1466" s="418">
        <v>50</v>
      </c>
      <c r="F1466" s="416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8">
        <v>37</v>
      </c>
      <c r="M1466" s="418">
        <v>1</v>
      </c>
      <c r="N1466" s="733">
        <v>214</v>
      </c>
      <c r="O1466" s="418"/>
      <c r="P1466" s="418"/>
      <c r="Q1466" s="739"/>
      <c r="R1466" s="420" t="str">
        <f t="shared" si="72"/>
        <v>fx</v>
      </c>
      <c r="S1466" s="734"/>
      <c r="T1466" s="734"/>
      <c r="U1466" s="742"/>
    </row>
    <row r="1467" spans="1:21" ht="15.75" thickBot="1" x14ac:dyDescent="0.3">
      <c r="A1467" s="755"/>
      <c r="B1467" s="175">
        <v>14030404</v>
      </c>
      <c r="C1467" s="96">
        <v>373</v>
      </c>
      <c r="D1467" s="418">
        <v>7</v>
      </c>
      <c r="E1467" s="418">
        <v>50</v>
      </c>
      <c r="F1467" s="416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8">
        <v>38</v>
      </c>
      <c r="M1467" s="418">
        <v>1</v>
      </c>
      <c r="N1467" s="734"/>
      <c r="O1467" s="418"/>
      <c r="P1467" s="418"/>
      <c r="Q1467" s="739"/>
      <c r="R1467" s="420" t="str">
        <f t="shared" si="72"/>
        <v>fx</v>
      </c>
      <c r="S1467" s="734"/>
      <c r="T1467" s="734"/>
      <c r="U1467" s="742"/>
    </row>
    <row r="1468" spans="1:21" ht="15.75" thickBot="1" x14ac:dyDescent="0.3">
      <c r="A1468" s="755"/>
      <c r="B1468" s="175">
        <v>14030404</v>
      </c>
      <c r="C1468" s="96">
        <v>373</v>
      </c>
      <c r="D1468" s="418">
        <v>7</v>
      </c>
      <c r="E1468" s="418">
        <v>50</v>
      </c>
      <c r="F1468" s="416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8">
        <v>39</v>
      </c>
      <c r="M1468" s="418">
        <v>1</v>
      </c>
      <c r="N1468" s="734"/>
      <c r="O1468" s="418"/>
      <c r="P1468" s="418"/>
      <c r="Q1468" s="739"/>
      <c r="R1468" s="420" t="str">
        <f t="shared" si="72"/>
        <v>fx</v>
      </c>
      <c r="S1468" s="734"/>
      <c r="T1468" s="734"/>
      <c r="U1468" s="742"/>
    </row>
    <row r="1469" spans="1:21" ht="15.75" thickBot="1" x14ac:dyDescent="0.3">
      <c r="A1469" s="755"/>
      <c r="B1469" s="414">
        <v>14030404</v>
      </c>
      <c r="C1469" s="96">
        <v>373</v>
      </c>
      <c r="D1469" s="418">
        <v>7</v>
      </c>
      <c r="E1469" s="418">
        <v>50</v>
      </c>
      <c r="F1469" s="416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8">
        <v>40</v>
      </c>
      <c r="M1469" s="418">
        <v>1</v>
      </c>
      <c r="N1469" s="736"/>
      <c r="O1469" s="418"/>
      <c r="P1469" s="418"/>
      <c r="Q1469" s="739"/>
      <c r="R1469" s="420" t="str">
        <f t="shared" si="72"/>
        <v>fx</v>
      </c>
      <c r="S1469" s="734"/>
      <c r="T1469" s="734"/>
      <c r="U1469" s="742"/>
    </row>
    <row r="1470" spans="1:21" ht="15.75" thickBot="1" x14ac:dyDescent="0.3">
      <c r="A1470" s="755"/>
      <c r="B1470" s="174">
        <v>14030404</v>
      </c>
      <c r="C1470" s="96">
        <v>307</v>
      </c>
      <c r="D1470" s="418">
        <v>7</v>
      </c>
      <c r="E1470" s="418">
        <v>50</v>
      </c>
      <c r="F1470" s="416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8">
        <v>36</v>
      </c>
      <c r="M1470" s="418">
        <v>60</v>
      </c>
      <c r="N1470" s="733">
        <v>187</v>
      </c>
      <c r="O1470" s="418"/>
      <c r="P1470" s="418"/>
      <c r="Q1470" s="739"/>
      <c r="R1470" s="420" t="str">
        <f t="shared" si="72"/>
        <v>fx</v>
      </c>
      <c r="S1470" s="734"/>
      <c r="T1470" s="734"/>
      <c r="U1470" s="742"/>
    </row>
    <row r="1471" spans="1:21" ht="15.75" thickBot="1" x14ac:dyDescent="0.3">
      <c r="A1471" s="755"/>
      <c r="B1471" s="175">
        <v>14030404</v>
      </c>
      <c r="C1471" s="96">
        <v>307</v>
      </c>
      <c r="D1471" s="418">
        <v>7</v>
      </c>
      <c r="E1471" s="418">
        <v>50</v>
      </c>
      <c r="F1471" s="416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8">
        <v>37</v>
      </c>
      <c r="M1471" s="418">
        <v>60</v>
      </c>
      <c r="N1471" s="734"/>
      <c r="O1471" s="418"/>
      <c r="P1471" s="418"/>
      <c r="Q1471" s="739"/>
      <c r="R1471" s="420" t="str">
        <f t="shared" si="72"/>
        <v>fx</v>
      </c>
      <c r="S1471" s="734"/>
      <c r="T1471" s="734"/>
      <c r="U1471" s="742"/>
    </row>
    <row r="1472" spans="1:21" ht="15.75" thickBot="1" x14ac:dyDescent="0.3">
      <c r="A1472" s="755"/>
      <c r="B1472" s="175">
        <v>14030404</v>
      </c>
      <c r="C1472" s="96">
        <v>307</v>
      </c>
      <c r="D1472" s="418">
        <v>7</v>
      </c>
      <c r="E1472" s="418">
        <v>50</v>
      </c>
      <c r="F1472" s="416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8">
        <v>38</v>
      </c>
      <c r="M1472" s="418">
        <v>60</v>
      </c>
      <c r="N1472" s="734"/>
      <c r="O1472" s="418"/>
      <c r="P1472" s="418"/>
      <c r="Q1472" s="739"/>
      <c r="R1472" s="420" t="str">
        <f t="shared" si="72"/>
        <v>fx</v>
      </c>
      <c r="S1472" s="734"/>
      <c r="T1472" s="734"/>
      <c r="U1472" s="742"/>
    </row>
    <row r="1473" spans="1:21" ht="15.75" thickBot="1" x14ac:dyDescent="0.3">
      <c r="A1473" s="756"/>
      <c r="B1473" s="414">
        <v>14030404</v>
      </c>
      <c r="C1473" s="164">
        <v>307</v>
      </c>
      <c r="D1473" s="425">
        <v>7</v>
      </c>
      <c r="E1473" s="425">
        <v>50</v>
      </c>
      <c r="F1473" s="411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25">
        <v>41</v>
      </c>
      <c r="M1473" s="425">
        <v>7</v>
      </c>
      <c r="N1473" s="735"/>
      <c r="O1473" s="425"/>
      <c r="P1473" s="425"/>
      <c r="Q1473" s="740"/>
      <c r="R1473" s="151" t="str">
        <f t="shared" si="72"/>
        <v>fx</v>
      </c>
      <c r="S1473" s="735"/>
      <c r="T1473" s="735"/>
      <c r="U1473" s="743"/>
    </row>
    <row r="1474" spans="1:21" ht="15.75" thickBot="1" x14ac:dyDescent="0.3">
      <c r="A1474" s="754" t="str">
        <f t="shared" ref="A1474:A1508" si="73">IF(H1474&gt;I1474,"شب","روز")</f>
        <v>روز</v>
      </c>
      <c r="B1474" s="174">
        <v>14030406</v>
      </c>
      <c r="C1474" s="163">
        <v>309</v>
      </c>
      <c r="D1474" s="426">
        <v>7</v>
      </c>
      <c r="E1474" s="426">
        <v>50</v>
      </c>
      <c r="F1474" s="426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26">
        <v>36</v>
      </c>
      <c r="M1474" s="426">
        <v>2</v>
      </c>
      <c r="N1474" s="737">
        <v>380</v>
      </c>
      <c r="O1474" s="426"/>
      <c r="P1474" s="426"/>
      <c r="Q1474" s="738">
        <f>228.32+9.46+228.47</f>
        <v>466.25</v>
      </c>
      <c r="R1474" s="150" t="str">
        <f t="shared" si="72"/>
        <v>fx</v>
      </c>
      <c r="S1474" s="737">
        <v>2</v>
      </c>
      <c r="T1474" s="737">
        <v>23</v>
      </c>
      <c r="U1474" s="741">
        <v>1000</v>
      </c>
    </row>
    <row r="1475" spans="1:21" ht="15.75" thickBot="1" x14ac:dyDescent="0.3">
      <c r="A1475" s="755"/>
      <c r="B1475" s="175">
        <v>14030406</v>
      </c>
      <c r="C1475" s="96">
        <v>309</v>
      </c>
      <c r="D1475" s="418">
        <v>7</v>
      </c>
      <c r="E1475" s="418">
        <v>50</v>
      </c>
      <c r="F1475" s="416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8">
        <v>37</v>
      </c>
      <c r="M1475" s="418">
        <v>2</v>
      </c>
      <c r="N1475" s="734"/>
      <c r="O1475" s="418"/>
      <c r="P1475" s="418"/>
      <c r="Q1475" s="739"/>
      <c r="R1475" s="420" t="str">
        <f t="shared" si="72"/>
        <v>fx</v>
      </c>
      <c r="S1475" s="734"/>
      <c r="T1475" s="734"/>
      <c r="U1475" s="742"/>
    </row>
    <row r="1476" spans="1:21" ht="15.75" thickBot="1" x14ac:dyDescent="0.3">
      <c r="A1476" s="755"/>
      <c r="B1476" s="175">
        <v>14030406</v>
      </c>
      <c r="C1476" s="96">
        <v>309</v>
      </c>
      <c r="D1476" s="418">
        <v>7</v>
      </c>
      <c r="E1476" s="418">
        <v>50</v>
      </c>
      <c r="F1476" s="416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8">
        <v>38</v>
      </c>
      <c r="M1476" s="418">
        <v>2</v>
      </c>
      <c r="N1476" s="734"/>
      <c r="O1476" s="418"/>
      <c r="P1476" s="418"/>
      <c r="Q1476" s="739"/>
      <c r="R1476" s="420" t="str">
        <f t="shared" si="72"/>
        <v>fx</v>
      </c>
      <c r="S1476" s="734"/>
      <c r="T1476" s="734"/>
      <c r="U1476" s="742"/>
    </row>
    <row r="1477" spans="1:21" ht="15.75" thickBot="1" x14ac:dyDescent="0.3">
      <c r="A1477" s="755"/>
      <c r="B1477" s="175">
        <v>14030406</v>
      </c>
      <c r="C1477" s="96">
        <v>309</v>
      </c>
      <c r="D1477" s="418">
        <v>7</v>
      </c>
      <c r="E1477" s="418">
        <v>50</v>
      </c>
      <c r="F1477" s="416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8">
        <v>39</v>
      </c>
      <c r="M1477" s="418">
        <v>2</v>
      </c>
      <c r="N1477" s="734"/>
      <c r="O1477" s="418"/>
      <c r="P1477" s="418"/>
      <c r="Q1477" s="739"/>
      <c r="R1477" s="420" t="str">
        <f t="shared" si="72"/>
        <v>fx</v>
      </c>
      <c r="S1477" s="734"/>
      <c r="T1477" s="734"/>
      <c r="U1477" s="742"/>
    </row>
    <row r="1478" spans="1:21" ht="15.75" thickBot="1" x14ac:dyDescent="0.3">
      <c r="A1478" s="755"/>
      <c r="B1478" s="175">
        <v>14030406</v>
      </c>
      <c r="C1478" s="96">
        <v>309</v>
      </c>
      <c r="D1478" s="418">
        <v>7</v>
      </c>
      <c r="E1478" s="418">
        <v>50</v>
      </c>
      <c r="F1478" s="416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8">
        <v>40</v>
      </c>
      <c r="M1478" s="418">
        <v>2</v>
      </c>
      <c r="N1478" s="734"/>
      <c r="O1478" s="418"/>
      <c r="P1478" s="418"/>
      <c r="Q1478" s="739"/>
      <c r="R1478" s="420" t="str">
        <f t="shared" si="72"/>
        <v>fx</v>
      </c>
      <c r="S1478" s="734"/>
      <c r="T1478" s="734"/>
      <c r="U1478" s="742"/>
    </row>
    <row r="1479" spans="1:21" ht="15.75" thickBot="1" x14ac:dyDescent="0.3">
      <c r="A1479" s="755"/>
      <c r="B1479" s="414">
        <v>14030406</v>
      </c>
      <c r="C1479" s="96">
        <v>309</v>
      </c>
      <c r="D1479" s="418">
        <v>7</v>
      </c>
      <c r="E1479" s="418">
        <v>50</v>
      </c>
      <c r="F1479" s="416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8">
        <v>41</v>
      </c>
      <c r="M1479" s="418">
        <v>2</v>
      </c>
      <c r="N1479" s="736"/>
      <c r="O1479" s="418"/>
      <c r="P1479" s="418"/>
      <c r="Q1479" s="739"/>
      <c r="R1479" s="420" t="str">
        <f t="shared" si="72"/>
        <v>fx</v>
      </c>
      <c r="S1479" s="734"/>
      <c r="T1479" s="734"/>
      <c r="U1479" s="742"/>
    </row>
    <row r="1480" spans="1:21" ht="15.75" thickBot="1" x14ac:dyDescent="0.3">
      <c r="A1480" s="755"/>
      <c r="B1480" s="174">
        <v>14030406</v>
      </c>
      <c r="C1480" s="96">
        <v>350</v>
      </c>
      <c r="D1480" s="418">
        <v>7</v>
      </c>
      <c r="E1480" s="418">
        <v>50</v>
      </c>
      <c r="F1480" s="416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8">
        <v>39</v>
      </c>
      <c r="M1480" s="418">
        <v>1</v>
      </c>
      <c r="N1480" s="733">
        <v>288</v>
      </c>
      <c r="O1480" s="418"/>
      <c r="P1480" s="418"/>
      <c r="Q1480" s="739"/>
      <c r="R1480" s="420" t="str">
        <f t="shared" si="72"/>
        <v>fx</v>
      </c>
      <c r="S1480" s="734"/>
      <c r="T1480" s="734"/>
      <c r="U1480" s="742"/>
    </row>
    <row r="1481" spans="1:21" ht="15.75" thickBot="1" x14ac:dyDescent="0.3">
      <c r="A1481" s="755"/>
      <c r="B1481" s="175">
        <v>14030406</v>
      </c>
      <c r="C1481" s="96">
        <v>350</v>
      </c>
      <c r="D1481" s="418">
        <v>7</v>
      </c>
      <c r="E1481" s="418">
        <v>50</v>
      </c>
      <c r="F1481" s="416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8">
        <v>40</v>
      </c>
      <c r="M1481" s="418">
        <v>1</v>
      </c>
      <c r="N1481" s="734"/>
      <c r="O1481" s="418"/>
      <c r="P1481" s="418"/>
      <c r="Q1481" s="739"/>
      <c r="R1481" s="420" t="str">
        <f t="shared" si="72"/>
        <v>fx</v>
      </c>
      <c r="S1481" s="734"/>
      <c r="T1481" s="734"/>
      <c r="U1481" s="742"/>
    </row>
    <row r="1482" spans="1:21" ht="15.75" thickBot="1" x14ac:dyDescent="0.3">
      <c r="A1482" s="755"/>
      <c r="B1482" s="175">
        <v>14030406</v>
      </c>
      <c r="C1482" s="96">
        <v>350</v>
      </c>
      <c r="D1482" s="418">
        <v>7</v>
      </c>
      <c r="E1482" s="418">
        <v>50</v>
      </c>
      <c r="F1482" s="416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8">
        <v>41</v>
      </c>
      <c r="M1482" s="418">
        <v>1</v>
      </c>
      <c r="N1482" s="734"/>
      <c r="O1482" s="418"/>
      <c r="P1482" s="418"/>
      <c r="Q1482" s="739"/>
      <c r="R1482" s="420" t="str">
        <f t="shared" si="72"/>
        <v>fx</v>
      </c>
      <c r="S1482" s="734"/>
      <c r="T1482" s="734"/>
      <c r="U1482" s="742"/>
    </row>
    <row r="1483" spans="1:21" ht="15.75" thickBot="1" x14ac:dyDescent="0.3">
      <c r="A1483" s="755"/>
      <c r="B1483" s="175">
        <v>14030406</v>
      </c>
      <c r="C1483" s="96">
        <v>350</v>
      </c>
      <c r="D1483" s="418">
        <v>7</v>
      </c>
      <c r="E1483" s="418">
        <v>50</v>
      </c>
      <c r="F1483" s="416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8">
        <v>42</v>
      </c>
      <c r="M1483" s="418">
        <v>2</v>
      </c>
      <c r="N1483" s="734"/>
      <c r="O1483" s="418"/>
      <c r="P1483" s="418"/>
      <c r="Q1483" s="739"/>
      <c r="R1483" s="420" t="str">
        <f t="shared" si="72"/>
        <v>fx</v>
      </c>
      <c r="S1483" s="734"/>
      <c r="T1483" s="734"/>
      <c r="U1483" s="742"/>
    </row>
    <row r="1484" spans="1:21" ht="15.75" thickBot="1" x14ac:dyDescent="0.3">
      <c r="A1484" s="755"/>
      <c r="B1484" s="175">
        <v>14030406</v>
      </c>
      <c r="C1484" s="96">
        <v>350</v>
      </c>
      <c r="D1484" s="418">
        <v>7</v>
      </c>
      <c r="E1484" s="418">
        <v>50</v>
      </c>
      <c r="F1484" s="416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8">
        <v>43</v>
      </c>
      <c r="M1484" s="418">
        <v>2</v>
      </c>
      <c r="N1484" s="734"/>
      <c r="O1484" s="418"/>
      <c r="P1484" s="418"/>
      <c r="Q1484" s="739"/>
      <c r="R1484" s="420" t="str">
        <f t="shared" si="72"/>
        <v>fx</v>
      </c>
      <c r="S1484" s="734"/>
      <c r="T1484" s="734"/>
      <c r="U1484" s="742"/>
    </row>
    <row r="1485" spans="1:21" ht="15.75" thickBot="1" x14ac:dyDescent="0.3">
      <c r="A1485" s="755"/>
      <c r="B1485" s="414">
        <v>14030406</v>
      </c>
      <c r="C1485" s="96">
        <v>350</v>
      </c>
      <c r="D1485" s="418">
        <v>7</v>
      </c>
      <c r="E1485" s="418">
        <v>50</v>
      </c>
      <c r="F1485" s="416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8">
        <v>44</v>
      </c>
      <c r="M1485" s="418">
        <v>1</v>
      </c>
      <c r="N1485" s="736"/>
      <c r="O1485" s="418"/>
      <c r="P1485" s="418"/>
      <c r="Q1485" s="739"/>
      <c r="R1485" s="420" t="str">
        <f t="shared" si="72"/>
        <v>fx</v>
      </c>
      <c r="S1485" s="734"/>
      <c r="T1485" s="734"/>
      <c r="U1485" s="742"/>
    </row>
    <row r="1486" spans="1:21" ht="15.75" thickBot="1" x14ac:dyDescent="0.3">
      <c r="A1486" s="755"/>
      <c r="B1486" s="174">
        <v>14030406</v>
      </c>
      <c r="C1486" s="96">
        <v>370</v>
      </c>
      <c r="D1486" s="418">
        <v>7</v>
      </c>
      <c r="E1486" s="418">
        <v>50</v>
      </c>
      <c r="F1486" s="416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8">
        <v>39</v>
      </c>
      <c r="M1486" s="418">
        <v>1</v>
      </c>
      <c r="N1486" s="733">
        <v>288</v>
      </c>
      <c r="O1486" s="418"/>
      <c r="P1486" s="418"/>
      <c r="Q1486" s="739"/>
      <c r="R1486" s="420" t="str">
        <f t="shared" si="72"/>
        <v>p500</v>
      </c>
      <c r="S1486" s="734"/>
      <c r="T1486" s="734"/>
      <c r="U1486" s="742"/>
    </row>
    <row r="1487" spans="1:21" ht="15.75" thickBot="1" x14ac:dyDescent="0.3">
      <c r="A1487" s="755"/>
      <c r="B1487" s="175">
        <v>14030406</v>
      </c>
      <c r="C1487" s="96">
        <v>370</v>
      </c>
      <c r="D1487" s="418">
        <v>7</v>
      </c>
      <c r="E1487" s="418">
        <v>50</v>
      </c>
      <c r="F1487" s="416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8">
        <v>40</v>
      </c>
      <c r="M1487" s="418">
        <v>1</v>
      </c>
      <c r="N1487" s="734"/>
      <c r="O1487" s="418"/>
      <c r="P1487" s="418"/>
      <c r="Q1487" s="739"/>
      <c r="R1487" s="420" t="str">
        <f t="shared" si="72"/>
        <v>p500</v>
      </c>
      <c r="S1487" s="734"/>
      <c r="T1487" s="734"/>
      <c r="U1487" s="742"/>
    </row>
    <row r="1488" spans="1:21" ht="15.75" thickBot="1" x14ac:dyDescent="0.3">
      <c r="A1488" s="755"/>
      <c r="B1488" s="175">
        <v>14030406</v>
      </c>
      <c r="C1488" s="96">
        <v>370</v>
      </c>
      <c r="D1488" s="418">
        <v>7</v>
      </c>
      <c r="E1488" s="418">
        <v>50</v>
      </c>
      <c r="F1488" s="416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8">
        <v>42</v>
      </c>
      <c r="M1488" s="418">
        <v>2</v>
      </c>
      <c r="N1488" s="734"/>
      <c r="O1488" s="418"/>
      <c r="P1488" s="418"/>
      <c r="Q1488" s="739"/>
      <c r="R1488" s="420" t="str">
        <f t="shared" si="72"/>
        <v>p500</v>
      </c>
      <c r="S1488" s="734"/>
      <c r="T1488" s="734"/>
      <c r="U1488" s="742"/>
    </row>
    <row r="1489" spans="1:21" ht="15.75" thickBot="1" x14ac:dyDescent="0.3">
      <c r="A1489" s="755"/>
      <c r="B1489" s="175">
        <v>14030406</v>
      </c>
      <c r="C1489" s="96">
        <v>370</v>
      </c>
      <c r="D1489" s="418">
        <v>7</v>
      </c>
      <c r="E1489" s="418">
        <v>50</v>
      </c>
      <c r="F1489" s="416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8">
        <v>43</v>
      </c>
      <c r="M1489" s="418">
        <v>2</v>
      </c>
      <c r="N1489" s="734"/>
      <c r="O1489" s="418"/>
      <c r="P1489" s="418"/>
      <c r="Q1489" s="739"/>
      <c r="R1489" s="420" t="str">
        <f t="shared" si="72"/>
        <v>p500</v>
      </c>
      <c r="S1489" s="734"/>
      <c r="T1489" s="734"/>
      <c r="U1489" s="742"/>
    </row>
    <row r="1490" spans="1:21" ht="15.75" thickBot="1" x14ac:dyDescent="0.3">
      <c r="A1490" s="755"/>
      <c r="B1490" s="414">
        <v>14030406</v>
      </c>
      <c r="C1490" s="96">
        <v>370</v>
      </c>
      <c r="D1490" s="418">
        <v>7</v>
      </c>
      <c r="E1490" s="418">
        <v>50</v>
      </c>
      <c r="F1490" s="416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8">
        <v>44</v>
      </c>
      <c r="M1490" s="418">
        <v>2</v>
      </c>
      <c r="N1490" s="736"/>
      <c r="O1490" s="418"/>
      <c r="P1490" s="418"/>
      <c r="Q1490" s="739"/>
      <c r="R1490" s="420" t="str">
        <f t="shared" si="72"/>
        <v>p500</v>
      </c>
      <c r="S1490" s="734"/>
      <c r="T1490" s="734"/>
      <c r="U1490" s="742"/>
    </row>
    <row r="1491" spans="1:21" ht="15.75" thickBot="1" x14ac:dyDescent="0.3">
      <c r="A1491" s="755"/>
      <c r="B1491" s="174">
        <v>14030406</v>
      </c>
      <c r="C1491" s="96">
        <v>380</v>
      </c>
      <c r="D1491" s="418">
        <v>7</v>
      </c>
      <c r="E1491" s="418">
        <v>50</v>
      </c>
      <c r="F1491" s="416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8">
        <v>40</v>
      </c>
      <c r="M1491" s="418">
        <v>1</v>
      </c>
      <c r="N1491" s="733">
        <v>288</v>
      </c>
      <c r="O1491" s="418"/>
      <c r="P1491" s="418"/>
      <c r="Q1491" s="739"/>
      <c r="R1491" s="420" t="str">
        <f t="shared" si="72"/>
        <v>fx</v>
      </c>
      <c r="S1491" s="734"/>
      <c r="T1491" s="734"/>
      <c r="U1491" s="742"/>
    </row>
    <row r="1492" spans="1:21" ht="15.75" thickBot="1" x14ac:dyDescent="0.3">
      <c r="A1492" s="755"/>
      <c r="B1492" s="175">
        <v>14030406</v>
      </c>
      <c r="C1492" s="96">
        <v>380</v>
      </c>
      <c r="D1492" s="418">
        <v>7</v>
      </c>
      <c r="E1492" s="418">
        <v>50</v>
      </c>
      <c r="F1492" s="416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8">
        <v>41</v>
      </c>
      <c r="M1492" s="418">
        <v>2</v>
      </c>
      <c r="N1492" s="734"/>
      <c r="O1492" s="418"/>
      <c r="P1492" s="418"/>
      <c r="Q1492" s="739"/>
      <c r="R1492" s="420" t="str">
        <f t="shared" si="72"/>
        <v>fx</v>
      </c>
      <c r="S1492" s="734"/>
      <c r="T1492" s="734"/>
      <c r="U1492" s="742"/>
    </row>
    <row r="1493" spans="1:21" ht="15.75" thickBot="1" x14ac:dyDescent="0.3">
      <c r="A1493" s="755"/>
      <c r="B1493" s="175">
        <v>14030406</v>
      </c>
      <c r="C1493" s="96">
        <v>380</v>
      </c>
      <c r="D1493" s="418">
        <v>7</v>
      </c>
      <c r="E1493" s="418">
        <v>50</v>
      </c>
      <c r="F1493" s="416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8">
        <v>42</v>
      </c>
      <c r="M1493" s="418">
        <v>2</v>
      </c>
      <c r="N1493" s="734"/>
      <c r="O1493" s="418"/>
      <c r="P1493" s="418"/>
      <c r="Q1493" s="739"/>
      <c r="R1493" s="420" t="str">
        <f t="shared" si="72"/>
        <v>fx</v>
      </c>
      <c r="S1493" s="734"/>
      <c r="T1493" s="734"/>
      <c r="U1493" s="742"/>
    </row>
    <row r="1494" spans="1:21" ht="15.75" thickBot="1" x14ac:dyDescent="0.3">
      <c r="A1494" s="755"/>
      <c r="B1494" s="175">
        <v>14030406</v>
      </c>
      <c r="C1494" s="96">
        <v>380</v>
      </c>
      <c r="D1494" s="418">
        <v>7</v>
      </c>
      <c r="E1494" s="418">
        <v>50</v>
      </c>
      <c r="F1494" s="416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8">
        <v>43</v>
      </c>
      <c r="M1494" s="418">
        <v>2</v>
      </c>
      <c r="N1494" s="734"/>
      <c r="O1494" s="418"/>
      <c r="P1494" s="418"/>
      <c r="Q1494" s="739"/>
      <c r="R1494" s="420" t="str">
        <f t="shared" si="72"/>
        <v>fx</v>
      </c>
      <c r="S1494" s="734"/>
      <c r="T1494" s="734"/>
      <c r="U1494" s="742"/>
    </row>
    <row r="1495" spans="1:21" ht="15.75" thickBot="1" x14ac:dyDescent="0.3">
      <c r="A1495" s="755"/>
      <c r="B1495" s="414">
        <v>14030406</v>
      </c>
      <c r="C1495" s="96">
        <v>380</v>
      </c>
      <c r="D1495" s="418">
        <v>7</v>
      </c>
      <c r="E1495" s="418">
        <v>50</v>
      </c>
      <c r="F1495" s="416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8">
        <v>44</v>
      </c>
      <c r="M1495" s="418">
        <v>1</v>
      </c>
      <c r="N1495" s="736"/>
      <c r="O1495" s="418"/>
      <c r="P1495" s="418"/>
      <c r="Q1495" s="739"/>
      <c r="R1495" s="420" t="str">
        <f t="shared" si="72"/>
        <v>fx</v>
      </c>
      <c r="S1495" s="734"/>
      <c r="T1495" s="734"/>
      <c r="U1495" s="742"/>
    </row>
    <row r="1496" spans="1:21" ht="15.75" thickBot="1" x14ac:dyDescent="0.3">
      <c r="A1496" s="755"/>
      <c r="B1496" s="174">
        <v>14030406</v>
      </c>
      <c r="C1496" s="96">
        <v>307</v>
      </c>
      <c r="D1496" s="418">
        <v>7</v>
      </c>
      <c r="E1496" s="418">
        <v>50</v>
      </c>
      <c r="F1496" s="416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8">
        <v>36</v>
      </c>
      <c r="M1496" s="418">
        <v>1</v>
      </c>
      <c r="N1496" s="733">
        <v>132</v>
      </c>
      <c r="O1496" s="418"/>
      <c r="P1496" s="418"/>
      <c r="Q1496" s="739"/>
      <c r="R1496" s="420" t="str">
        <f t="shared" si="72"/>
        <v>fx</v>
      </c>
      <c r="S1496" s="734"/>
      <c r="T1496" s="734"/>
      <c r="U1496" s="742"/>
    </row>
    <row r="1497" spans="1:21" ht="15.75" thickBot="1" x14ac:dyDescent="0.3">
      <c r="A1497" s="755"/>
      <c r="B1497" s="175">
        <v>14030406</v>
      </c>
      <c r="C1497" s="96">
        <v>307</v>
      </c>
      <c r="D1497" s="418">
        <v>7</v>
      </c>
      <c r="E1497" s="418">
        <v>50</v>
      </c>
      <c r="F1497" s="416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8">
        <v>37</v>
      </c>
      <c r="M1497" s="418">
        <v>1</v>
      </c>
      <c r="N1497" s="734"/>
      <c r="O1497" s="418"/>
      <c r="P1497" s="418"/>
      <c r="Q1497" s="739"/>
      <c r="R1497" s="420" t="str">
        <f t="shared" si="72"/>
        <v>fx</v>
      </c>
      <c r="S1497" s="734"/>
      <c r="T1497" s="734"/>
      <c r="U1497" s="742"/>
    </row>
    <row r="1498" spans="1:21" ht="15.75" thickBot="1" x14ac:dyDescent="0.3">
      <c r="A1498" s="755"/>
      <c r="B1498" s="414">
        <v>14030406</v>
      </c>
      <c r="C1498" s="96">
        <v>307</v>
      </c>
      <c r="D1498" s="418">
        <v>7</v>
      </c>
      <c r="E1498" s="418">
        <v>50</v>
      </c>
      <c r="F1498" s="416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8">
        <v>38</v>
      </c>
      <c r="M1498" s="418">
        <v>2</v>
      </c>
      <c r="N1498" s="736"/>
      <c r="O1498" s="418"/>
      <c r="P1498" s="418"/>
      <c r="Q1498" s="739"/>
      <c r="R1498" s="420" t="str">
        <f t="shared" si="72"/>
        <v>fx</v>
      </c>
      <c r="S1498" s="734"/>
      <c r="T1498" s="734"/>
      <c r="U1498" s="742"/>
    </row>
    <row r="1499" spans="1:21" ht="15.75" thickBot="1" x14ac:dyDescent="0.3">
      <c r="A1499" s="755"/>
      <c r="B1499" s="174">
        <v>14030406</v>
      </c>
      <c r="C1499" s="96" t="s">
        <v>518</v>
      </c>
      <c r="D1499" s="418">
        <v>7</v>
      </c>
      <c r="E1499" s="418">
        <v>50</v>
      </c>
      <c r="F1499" s="416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8">
        <v>38</v>
      </c>
      <c r="M1499" s="418">
        <v>1</v>
      </c>
      <c r="N1499" s="733">
        <v>108</v>
      </c>
      <c r="O1499" s="418"/>
      <c r="P1499" s="418"/>
      <c r="Q1499" s="739"/>
      <c r="R1499" s="420" t="str">
        <f t="shared" si="72"/>
        <v>fx</v>
      </c>
      <c r="S1499" s="734"/>
      <c r="T1499" s="734"/>
      <c r="U1499" s="742"/>
    </row>
    <row r="1500" spans="1:21" ht="15.75" thickBot="1" x14ac:dyDescent="0.3">
      <c r="A1500" s="755"/>
      <c r="B1500" s="175">
        <v>14030406</v>
      </c>
      <c r="C1500" s="96" t="s">
        <v>518</v>
      </c>
      <c r="D1500" s="418">
        <v>7</v>
      </c>
      <c r="E1500" s="418">
        <v>50</v>
      </c>
      <c r="F1500" s="416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8">
        <v>39</v>
      </c>
      <c r="M1500" s="418">
        <v>1</v>
      </c>
      <c r="N1500" s="734"/>
      <c r="O1500" s="418"/>
      <c r="P1500" s="418"/>
      <c r="Q1500" s="739"/>
      <c r="R1500" s="420" t="str">
        <f t="shared" si="72"/>
        <v>fx</v>
      </c>
      <c r="S1500" s="734"/>
      <c r="T1500" s="734"/>
      <c r="U1500" s="742"/>
    </row>
    <row r="1501" spans="1:21" ht="15.75" thickBot="1" x14ac:dyDescent="0.3">
      <c r="A1501" s="755"/>
      <c r="B1501" s="414">
        <v>14030406</v>
      </c>
      <c r="C1501" s="96" t="s">
        <v>518</v>
      </c>
      <c r="D1501" s="418">
        <v>7</v>
      </c>
      <c r="E1501" s="418">
        <v>50</v>
      </c>
      <c r="F1501" s="416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8">
        <v>40</v>
      </c>
      <c r="M1501" s="418">
        <v>1</v>
      </c>
      <c r="N1501" s="736"/>
      <c r="O1501" s="418"/>
      <c r="P1501" s="418"/>
      <c r="Q1501" s="739"/>
      <c r="R1501" s="420" t="str">
        <f t="shared" si="72"/>
        <v>fx</v>
      </c>
      <c r="S1501" s="734"/>
      <c r="T1501" s="734"/>
      <c r="U1501" s="742"/>
    </row>
    <row r="1502" spans="1:21" ht="15.75" thickBot="1" x14ac:dyDescent="0.3">
      <c r="A1502" s="755"/>
      <c r="B1502" s="174">
        <v>14030406</v>
      </c>
      <c r="C1502" s="96">
        <v>342</v>
      </c>
      <c r="D1502" s="418">
        <v>7</v>
      </c>
      <c r="E1502" s="418">
        <v>50</v>
      </c>
      <c r="F1502" s="416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8">
        <v>30</v>
      </c>
      <c r="M1502" s="418">
        <v>1</v>
      </c>
      <c r="N1502" s="733">
        <v>138</v>
      </c>
      <c r="O1502" s="418"/>
      <c r="P1502" s="418"/>
      <c r="Q1502" s="739"/>
      <c r="R1502" s="420" t="str">
        <f t="shared" si="72"/>
        <v>fx</v>
      </c>
      <c r="S1502" s="734"/>
      <c r="T1502" s="734"/>
      <c r="U1502" s="742"/>
    </row>
    <row r="1503" spans="1:21" ht="15.75" thickBot="1" x14ac:dyDescent="0.3">
      <c r="A1503" s="755"/>
      <c r="B1503" s="175">
        <v>14030406</v>
      </c>
      <c r="C1503" s="96">
        <v>342</v>
      </c>
      <c r="D1503" s="418">
        <v>7</v>
      </c>
      <c r="E1503" s="418">
        <v>50</v>
      </c>
      <c r="F1503" s="416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8">
        <v>31</v>
      </c>
      <c r="M1503" s="418">
        <v>1</v>
      </c>
      <c r="N1503" s="734"/>
      <c r="O1503" s="418"/>
      <c r="P1503" s="418"/>
      <c r="Q1503" s="739"/>
      <c r="R1503" s="420" t="str">
        <f t="shared" si="72"/>
        <v>fx</v>
      </c>
      <c r="S1503" s="734"/>
      <c r="T1503" s="734"/>
      <c r="U1503" s="742"/>
    </row>
    <row r="1504" spans="1:21" ht="15.75" thickBot="1" x14ac:dyDescent="0.3">
      <c r="A1504" s="755"/>
      <c r="B1504" s="175">
        <v>14030406</v>
      </c>
      <c r="C1504" s="96">
        <v>342</v>
      </c>
      <c r="D1504" s="418">
        <v>7</v>
      </c>
      <c r="E1504" s="418">
        <v>50</v>
      </c>
      <c r="F1504" s="416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8">
        <v>32</v>
      </c>
      <c r="M1504" s="418">
        <v>1</v>
      </c>
      <c r="N1504" s="734"/>
      <c r="O1504" s="418"/>
      <c r="P1504" s="418"/>
      <c r="Q1504" s="739"/>
      <c r="R1504" s="420" t="str">
        <f t="shared" si="72"/>
        <v>fx</v>
      </c>
      <c r="S1504" s="734"/>
      <c r="T1504" s="734"/>
      <c r="U1504" s="742"/>
    </row>
    <row r="1505" spans="1:21" ht="15.75" thickBot="1" x14ac:dyDescent="0.3">
      <c r="A1505" s="755"/>
      <c r="B1505" s="175">
        <v>14030406</v>
      </c>
      <c r="C1505" s="96">
        <v>342</v>
      </c>
      <c r="D1505" s="418">
        <v>7</v>
      </c>
      <c r="E1505" s="418">
        <v>50</v>
      </c>
      <c r="F1505" s="416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8">
        <v>33</v>
      </c>
      <c r="M1505" s="418">
        <v>1</v>
      </c>
      <c r="N1505" s="734"/>
      <c r="O1505" s="418"/>
      <c r="P1505" s="418"/>
      <c r="Q1505" s="739"/>
      <c r="R1505" s="420" t="str">
        <f t="shared" si="72"/>
        <v>fx</v>
      </c>
      <c r="S1505" s="734"/>
      <c r="T1505" s="734"/>
      <c r="U1505" s="742"/>
    </row>
    <row r="1506" spans="1:21" ht="15.75" thickBot="1" x14ac:dyDescent="0.3">
      <c r="A1506" s="755"/>
      <c r="B1506" s="175">
        <v>14030406</v>
      </c>
      <c r="C1506" s="96">
        <v>342</v>
      </c>
      <c r="D1506" s="418">
        <v>7</v>
      </c>
      <c r="E1506" s="418">
        <v>50</v>
      </c>
      <c r="F1506" s="416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8">
        <v>34</v>
      </c>
      <c r="M1506" s="418">
        <v>1</v>
      </c>
      <c r="N1506" s="734"/>
      <c r="O1506" s="418"/>
      <c r="P1506" s="418"/>
      <c r="Q1506" s="739"/>
      <c r="R1506" s="420" t="str">
        <f t="shared" si="72"/>
        <v>fx</v>
      </c>
      <c r="S1506" s="734"/>
      <c r="T1506" s="734"/>
      <c r="U1506" s="742"/>
    </row>
    <row r="1507" spans="1:21" ht="15.75" thickBot="1" x14ac:dyDescent="0.3">
      <c r="A1507" s="756"/>
      <c r="B1507" s="414">
        <v>14030406</v>
      </c>
      <c r="C1507" s="164">
        <v>342</v>
      </c>
      <c r="D1507" s="425">
        <v>7</v>
      </c>
      <c r="E1507" s="425">
        <v>50</v>
      </c>
      <c r="F1507" s="411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25">
        <v>35</v>
      </c>
      <c r="M1507" s="425">
        <v>1</v>
      </c>
      <c r="N1507" s="735"/>
      <c r="O1507" s="425"/>
      <c r="P1507" s="425"/>
      <c r="Q1507" s="740"/>
      <c r="R1507" s="151" t="str">
        <f t="shared" si="72"/>
        <v>fx</v>
      </c>
      <c r="S1507" s="735"/>
      <c r="T1507" s="735"/>
      <c r="U1507" s="743"/>
    </row>
    <row r="1508" spans="1:21" ht="15.75" thickBot="1" x14ac:dyDescent="0.3">
      <c r="A1508" s="754" t="str">
        <f t="shared" si="73"/>
        <v>روز</v>
      </c>
      <c r="B1508" s="174">
        <v>14030407</v>
      </c>
      <c r="C1508" s="163">
        <v>309</v>
      </c>
      <c r="D1508" s="426">
        <v>7</v>
      </c>
      <c r="E1508" s="426">
        <v>50</v>
      </c>
      <c r="F1508" s="426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26">
        <v>36</v>
      </c>
      <c r="M1508" s="426">
        <v>2</v>
      </c>
      <c r="N1508" s="737">
        <v>397</v>
      </c>
      <c r="O1508" s="426"/>
      <c r="P1508" s="426"/>
      <c r="Q1508" s="738">
        <f>239.4+10.076+241.265</f>
        <v>490.74099999999999</v>
      </c>
      <c r="R1508" s="150" t="str">
        <f t="shared" si="72"/>
        <v>fx</v>
      </c>
      <c r="S1508" s="737">
        <v>2.5</v>
      </c>
      <c r="T1508" s="737">
        <v>23</v>
      </c>
      <c r="U1508" s="741">
        <v>1000</v>
      </c>
    </row>
    <row r="1509" spans="1:21" ht="15.75" thickBot="1" x14ac:dyDescent="0.3">
      <c r="A1509" s="755"/>
      <c r="B1509" s="175">
        <v>14030407</v>
      </c>
      <c r="C1509" s="96">
        <v>309</v>
      </c>
      <c r="D1509" s="418">
        <v>7</v>
      </c>
      <c r="E1509" s="418">
        <v>50</v>
      </c>
      <c r="F1509" s="416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8">
        <v>37</v>
      </c>
      <c r="M1509" s="418">
        <v>2</v>
      </c>
      <c r="N1509" s="734"/>
      <c r="O1509" s="418"/>
      <c r="P1509" s="418"/>
      <c r="Q1509" s="739"/>
      <c r="R1509" s="420" t="str">
        <f t="shared" si="72"/>
        <v>fx</v>
      </c>
      <c r="S1509" s="734"/>
      <c r="T1509" s="734"/>
      <c r="U1509" s="742"/>
    </row>
    <row r="1510" spans="1:21" ht="15.75" thickBot="1" x14ac:dyDescent="0.3">
      <c r="A1510" s="755"/>
      <c r="B1510" s="175">
        <v>14030407</v>
      </c>
      <c r="C1510" s="96">
        <v>309</v>
      </c>
      <c r="D1510" s="418">
        <v>7</v>
      </c>
      <c r="E1510" s="418">
        <v>50</v>
      </c>
      <c r="F1510" s="416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8">
        <v>38</v>
      </c>
      <c r="M1510" s="418">
        <v>2</v>
      </c>
      <c r="N1510" s="734"/>
      <c r="O1510" s="418"/>
      <c r="P1510" s="418"/>
      <c r="Q1510" s="739"/>
      <c r="R1510" s="420" t="str">
        <f t="shared" si="72"/>
        <v>fx</v>
      </c>
      <c r="S1510" s="734"/>
      <c r="T1510" s="734"/>
      <c r="U1510" s="742"/>
    </row>
    <row r="1511" spans="1:21" ht="15.75" thickBot="1" x14ac:dyDescent="0.3">
      <c r="A1511" s="755"/>
      <c r="B1511" s="175">
        <v>14030407</v>
      </c>
      <c r="C1511" s="96">
        <v>309</v>
      </c>
      <c r="D1511" s="418">
        <v>7</v>
      </c>
      <c r="E1511" s="418">
        <v>50</v>
      </c>
      <c r="F1511" s="416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8">
        <v>39</v>
      </c>
      <c r="M1511" s="418">
        <v>3</v>
      </c>
      <c r="N1511" s="734"/>
      <c r="O1511" s="418"/>
      <c r="P1511" s="418"/>
      <c r="Q1511" s="739"/>
      <c r="R1511" s="420" t="str">
        <f t="shared" si="72"/>
        <v>fx</v>
      </c>
      <c r="S1511" s="734"/>
      <c r="T1511" s="734"/>
      <c r="U1511" s="742"/>
    </row>
    <row r="1512" spans="1:21" ht="15.75" thickBot="1" x14ac:dyDescent="0.3">
      <c r="A1512" s="755"/>
      <c r="B1512" s="175">
        <v>14030407</v>
      </c>
      <c r="C1512" s="96">
        <v>309</v>
      </c>
      <c r="D1512" s="418">
        <v>7</v>
      </c>
      <c r="E1512" s="418">
        <v>50</v>
      </c>
      <c r="F1512" s="416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8">
        <v>40</v>
      </c>
      <c r="M1512" s="418">
        <v>1</v>
      </c>
      <c r="N1512" s="734"/>
      <c r="O1512" s="418"/>
      <c r="P1512" s="418"/>
      <c r="Q1512" s="739"/>
      <c r="R1512" s="420" t="str">
        <f t="shared" si="72"/>
        <v>fx</v>
      </c>
      <c r="S1512" s="734"/>
      <c r="T1512" s="734"/>
      <c r="U1512" s="742"/>
    </row>
    <row r="1513" spans="1:21" ht="15.75" thickBot="1" x14ac:dyDescent="0.3">
      <c r="A1513" s="755"/>
      <c r="B1513" s="414">
        <v>14030407</v>
      </c>
      <c r="C1513" s="96">
        <v>309</v>
      </c>
      <c r="D1513" s="418">
        <v>7</v>
      </c>
      <c r="E1513" s="418">
        <v>50</v>
      </c>
      <c r="F1513" s="416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8">
        <v>41</v>
      </c>
      <c r="M1513" s="418">
        <v>1</v>
      </c>
      <c r="N1513" s="736"/>
      <c r="O1513" s="418"/>
      <c r="P1513" s="418"/>
      <c r="Q1513" s="739"/>
      <c r="R1513" s="420" t="str">
        <f t="shared" si="72"/>
        <v>fx</v>
      </c>
      <c r="S1513" s="734"/>
      <c r="T1513" s="734"/>
      <c r="U1513" s="742"/>
    </row>
    <row r="1514" spans="1:21" ht="15.75" thickBot="1" x14ac:dyDescent="0.3">
      <c r="A1514" s="755"/>
      <c r="B1514" s="174">
        <v>14030407</v>
      </c>
      <c r="C1514" s="96">
        <v>350</v>
      </c>
      <c r="D1514" s="418">
        <v>7</v>
      </c>
      <c r="E1514" s="418">
        <v>50</v>
      </c>
      <c r="F1514" s="416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8">
        <v>39</v>
      </c>
      <c r="M1514" s="418">
        <v>1</v>
      </c>
      <c r="N1514" s="733">
        <v>344</v>
      </c>
      <c r="O1514" s="418"/>
      <c r="P1514" s="418"/>
      <c r="Q1514" s="739"/>
      <c r="R1514" s="420" t="str">
        <f t="shared" si="72"/>
        <v>fx</v>
      </c>
      <c r="S1514" s="734"/>
      <c r="T1514" s="734"/>
      <c r="U1514" s="742"/>
    </row>
    <row r="1515" spans="1:21" ht="15.75" thickBot="1" x14ac:dyDescent="0.3">
      <c r="A1515" s="755"/>
      <c r="B1515" s="175">
        <v>14030407</v>
      </c>
      <c r="C1515" s="96">
        <v>350</v>
      </c>
      <c r="D1515" s="418">
        <v>7</v>
      </c>
      <c r="E1515" s="418">
        <v>50</v>
      </c>
      <c r="F1515" s="416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8">
        <v>40</v>
      </c>
      <c r="M1515" s="418">
        <v>1</v>
      </c>
      <c r="N1515" s="734"/>
      <c r="O1515" s="418"/>
      <c r="P1515" s="418"/>
      <c r="Q1515" s="739"/>
      <c r="R1515" s="420" t="str">
        <f t="shared" si="72"/>
        <v>fx</v>
      </c>
      <c r="S1515" s="734"/>
      <c r="T1515" s="734"/>
      <c r="U1515" s="742"/>
    </row>
    <row r="1516" spans="1:21" ht="15.75" thickBot="1" x14ac:dyDescent="0.3">
      <c r="A1516" s="755"/>
      <c r="B1516" s="175">
        <v>14030407</v>
      </c>
      <c r="C1516" s="96">
        <v>350</v>
      </c>
      <c r="D1516" s="418">
        <v>7</v>
      </c>
      <c r="E1516" s="418">
        <v>50</v>
      </c>
      <c r="F1516" s="416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8">
        <v>41</v>
      </c>
      <c r="M1516" s="418">
        <v>1</v>
      </c>
      <c r="N1516" s="734"/>
      <c r="O1516" s="418"/>
      <c r="P1516" s="418"/>
      <c r="Q1516" s="739"/>
      <c r="R1516" s="420" t="str">
        <f t="shared" si="72"/>
        <v>fx</v>
      </c>
      <c r="S1516" s="734"/>
      <c r="T1516" s="734"/>
      <c r="U1516" s="742"/>
    </row>
    <row r="1517" spans="1:21" ht="15.75" thickBot="1" x14ac:dyDescent="0.3">
      <c r="A1517" s="755"/>
      <c r="B1517" s="175">
        <v>14030407</v>
      </c>
      <c r="C1517" s="96">
        <v>350</v>
      </c>
      <c r="D1517" s="418">
        <v>7</v>
      </c>
      <c r="E1517" s="418">
        <v>50</v>
      </c>
      <c r="F1517" s="416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8">
        <v>42</v>
      </c>
      <c r="M1517" s="418">
        <v>2</v>
      </c>
      <c r="N1517" s="734"/>
      <c r="O1517" s="418"/>
      <c r="P1517" s="418"/>
      <c r="Q1517" s="739"/>
      <c r="R1517" s="420" t="str">
        <f t="shared" si="72"/>
        <v>fx</v>
      </c>
      <c r="S1517" s="734"/>
      <c r="T1517" s="734"/>
      <c r="U1517" s="742"/>
    </row>
    <row r="1518" spans="1:21" ht="15.75" thickBot="1" x14ac:dyDescent="0.3">
      <c r="A1518" s="755"/>
      <c r="B1518" s="175">
        <v>14030407</v>
      </c>
      <c r="C1518" s="96">
        <v>350</v>
      </c>
      <c r="D1518" s="418">
        <v>7</v>
      </c>
      <c r="E1518" s="418">
        <v>50</v>
      </c>
      <c r="F1518" s="416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8">
        <v>43</v>
      </c>
      <c r="M1518" s="418">
        <v>2</v>
      </c>
      <c r="N1518" s="734"/>
      <c r="O1518" s="418"/>
      <c r="P1518" s="418"/>
      <c r="Q1518" s="739"/>
      <c r="R1518" s="420" t="str">
        <f t="shared" si="72"/>
        <v>fx</v>
      </c>
      <c r="S1518" s="734"/>
      <c r="T1518" s="734"/>
      <c r="U1518" s="742"/>
    </row>
    <row r="1519" spans="1:21" ht="15.75" thickBot="1" x14ac:dyDescent="0.3">
      <c r="A1519" s="755"/>
      <c r="B1519" s="414">
        <v>14030407</v>
      </c>
      <c r="C1519" s="96">
        <v>350</v>
      </c>
      <c r="D1519" s="418">
        <v>7</v>
      </c>
      <c r="E1519" s="418">
        <v>50</v>
      </c>
      <c r="F1519" s="416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8">
        <v>44</v>
      </c>
      <c r="M1519" s="418">
        <v>1</v>
      </c>
      <c r="N1519" s="736"/>
      <c r="O1519" s="418"/>
      <c r="P1519" s="418"/>
      <c r="Q1519" s="739"/>
      <c r="R1519" s="420" t="str">
        <f t="shared" ref="R1519:R1566" si="77">IF(C1519=370,"p500","fx")</f>
        <v>fx</v>
      </c>
      <c r="S1519" s="734"/>
      <c r="T1519" s="734"/>
      <c r="U1519" s="742"/>
    </row>
    <row r="1520" spans="1:21" ht="15.75" thickBot="1" x14ac:dyDescent="0.3">
      <c r="A1520" s="755"/>
      <c r="B1520" s="174">
        <v>14030407</v>
      </c>
      <c r="C1520" s="96">
        <v>370</v>
      </c>
      <c r="D1520" s="418">
        <v>7</v>
      </c>
      <c r="E1520" s="418">
        <v>50</v>
      </c>
      <c r="F1520" s="416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8">
        <v>39</v>
      </c>
      <c r="M1520" s="418">
        <v>1</v>
      </c>
      <c r="N1520" s="733">
        <v>344</v>
      </c>
      <c r="O1520" s="418"/>
      <c r="P1520" s="418"/>
      <c r="Q1520" s="739"/>
      <c r="R1520" s="420" t="str">
        <f t="shared" si="77"/>
        <v>p500</v>
      </c>
      <c r="S1520" s="734"/>
      <c r="T1520" s="734"/>
      <c r="U1520" s="742"/>
    </row>
    <row r="1521" spans="1:21" ht="15.75" thickBot="1" x14ac:dyDescent="0.3">
      <c r="A1521" s="755"/>
      <c r="B1521" s="175">
        <v>14030407</v>
      </c>
      <c r="C1521" s="96">
        <v>370</v>
      </c>
      <c r="D1521" s="418">
        <v>7</v>
      </c>
      <c r="E1521" s="418">
        <v>50</v>
      </c>
      <c r="F1521" s="416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8">
        <v>40</v>
      </c>
      <c r="M1521" s="418">
        <v>1</v>
      </c>
      <c r="N1521" s="734"/>
      <c r="O1521" s="418"/>
      <c r="P1521" s="418"/>
      <c r="Q1521" s="739"/>
      <c r="R1521" s="420" t="str">
        <f t="shared" si="77"/>
        <v>p500</v>
      </c>
      <c r="S1521" s="734"/>
      <c r="T1521" s="734"/>
      <c r="U1521" s="742"/>
    </row>
    <row r="1522" spans="1:21" ht="15.75" thickBot="1" x14ac:dyDescent="0.3">
      <c r="A1522" s="755"/>
      <c r="B1522" s="175">
        <v>14030407</v>
      </c>
      <c r="C1522" s="96">
        <v>370</v>
      </c>
      <c r="D1522" s="418">
        <v>7</v>
      </c>
      <c r="E1522" s="418">
        <v>50</v>
      </c>
      <c r="F1522" s="416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8">
        <v>42</v>
      </c>
      <c r="M1522" s="418">
        <v>2</v>
      </c>
      <c r="N1522" s="734"/>
      <c r="O1522" s="418"/>
      <c r="P1522" s="418"/>
      <c r="Q1522" s="739"/>
      <c r="R1522" s="420" t="str">
        <f t="shared" si="77"/>
        <v>p500</v>
      </c>
      <c r="S1522" s="734"/>
      <c r="T1522" s="734"/>
      <c r="U1522" s="742"/>
    </row>
    <row r="1523" spans="1:21" ht="15.75" thickBot="1" x14ac:dyDescent="0.3">
      <c r="A1523" s="755"/>
      <c r="B1523" s="175">
        <v>14030407</v>
      </c>
      <c r="C1523" s="96">
        <v>370</v>
      </c>
      <c r="D1523" s="418">
        <v>7</v>
      </c>
      <c r="E1523" s="418">
        <v>50</v>
      </c>
      <c r="F1523" s="416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8">
        <v>43</v>
      </c>
      <c r="M1523" s="418">
        <v>2</v>
      </c>
      <c r="N1523" s="734"/>
      <c r="O1523" s="418"/>
      <c r="P1523" s="418"/>
      <c r="Q1523" s="739"/>
      <c r="R1523" s="420" t="str">
        <f t="shared" si="77"/>
        <v>p500</v>
      </c>
      <c r="S1523" s="734"/>
      <c r="T1523" s="734"/>
      <c r="U1523" s="742"/>
    </row>
    <row r="1524" spans="1:21" ht="15.75" thickBot="1" x14ac:dyDescent="0.3">
      <c r="A1524" s="755"/>
      <c r="B1524" s="414">
        <v>14030407</v>
      </c>
      <c r="C1524" s="96">
        <v>370</v>
      </c>
      <c r="D1524" s="418">
        <v>7</v>
      </c>
      <c r="E1524" s="418">
        <v>50</v>
      </c>
      <c r="F1524" s="416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8">
        <v>44</v>
      </c>
      <c r="M1524" s="418">
        <v>2</v>
      </c>
      <c r="N1524" s="736"/>
      <c r="O1524" s="418"/>
      <c r="P1524" s="418"/>
      <c r="Q1524" s="739"/>
      <c r="R1524" s="420" t="str">
        <f t="shared" si="77"/>
        <v>p500</v>
      </c>
      <c r="S1524" s="734"/>
      <c r="T1524" s="734"/>
      <c r="U1524" s="742"/>
    </row>
    <row r="1525" spans="1:21" ht="15.75" thickBot="1" x14ac:dyDescent="0.3">
      <c r="A1525" s="755"/>
      <c r="B1525" s="174">
        <v>14030407</v>
      </c>
      <c r="C1525" s="96">
        <v>380</v>
      </c>
      <c r="D1525" s="418">
        <v>7</v>
      </c>
      <c r="E1525" s="418">
        <v>50</v>
      </c>
      <c r="F1525" s="416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8">
        <v>40</v>
      </c>
      <c r="M1525" s="418">
        <v>1</v>
      </c>
      <c r="N1525" s="733">
        <v>254</v>
      </c>
      <c r="O1525" s="418"/>
      <c r="P1525" s="418"/>
      <c r="Q1525" s="739"/>
      <c r="R1525" s="420" t="str">
        <f t="shared" si="77"/>
        <v>fx</v>
      </c>
      <c r="S1525" s="734"/>
      <c r="T1525" s="734"/>
      <c r="U1525" s="742"/>
    </row>
    <row r="1526" spans="1:21" ht="15.75" thickBot="1" x14ac:dyDescent="0.3">
      <c r="A1526" s="755"/>
      <c r="B1526" s="175">
        <v>14030407</v>
      </c>
      <c r="C1526" s="96">
        <v>380</v>
      </c>
      <c r="D1526" s="418">
        <v>7</v>
      </c>
      <c r="E1526" s="418">
        <v>50</v>
      </c>
      <c r="F1526" s="416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8">
        <v>41</v>
      </c>
      <c r="M1526" s="418">
        <v>2</v>
      </c>
      <c r="N1526" s="734"/>
      <c r="O1526" s="418"/>
      <c r="P1526" s="418"/>
      <c r="Q1526" s="739"/>
      <c r="R1526" s="420" t="str">
        <f t="shared" si="77"/>
        <v>fx</v>
      </c>
      <c r="S1526" s="734"/>
      <c r="T1526" s="734"/>
      <c r="U1526" s="742"/>
    </row>
    <row r="1527" spans="1:21" ht="15.75" thickBot="1" x14ac:dyDescent="0.3">
      <c r="A1527" s="755"/>
      <c r="B1527" s="175">
        <v>14030407</v>
      </c>
      <c r="C1527" s="96">
        <v>380</v>
      </c>
      <c r="D1527" s="418">
        <v>7</v>
      </c>
      <c r="E1527" s="418">
        <v>50</v>
      </c>
      <c r="F1527" s="416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8">
        <v>42</v>
      </c>
      <c r="M1527" s="418">
        <v>2</v>
      </c>
      <c r="N1527" s="734"/>
      <c r="O1527" s="418"/>
      <c r="P1527" s="418"/>
      <c r="Q1527" s="739"/>
      <c r="R1527" s="420" t="str">
        <f t="shared" si="77"/>
        <v>fx</v>
      </c>
      <c r="S1527" s="734"/>
      <c r="T1527" s="734"/>
      <c r="U1527" s="742"/>
    </row>
    <row r="1528" spans="1:21" ht="15.75" thickBot="1" x14ac:dyDescent="0.3">
      <c r="A1528" s="755"/>
      <c r="B1528" s="175">
        <v>14030407</v>
      </c>
      <c r="C1528" s="96">
        <v>380</v>
      </c>
      <c r="D1528" s="418">
        <v>7</v>
      </c>
      <c r="E1528" s="418">
        <v>50</v>
      </c>
      <c r="F1528" s="416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8">
        <v>43</v>
      </c>
      <c r="M1528" s="418">
        <v>2</v>
      </c>
      <c r="N1528" s="734"/>
      <c r="O1528" s="418"/>
      <c r="P1528" s="418"/>
      <c r="Q1528" s="739"/>
      <c r="R1528" s="420" t="str">
        <f t="shared" si="77"/>
        <v>fx</v>
      </c>
      <c r="S1528" s="734"/>
      <c r="T1528" s="734"/>
      <c r="U1528" s="742"/>
    </row>
    <row r="1529" spans="1:21" ht="15.75" thickBot="1" x14ac:dyDescent="0.3">
      <c r="A1529" s="755"/>
      <c r="B1529" s="414">
        <v>14030407</v>
      </c>
      <c r="C1529" s="96">
        <v>380</v>
      </c>
      <c r="D1529" s="418">
        <v>7</v>
      </c>
      <c r="E1529" s="418">
        <v>50</v>
      </c>
      <c r="F1529" s="416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8">
        <v>44</v>
      </c>
      <c r="M1529" s="418">
        <v>1</v>
      </c>
      <c r="N1529" s="736"/>
      <c r="O1529" s="418"/>
      <c r="P1529" s="418"/>
      <c r="Q1529" s="739"/>
      <c r="R1529" s="420" t="str">
        <f t="shared" si="77"/>
        <v>fx</v>
      </c>
      <c r="S1529" s="734"/>
      <c r="T1529" s="734"/>
      <c r="U1529" s="742"/>
    </row>
    <row r="1530" spans="1:21" ht="15.75" thickBot="1" x14ac:dyDescent="0.3">
      <c r="A1530" s="755"/>
      <c r="B1530" s="174">
        <v>14030407</v>
      </c>
      <c r="C1530" s="96">
        <v>307</v>
      </c>
      <c r="D1530" s="418">
        <v>7</v>
      </c>
      <c r="E1530" s="418">
        <v>50</v>
      </c>
      <c r="F1530" s="416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8">
        <v>36</v>
      </c>
      <c r="M1530" s="418">
        <v>1</v>
      </c>
      <c r="N1530" s="733">
        <v>156</v>
      </c>
      <c r="O1530" s="418"/>
      <c r="P1530" s="418"/>
      <c r="Q1530" s="739"/>
      <c r="R1530" s="420" t="str">
        <f t="shared" si="77"/>
        <v>fx</v>
      </c>
      <c r="S1530" s="734"/>
      <c r="T1530" s="734"/>
      <c r="U1530" s="742"/>
    </row>
    <row r="1531" spans="1:21" ht="15.75" thickBot="1" x14ac:dyDescent="0.3">
      <c r="A1531" s="755"/>
      <c r="B1531" s="175">
        <v>14030407</v>
      </c>
      <c r="C1531" s="96">
        <v>307</v>
      </c>
      <c r="D1531" s="418">
        <v>7</v>
      </c>
      <c r="E1531" s="418">
        <v>50</v>
      </c>
      <c r="F1531" s="416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8">
        <v>37</v>
      </c>
      <c r="M1531" s="418">
        <v>1</v>
      </c>
      <c r="N1531" s="734"/>
      <c r="O1531" s="418"/>
      <c r="P1531" s="418"/>
      <c r="Q1531" s="739"/>
      <c r="R1531" s="420" t="str">
        <f t="shared" si="77"/>
        <v>fx</v>
      </c>
      <c r="S1531" s="734"/>
      <c r="T1531" s="734"/>
      <c r="U1531" s="742"/>
    </row>
    <row r="1532" spans="1:21" ht="15.75" thickBot="1" x14ac:dyDescent="0.3">
      <c r="A1532" s="755"/>
      <c r="B1532" s="414">
        <v>14030407</v>
      </c>
      <c r="C1532" s="96">
        <v>307</v>
      </c>
      <c r="D1532" s="418">
        <v>7</v>
      </c>
      <c r="E1532" s="418">
        <v>50</v>
      </c>
      <c r="F1532" s="416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8">
        <v>38</v>
      </c>
      <c r="M1532" s="418">
        <v>2</v>
      </c>
      <c r="N1532" s="736"/>
      <c r="O1532" s="418"/>
      <c r="P1532" s="418"/>
      <c r="Q1532" s="739"/>
      <c r="R1532" s="420" t="str">
        <f t="shared" si="77"/>
        <v>fx</v>
      </c>
      <c r="S1532" s="734"/>
      <c r="T1532" s="734"/>
      <c r="U1532" s="742"/>
    </row>
    <row r="1533" spans="1:21" ht="15.75" thickBot="1" x14ac:dyDescent="0.3">
      <c r="A1533" s="755"/>
      <c r="B1533" s="174">
        <v>14030407</v>
      </c>
      <c r="C1533" s="96">
        <v>373</v>
      </c>
      <c r="D1533" s="418">
        <v>7</v>
      </c>
      <c r="E1533" s="418">
        <v>50</v>
      </c>
      <c r="F1533" s="416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8">
        <v>38</v>
      </c>
      <c r="M1533" s="418">
        <v>1</v>
      </c>
      <c r="N1533" s="733">
        <v>48</v>
      </c>
      <c r="O1533" s="418"/>
      <c r="P1533" s="418"/>
      <c r="Q1533" s="739"/>
      <c r="R1533" s="420" t="str">
        <f t="shared" si="77"/>
        <v>fx</v>
      </c>
      <c r="S1533" s="734"/>
      <c r="T1533" s="734"/>
      <c r="U1533" s="742"/>
    </row>
    <row r="1534" spans="1:21" ht="15.75" thickBot="1" x14ac:dyDescent="0.3">
      <c r="A1534" s="755"/>
      <c r="B1534" s="175">
        <v>14030407</v>
      </c>
      <c r="C1534" s="96">
        <v>373</v>
      </c>
      <c r="D1534" s="418">
        <v>7</v>
      </c>
      <c r="E1534" s="418">
        <v>50</v>
      </c>
      <c r="F1534" s="416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8">
        <v>39</v>
      </c>
      <c r="M1534" s="418">
        <v>1</v>
      </c>
      <c r="N1534" s="734"/>
      <c r="O1534" s="418"/>
      <c r="P1534" s="418"/>
      <c r="Q1534" s="739"/>
      <c r="R1534" s="420" t="str">
        <f t="shared" si="77"/>
        <v>fx</v>
      </c>
      <c r="S1534" s="734"/>
      <c r="T1534" s="734"/>
      <c r="U1534" s="742"/>
    </row>
    <row r="1535" spans="1:21" ht="15.75" thickBot="1" x14ac:dyDescent="0.3">
      <c r="A1535" s="755"/>
      <c r="B1535" s="414">
        <v>14030407</v>
      </c>
      <c r="C1535" s="96">
        <v>373</v>
      </c>
      <c r="D1535" s="418">
        <v>7</v>
      </c>
      <c r="E1535" s="418">
        <v>50</v>
      </c>
      <c r="F1535" s="416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8">
        <v>40</v>
      </c>
      <c r="M1535" s="418">
        <v>1</v>
      </c>
      <c r="N1535" s="736"/>
      <c r="O1535" s="418"/>
      <c r="P1535" s="418"/>
      <c r="Q1535" s="739"/>
      <c r="R1535" s="420" t="str">
        <f t="shared" si="77"/>
        <v>fx</v>
      </c>
      <c r="S1535" s="734"/>
      <c r="T1535" s="734"/>
      <c r="U1535" s="742"/>
    </row>
    <row r="1536" spans="1:21" ht="15.75" thickBot="1" x14ac:dyDescent="0.3">
      <c r="A1536" s="755"/>
      <c r="B1536" s="174">
        <v>14030407</v>
      </c>
      <c r="C1536" s="96">
        <v>342</v>
      </c>
      <c r="D1536" s="418">
        <v>7</v>
      </c>
      <c r="E1536" s="418">
        <v>50</v>
      </c>
      <c r="F1536" s="416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8">
        <v>30</v>
      </c>
      <c r="M1536" s="418">
        <v>1</v>
      </c>
      <c r="N1536" s="733">
        <v>258</v>
      </c>
      <c r="O1536" s="418"/>
      <c r="P1536" s="418"/>
      <c r="Q1536" s="739"/>
      <c r="R1536" s="420" t="str">
        <f t="shared" si="77"/>
        <v>fx</v>
      </c>
      <c r="S1536" s="734"/>
      <c r="T1536" s="734"/>
      <c r="U1536" s="742"/>
    </row>
    <row r="1537" spans="1:21" ht="15.75" thickBot="1" x14ac:dyDescent="0.3">
      <c r="A1537" s="755"/>
      <c r="B1537" s="175">
        <v>14030407</v>
      </c>
      <c r="C1537" s="96">
        <v>342</v>
      </c>
      <c r="D1537" s="418">
        <v>7</v>
      </c>
      <c r="E1537" s="418">
        <v>50</v>
      </c>
      <c r="F1537" s="416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8">
        <v>31</v>
      </c>
      <c r="M1537" s="418">
        <v>1</v>
      </c>
      <c r="N1537" s="734"/>
      <c r="O1537" s="418"/>
      <c r="P1537" s="418"/>
      <c r="Q1537" s="739"/>
      <c r="R1537" s="420" t="str">
        <f t="shared" si="77"/>
        <v>fx</v>
      </c>
      <c r="S1537" s="734"/>
      <c r="T1537" s="734"/>
      <c r="U1537" s="742"/>
    </row>
    <row r="1538" spans="1:21" ht="15.75" thickBot="1" x14ac:dyDescent="0.3">
      <c r="A1538" s="755"/>
      <c r="B1538" s="175">
        <v>14030407</v>
      </c>
      <c r="C1538" s="96">
        <v>342</v>
      </c>
      <c r="D1538" s="418">
        <v>7</v>
      </c>
      <c r="E1538" s="418">
        <v>50</v>
      </c>
      <c r="F1538" s="416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8">
        <v>32</v>
      </c>
      <c r="M1538" s="418">
        <v>1</v>
      </c>
      <c r="N1538" s="734"/>
      <c r="O1538" s="418"/>
      <c r="P1538" s="418"/>
      <c r="Q1538" s="739"/>
      <c r="R1538" s="420" t="str">
        <f t="shared" si="77"/>
        <v>fx</v>
      </c>
      <c r="S1538" s="734"/>
      <c r="T1538" s="734"/>
      <c r="U1538" s="742"/>
    </row>
    <row r="1539" spans="1:21" ht="15.75" thickBot="1" x14ac:dyDescent="0.3">
      <c r="A1539" s="755"/>
      <c r="B1539" s="175">
        <v>14030407</v>
      </c>
      <c r="C1539" s="96">
        <v>342</v>
      </c>
      <c r="D1539" s="418">
        <v>7</v>
      </c>
      <c r="E1539" s="418">
        <v>50</v>
      </c>
      <c r="F1539" s="416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8">
        <v>33</v>
      </c>
      <c r="M1539" s="418">
        <v>1</v>
      </c>
      <c r="N1539" s="734"/>
      <c r="O1539" s="418"/>
      <c r="P1539" s="418"/>
      <c r="Q1539" s="739"/>
      <c r="R1539" s="420" t="str">
        <f t="shared" si="77"/>
        <v>fx</v>
      </c>
      <c r="S1539" s="734"/>
      <c r="T1539" s="734"/>
      <c r="U1539" s="742"/>
    </row>
    <row r="1540" spans="1:21" ht="15.75" thickBot="1" x14ac:dyDescent="0.3">
      <c r="A1540" s="755"/>
      <c r="B1540" s="175">
        <v>14030407</v>
      </c>
      <c r="C1540" s="96">
        <v>342</v>
      </c>
      <c r="D1540" s="418">
        <v>7</v>
      </c>
      <c r="E1540" s="418">
        <v>50</v>
      </c>
      <c r="F1540" s="416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8">
        <v>34</v>
      </c>
      <c r="M1540" s="418">
        <v>1</v>
      </c>
      <c r="N1540" s="734"/>
      <c r="O1540" s="418"/>
      <c r="P1540" s="418"/>
      <c r="Q1540" s="739"/>
      <c r="R1540" s="420" t="str">
        <f t="shared" si="77"/>
        <v>fx</v>
      </c>
      <c r="S1540" s="734"/>
      <c r="T1540" s="734"/>
      <c r="U1540" s="742"/>
    </row>
    <row r="1541" spans="1:21" ht="15.75" thickBot="1" x14ac:dyDescent="0.3">
      <c r="A1541" s="756"/>
      <c r="B1541" s="414">
        <v>14030407</v>
      </c>
      <c r="C1541" s="164">
        <v>342</v>
      </c>
      <c r="D1541" s="425">
        <v>7</v>
      </c>
      <c r="E1541" s="425">
        <v>50</v>
      </c>
      <c r="F1541" s="411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25">
        <v>35</v>
      </c>
      <c r="M1541" s="425">
        <v>1</v>
      </c>
      <c r="N1541" s="735"/>
      <c r="O1541" s="425"/>
      <c r="P1541" s="425"/>
      <c r="Q1541" s="740"/>
      <c r="R1541" s="151" t="str">
        <f t="shared" si="77"/>
        <v>fx</v>
      </c>
      <c r="S1541" s="735"/>
      <c r="T1541" s="735"/>
      <c r="U1541" s="743"/>
    </row>
    <row r="1542" spans="1:21" ht="15.75" thickBot="1" x14ac:dyDescent="0.3">
      <c r="A1542" s="754" t="str">
        <f t="shared" ref="A1542:A1549" si="78">IF(H1542&gt;I1542,"شب","روز")</f>
        <v>روز</v>
      </c>
      <c r="B1542" s="174">
        <v>14030408</v>
      </c>
      <c r="C1542" s="163">
        <v>309</v>
      </c>
      <c r="D1542" s="426">
        <v>7</v>
      </c>
      <c r="E1542" s="426">
        <v>50</v>
      </c>
      <c r="F1542" s="426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26">
        <v>37</v>
      </c>
      <c r="M1542" s="426">
        <v>2</v>
      </c>
      <c r="N1542" s="737">
        <v>496</v>
      </c>
      <c r="O1542" s="426"/>
      <c r="P1542" s="426"/>
      <c r="Q1542" s="738">
        <f>101.78+3.344+90.425</f>
        <v>195.54899999999998</v>
      </c>
      <c r="R1542" s="150" t="str">
        <f t="shared" si="77"/>
        <v>fx</v>
      </c>
      <c r="S1542" s="737">
        <v>1</v>
      </c>
      <c r="T1542" s="737">
        <v>15</v>
      </c>
      <c r="U1542" s="741">
        <v>500</v>
      </c>
    </row>
    <row r="1543" spans="1:21" ht="15.75" thickBot="1" x14ac:dyDescent="0.3">
      <c r="A1543" s="755"/>
      <c r="B1543" s="175">
        <v>14030408</v>
      </c>
      <c r="C1543" s="96">
        <v>309</v>
      </c>
      <c r="D1543" s="418">
        <v>7</v>
      </c>
      <c r="E1543" s="418">
        <v>50</v>
      </c>
      <c r="F1543" s="418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8">
        <v>38</v>
      </c>
      <c r="M1543" s="418">
        <v>2</v>
      </c>
      <c r="N1543" s="734"/>
      <c r="O1543" s="418"/>
      <c r="P1543" s="418"/>
      <c r="Q1543" s="739"/>
      <c r="R1543" s="420" t="str">
        <f t="shared" si="77"/>
        <v>fx</v>
      </c>
      <c r="S1543" s="734"/>
      <c r="T1543" s="734"/>
      <c r="U1543" s="742"/>
    </row>
    <row r="1544" spans="1:21" ht="15.75" thickBot="1" x14ac:dyDescent="0.3">
      <c r="A1544" s="755"/>
      <c r="B1544" s="175">
        <v>14030408</v>
      </c>
      <c r="C1544" s="96">
        <v>309</v>
      </c>
      <c r="D1544" s="418">
        <v>7</v>
      </c>
      <c r="E1544" s="418">
        <v>50</v>
      </c>
      <c r="F1544" s="418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8">
        <v>39</v>
      </c>
      <c r="M1544" s="418">
        <v>3</v>
      </c>
      <c r="N1544" s="734"/>
      <c r="O1544" s="418"/>
      <c r="P1544" s="418"/>
      <c r="Q1544" s="739"/>
      <c r="R1544" s="420" t="str">
        <f t="shared" si="77"/>
        <v>fx</v>
      </c>
      <c r="S1544" s="734"/>
      <c r="T1544" s="734"/>
      <c r="U1544" s="742"/>
    </row>
    <row r="1545" spans="1:21" ht="15.75" thickBot="1" x14ac:dyDescent="0.3">
      <c r="A1545" s="755"/>
      <c r="B1545" s="414">
        <v>14030408</v>
      </c>
      <c r="C1545" s="96">
        <v>309</v>
      </c>
      <c r="D1545" s="418">
        <v>7</v>
      </c>
      <c r="E1545" s="418">
        <v>50</v>
      </c>
      <c r="F1545" s="418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8">
        <v>40</v>
      </c>
      <c r="M1545" s="418">
        <v>1</v>
      </c>
      <c r="N1545" s="736"/>
      <c r="O1545" s="418"/>
      <c r="P1545" s="418"/>
      <c r="Q1545" s="739"/>
      <c r="R1545" s="420" t="str">
        <f t="shared" si="77"/>
        <v>fx</v>
      </c>
      <c r="S1545" s="734"/>
      <c r="T1545" s="734"/>
      <c r="U1545" s="742"/>
    </row>
    <row r="1546" spans="1:21" ht="15.75" thickBot="1" x14ac:dyDescent="0.3">
      <c r="A1546" s="755"/>
      <c r="B1546" s="203">
        <v>14030408</v>
      </c>
      <c r="C1546" s="96">
        <v>307</v>
      </c>
      <c r="D1546" s="418">
        <v>7</v>
      </c>
      <c r="E1546" s="418">
        <v>50</v>
      </c>
      <c r="F1546" s="418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8">
        <v>38</v>
      </c>
      <c r="M1546" s="418">
        <v>2</v>
      </c>
      <c r="N1546" s="418">
        <v>40</v>
      </c>
      <c r="O1546" s="418"/>
      <c r="P1546" s="418"/>
      <c r="Q1546" s="739"/>
      <c r="R1546" s="420" t="str">
        <f t="shared" si="77"/>
        <v>fx</v>
      </c>
      <c r="S1546" s="734"/>
      <c r="T1546" s="734"/>
      <c r="U1546" s="742"/>
    </row>
    <row r="1547" spans="1:21" ht="15.75" thickBot="1" x14ac:dyDescent="0.3">
      <c r="A1547" s="755"/>
      <c r="B1547" s="174">
        <v>14030408</v>
      </c>
      <c r="C1547" s="96">
        <v>342</v>
      </c>
      <c r="D1547" s="418">
        <v>7</v>
      </c>
      <c r="E1547" s="418">
        <v>50</v>
      </c>
      <c r="F1547" s="418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8">
        <v>32</v>
      </c>
      <c r="M1547" s="418">
        <v>1</v>
      </c>
      <c r="N1547" s="733">
        <v>114</v>
      </c>
      <c r="O1547" s="418"/>
      <c r="P1547" s="418"/>
      <c r="Q1547" s="739"/>
      <c r="R1547" s="420" t="str">
        <f t="shared" si="77"/>
        <v>fx</v>
      </c>
      <c r="S1547" s="734"/>
      <c r="T1547" s="734"/>
      <c r="U1547" s="742"/>
    </row>
    <row r="1548" spans="1:21" ht="15.75" thickBot="1" x14ac:dyDescent="0.3">
      <c r="A1548" s="756"/>
      <c r="B1548" s="414">
        <v>14030408</v>
      </c>
      <c r="C1548" s="164">
        <v>342</v>
      </c>
      <c r="D1548" s="425">
        <v>7</v>
      </c>
      <c r="E1548" s="425">
        <v>50</v>
      </c>
      <c r="F1548" s="425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25">
        <v>33</v>
      </c>
      <c r="M1548" s="425">
        <v>1</v>
      </c>
      <c r="N1548" s="735"/>
      <c r="O1548" s="425"/>
      <c r="P1548" s="425"/>
      <c r="Q1548" s="740"/>
      <c r="R1548" s="151" t="str">
        <f t="shared" si="77"/>
        <v>fx</v>
      </c>
      <c r="S1548" s="735"/>
      <c r="T1548" s="735"/>
      <c r="U1548" s="743"/>
    </row>
    <row r="1549" spans="1:21" ht="15.75" thickBot="1" x14ac:dyDescent="0.3">
      <c r="A1549" s="754" t="str">
        <f t="shared" si="78"/>
        <v>روز</v>
      </c>
      <c r="B1549" s="174">
        <v>14030409</v>
      </c>
      <c r="C1549" s="163">
        <v>309</v>
      </c>
      <c r="D1549" s="426">
        <v>7</v>
      </c>
      <c r="E1549" s="426">
        <v>50</v>
      </c>
      <c r="F1549" s="426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26">
        <v>37</v>
      </c>
      <c r="M1549" s="426">
        <v>2</v>
      </c>
      <c r="N1549" s="737">
        <v>584</v>
      </c>
      <c r="O1549" s="426"/>
      <c r="P1549" s="426"/>
      <c r="Q1549" s="738">
        <f>393.95+15.079+338.7</f>
        <v>747.72900000000004</v>
      </c>
      <c r="R1549" s="150" t="str">
        <f t="shared" si="77"/>
        <v>fx</v>
      </c>
      <c r="S1549" s="737">
        <v>3</v>
      </c>
      <c r="T1549" s="737">
        <v>27</v>
      </c>
      <c r="U1549" s="741">
        <v>1000</v>
      </c>
    </row>
    <row r="1550" spans="1:21" ht="15.75" thickBot="1" x14ac:dyDescent="0.3">
      <c r="A1550" s="755"/>
      <c r="B1550" s="175">
        <v>14030409</v>
      </c>
      <c r="C1550" s="96">
        <v>309</v>
      </c>
      <c r="D1550" s="418">
        <v>7</v>
      </c>
      <c r="E1550" s="418">
        <v>50</v>
      </c>
      <c r="F1550" s="416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8">
        <v>38</v>
      </c>
      <c r="M1550" s="418">
        <v>2</v>
      </c>
      <c r="N1550" s="734"/>
      <c r="O1550" s="418"/>
      <c r="P1550" s="418"/>
      <c r="Q1550" s="739"/>
      <c r="R1550" s="420" t="str">
        <f t="shared" si="77"/>
        <v>fx</v>
      </c>
      <c r="S1550" s="734"/>
      <c r="T1550" s="734"/>
      <c r="U1550" s="742"/>
    </row>
    <row r="1551" spans="1:21" ht="15.75" thickBot="1" x14ac:dyDescent="0.3">
      <c r="A1551" s="755"/>
      <c r="B1551" s="175">
        <v>14030409</v>
      </c>
      <c r="C1551" s="96">
        <v>309</v>
      </c>
      <c r="D1551" s="418">
        <v>7</v>
      </c>
      <c r="E1551" s="418">
        <v>50</v>
      </c>
      <c r="F1551" s="416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8">
        <v>39</v>
      </c>
      <c r="M1551" s="418">
        <v>3</v>
      </c>
      <c r="N1551" s="734"/>
      <c r="O1551" s="418"/>
      <c r="P1551" s="418"/>
      <c r="Q1551" s="739"/>
      <c r="R1551" s="420" t="str">
        <f t="shared" si="77"/>
        <v>fx</v>
      </c>
      <c r="S1551" s="734"/>
      <c r="T1551" s="734"/>
      <c r="U1551" s="742"/>
    </row>
    <row r="1552" spans="1:21" ht="15.75" thickBot="1" x14ac:dyDescent="0.3">
      <c r="A1552" s="755"/>
      <c r="B1552" s="414">
        <v>14030409</v>
      </c>
      <c r="C1552" s="96">
        <v>309</v>
      </c>
      <c r="D1552" s="418">
        <v>7</v>
      </c>
      <c r="E1552" s="418">
        <v>50</v>
      </c>
      <c r="F1552" s="416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8">
        <v>40</v>
      </c>
      <c r="M1552" s="418">
        <v>1</v>
      </c>
      <c r="N1552" s="736"/>
      <c r="O1552" s="418"/>
      <c r="P1552" s="418"/>
      <c r="Q1552" s="739"/>
      <c r="R1552" s="420" t="str">
        <f t="shared" si="77"/>
        <v>fx</v>
      </c>
      <c r="S1552" s="734"/>
      <c r="T1552" s="734"/>
      <c r="U1552" s="742"/>
    </row>
    <row r="1553" spans="1:21" ht="15.75" thickBot="1" x14ac:dyDescent="0.3">
      <c r="A1553" s="755"/>
      <c r="B1553" s="174">
        <v>14030409</v>
      </c>
      <c r="C1553" s="96">
        <v>350</v>
      </c>
      <c r="D1553" s="418">
        <v>7</v>
      </c>
      <c r="E1553" s="418">
        <v>50</v>
      </c>
      <c r="F1553" s="416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8">
        <v>39</v>
      </c>
      <c r="M1553" s="418">
        <v>1</v>
      </c>
      <c r="N1553" s="733">
        <v>584</v>
      </c>
      <c r="O1553" s="418"/>
      <c r="P1553" s="418"/>
      <c r="Q1553" s="739"/>
      <c r="R1553" s="420" t="str">
        <f t="shared" si="77"/>
        <v>fx</v>
      </c>
      <c r="S1553" s="734"/>
      <c r="T1553" s="734"/>
      <c r="U1553" s="742"/>
    </row>
    <row r="1554" spans="1:21" ht="15.75" thickBot="1" x14ac:dyDescent="0.3">
      <c r="A1554" s="755"/>
      <c r="B1554" s="175">
        <v>14030409</v>
      </c>
      <c r="C1554" s="96">
        <v>350</v>
      </c>
      <c r="D1554" s="418">
        <v>7</v>
      </c>
      <c r="E1554" s="418">
        <v>50</v>
      </c>
      <c r="F1554" s="416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8">
        <v>40</v>
      </c>
      <c r="M1554" s="418">
        <v>1</v>
      </c>
      <c r="N1554" s="734"/>
      <c r="O1554" s="418"/>
      <c r="P1554" s="418"/>
      <c r="Q1554" s="739"/>
      <c r="R1554" s="420" t="str">
        <f t="shared" si="77"/>
        <v>fx</v>
      </c>
      <c r="S1554" s="734"/>
      <c r="T1554" s="734"/>
      <c r="U1554" s="742"/>
    </row>
    <row r="1555" spans="1:21" ht="15.75" thickBot="1" x14ac:dyDescent="0.3">
      <c r="A1555" s="755"/>
      <c r="B1555" s="175">
        <v>14030409</v>
      </c>
      <c r="C1555" s="96">
        <v>350</v>
      </c>
      <c r="D1555" s="418">
        <v>7</v>
      </c>
      <c r="E1555" s="418">
        <v>50</v>
      </c>
      <c r="F1555" s="416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8">
        <v>41</v>
      </c>
      <c r="M1555" s="418">
        <v>1</v>
      </c>
      <c r="N1555" s="734"/>
      <c r="O1555" s="418"/>
      <c r="P1555" s="418"/>
      <c r="Q1555" s="739"/>
      <c r="R1555" s="420" t="str">
        <f t="shared" si="77"/>
        <v>fx</v>
      </c>
      <c r="S1555" s="734"/>
      <c r="T1555" s="734"/>
      <c r="U1555" s="742"/>
    </row>
    <row r="1556" spans="1:21" ht="15.75" thickBot="1" x14ac:dyDescent="0.3">
      <c r="A1556" s="755"/>
      <c r="B1556" s="175">
        <v>14030409</v>
      </c>
      <c r="C1556" s="96">
        <v>350</v>
      </c>
      <c r="D1556" s="418">
        <v>7</v>
      </c>
      <c r="E1556" s="418">
        <v>50</v>
      </c>
      <c r="F1556" s="416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8">
        <v>42</v>
      </c>
      <c r="M1556" s="418">
        <v>2</v>
      </c>
      <c r="N1556" s="734"/>
      <c r="O1556" s="418"/>
      <c r="P1556" s="418"/>
      <c r="Q1556" s="739"/>
      <c r="R1556" s="420" t="str">
        <f t="shared" si="77"/>
        <v>fx</v>
      </c>
      <c r="S1556" s="734"/>
      <c r="T1556" s="734"/>
      <c r="U1556" s="742"/>
    </row>
    <row r="1557" spans="1:21" ht="15.75" thickBot="1" x14ac:dyDescent="0.3">
      <c r="A1557" s="755"/>
      <c r="B1557" s="175">
        <v>14030409</v>
      </c>
      <c r="C1557" s="96">
        <v>350</v>
      </c>
      <c r="D1557" s="418">
        <v>7</v>
      </c>
      <c r="E1557" s="418">
        <v>50</v>
      </c>
      <c r="F1557" s="416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8">
        <v>43</v>
      </c>
      <c r="M1557" s="418">
        <v>2</v>
      </c>
      <c r="N1557" s="734"/>
      <c r="O1557" s="418"/>
      <c r="P1557" s="418"/>
      <c r="Q1557" s="739"/>
      <c r="R1557" s="420" t="str">
        <f t="shared" si="77"/>
        <v>fx</v>
      </c>
      <c r="S1557" s="734"/>
      <c r="T1557" s="734"/>
      <c r="U1557" s="742"/>
    </row>
    <row r="1558" spans="1:21" ht="15.75" thickBot="1" x14ac:dyDescent="0.3">
      <c r="A1558" s="755"/>
      <c r="B1558" s="414">
        <v>14030409</v>
      </c>
      <c r="C1558" s="96">
        <v>350</v>
      </c>
      <c r="D1558" s="418">
        <v>7</v>
      </c>
      <c r="E1558" s="418">
        <v>50</v>
      </c>
      <c r="F1558" s="416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8">
        <v>44</v>
      </c>
      <c r="M1558" s="418">
        <v>1</v>
      </c>
      <c r="N1558" s="736"/>
      <c r="O1558" s="418"/>
      <c r="P1558" s="418"/>
      <c r="Q1558" s="739"/>
      <c r="R1558" s="420" t="str">
        <f t="shared" si="77"/>
        <v>fx</v>
      </c>
      <c r="S1558" s="734"/>
      <c r="T1558" s="734"/>
      <c r="U1558" s="742"/>
    </row>
    <row r="1559" spans="1:21" ht="15.75" thickBot="1" x14ac:dyDescent="0.3">
      <c r="A1559" s="755"/>
      <c r="B1559" s="174">
        <v>14030409</v>
      </c>
      <c r="C1559" s="96">
        <v>370</v>
      </c>
      <c r="D1559" s="418">
        <v>7</v>
      </c>
      <c r="E1559" s="418">
        <v>50</v>
      </c>
      <c r="F1559" s="416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8">
        <v>39</v>
      </c>
      <c r="M1559" s="418">
        <v>1</v>
      </c>
      <c r="N1559" s="733">
        <v>584</v>
      </c>
      <c r="O1559" s="418"/>
      <c r="P1559" s="418"/>
      <c r="Q1559" s="739"/>
      <c r="R1559" s="420" t="str">
        <f t="shared" si="77"/>
        <v>p500</v>
      </c>
      <c r="S1559" s="734"/>
      <c r="T1559" s="734"/>
      <c r="U1559" s="742"/>
    </row>
    <row r="1560" spans="1:21" ht="15.75" thickBot="1" x14ac:dyDescent="0.3">
      <c r="A1560" s="755"/>
      <c r="B1560" s="175">
        <v>14030409</v>
      </c>
      <c r="C1560" s="96">
        <v>370</v>
      </c>
      <c r="D1560" s="418">
        <v>7</v>
      </c>
      <c r="E1560" s="418">
        <v>50</v>
      </c>
      <c r="F1560" s="416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8">
        <v>40</v>
      </c>
      <c r="M1560" s="418">
        <v>1</v>
      </c>
      <c r="N1560" s="734"/>
      <c r="O1560" s="418"/>
      <c r="P1560" s="418"/>
      <c r="Q1560" s="739"/>
      <c r="R1560" s="420" t="str">
        <f t="shared" si="77"/>
        <v>p500</v>
      </c>
      <c r="S1560" s="734"/>
      <c r="T1560" s="734"/>
      <c r="U1560" s="742"/>
    </row>
    <row r="1561" spans="1:21" ht="15.75" thickBot="1" x14ac:dyDescent="0.3">
      <c r="A1561" s="755"/>
      <c r="B1561" s="175">
        <v>14030409</v>
      </c>
      <c r="C1561" s="96">
        <v>370</v>
      </c>
      <c r="D1561" s="418">
        <v>7</v>
      </c>
      <c r="E1561" s="418">
        <v>50</v>
      </c>
      <c r="F1561" s="416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8">
        <v>42</v>
      </c>
      <c r="M1561" s="418">
        <v>2</v>
      </c>
      <c r="N1561" s="734"/>
      <c r="O1561" s="418"/>
      <c r="P1561" s="418"/>
      <c r="Q1561" s="739"/>
      <c r="R1561" s="420" t="str">
        <f t="shared" si="77"/>
        <v>p500</v>
      </c>
      <c r="S1561" s="734"/>
      <c r="T1561" s="734"/>
      <c r="U1561" s="742"/>
    </row>
    <row r="1562" spans="1:21" ht="15.75" thickBot="1" x14ac:dyDescent="0.3">
      <c r="A1562" s="755"/>
      <c r="B1562" s="175">
        <v>14030409</v>
      </c>
      <c r="C1562" s="96">
        <v>370</v>
      </c>
      <c r="D1562" s="418">
        <v>7</v>
      </c>
      <c r="E1562" s="418">
        <v>50</v>
      </c>
      <c r="F1562" s="416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8">
        <v>43</v>
      </c>
      <c r="M1562" s="418">
        <v>2</v>
      </c>
      <c r="N1562" s="734"/>
      <c r="O1562" s="418"/>
      <c r="P1562" s="418"/>
      <c r="Q1562" s="739"/>
      <c r="R1562" s="420" t="str">
        <f t="shared" si="77"/>
        <v>p500</v>
      </c>
      <c r="S1562" s="734"/>
      <c r="T1562" s="734"/>
      <c r="U1562" s="742"/>
    </row>
    <row r="1563" spans="1:21" ht="15.75" thickBot="1" x14ac:dyDescent="0.3">
      <c r="A1563" s="755"/>
      <c r="B1563" s="414">
        <v>14030409</v>
      </c>
      <c r="C1563" s="96">
        <v>370</v>
      </c>
      <c r="D1563" s="418">
        <v>7</v>
      </c>
      <c r="E1563" s="418">
        <v>50</v>
      </c>
      <c r="F1563" s="416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8">
        <v>44</v>
      </c>
      <c r="M1563" s="418">
        <v>2</v>
      </c>
      <c r="N1563" s="736"/>
      <c r="O1563" s="418"/>
      <c r="P1563" s="418"/>
      <c r="Q1563" s="739"/>
      <c r="R1563" s="420" t="str">
        <f t="shared" si="77"/>
        <v>p500</v>
      </c>
      <c r="S1563" s="734"/>
      <c r="T1563" s="734"/>
      <c r="U1563" s="742"/>
    </row>
    <row r="1564" spans="1:21" ht="15.75" thickBot="1" x14ac:dyDescent="0.3">
      <c r="A1564" s="755"/>
      <c r="B1564" s="174">
        <v>14030409</v>
      </c>
      <c r="C1564" s="96">
        <v>380</v>
      </c>
      <c r="D1564" s="418">
        <v>7</v>
      </c>
      <c r="E1564" s="418">
        <v>50</v>
      </c>
      <c r="F1564" s="416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8">
        <v>40</v>
      </c>
      <c r="M1564" s="418">
        <v>1</v>
      </c>
      <c r="N1564" s="733">
        <v>584</v>
      </c>
      <c r="O1564" s="418"/>
      <c r="P1564" s="418"/>
      <c r="Q1564" s="739"/>
      <c r="R1564" s="420" t="str">
        <f t="shared" si="77"/>
        <v>fx</v>
      </c>
      <c r="S1564" s="734"/>
      <c r="T1564" s="734"/>
      <c r="U1564" s="742"/>
    </row>
    <row r="1565" spans="1:21" ht="15.75" thickBot="1" x14ac:dyDescent="0.3">
      <c r="A1565" s="755"/>
      <c r="B1565" s="175">
        <v>14030409</v>
      </c>
      <c r="C1565" s="96">
        <v>380</v>
      </c>
      <c r="D1565" s="418">
        <v>7</v>
      </c>
      <c r="E1565" s="418">
        <v>50</v>
      </c>
      <c r="F1565" s="416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8">
        <v>41</v>
      </c>
      <c r="M1565" s="418">
        <v>2</v>
      </c>
      <c r="N1565" s="734"/>
      <c r="O1565" s="418"/>
      <c r="P1565" s="418"/>
      <c r="Q1565" s="739"/>
      <c r="R1565" s="420" t="str">
        <f t="shared" si="77"/>
        <v>fx</v>
      </c>
      <c r="S1565" s="734"/>
      <c r="T1565" s="734"/>
      <c r="U1565" s="742"/>
    </row>
    <row r="1566" spans="1:21" ht="15.75" thickBot="1" x14ac:dyDescent="0.3">
      <c r="A1566" s="755"/>
      <c r="B1566" s="175">
        <v>14030409</v>
      </c>
      <c r="C1566" s="96">
        <v>380</v>
      </c>
      <c r="D1566" s="418">
        <v>7</v>
      </c>
      <c r="E1566" s="418">
        <v>50</v>
      </c>
      <c r="F1566" s="416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8">
        <v>42</v>
      </c>
      <c r="M1566" s="418">
        <v>2</v>
      </c>
      <c r="N1566" s="734"/>
      <c r="O1566" s="418"/>
      <c r="P1566" s="418"/>
      <c r="Q1566" s="739"/>
      <c r="R1566" s="420" t="str">
        <f t="shared" si="77"/>
        <v>fx</v>
      </c>
      <c r="S1566" s="734"/>
      <c r="T1566" s="734"/>
      <c r="U1566" s="742"/>
    </row>
    <row r="1567" spans="1:21" ht="15.75" thickBot="1" x14ac:dyDescent="0.3">
      <c r="A1567" s="755"/>
      <c r="B1567" s="175">
        <v>14030409</v>
      </c>
      <c r="C1567" s="96">
        <v>380</v>
      </c>
      <c r="D1567" s="418">
        <v>7</v>
      </c>
      <c r="E1567" s="418">
        <v>50</v>
      </c>
      <c r="F1567" s="416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8">
        <v>43</v>
      </c>
      <c r="M1567" s="418">
        <v>2</v>
      </c>
      <c r="N1567" s="734"/>
      <c r="O1567" s="418"/>
      <c r="P1567" s="418"/>
      <c r="Q1567" s="739"/>
      <c r="R1567" s="420" t="str">
        <f t="shared" ref="R1567:R1630" si="81">IF(C1567=370,"p500","fx")</f>
        <v>fx</v>
      </c>
      <c r="S1567" s="734"/>
      <c r="T1567" s="734"/>
      <c r="U1567" s="742"/>
    </row>
    <row r="1568" spans="1:21" ht="15.75" thickBot="1" x14ac:dyDescent="0.3">
      <c r="A1568" s="755"/>
      <c r="B1568" s="414">
        <v>14030409</v>
      </c>
      <c r="C1568" s="96">
        <v>380</v>
      </c>
      <c r="D1568" s="418">
        <v>7</v>
      </c>
      <c r="E1568" s="418">
        <v>50</v>
      </c>
      <c r="F1568" s="416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8">
        <v>44</v>
      </c>
      <c r="M1568" s="418">
        <v>1</v>
      </c>
      <c r="N1568" s="736"/>
      <c r="O1568" s="418"/>
      <c r="P1568" s="418"/>
      <c r="Q1568" s="739"/>
      <c r="R1568" s="420" t="str">
        <f t="shared" si="81"/>
        <v>fx</v>
      </c>
      <c r="S1568" s="734"/>
      <c r="T1568" s="734"/>
      <c r="U1568" s="742"/>
    </row>
    <row r="1569" spans="1:21" ht="15.75" thickBot="1" x14ac:dyDescent="0.3">
      <c r="A1569" s="755"/>
      <c r="B1569" s="174">
        <v>14030409</v>
      </c>
      <c r="C1569" s="96">
        <v>342</v>
      </c>
      <c r="D1569" s="418">
        <v>7</v>
      </c>
      <c r="E1569" s="418">
        <v>50</v>
      </c>
      <c r="F1569" s="416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8">
        <v>30</v>
      </c>
      <c r="M1569" s="418">
        <v>1</v>
      </c>
      <c r="N1569" s="733">
        <v>131</v>
      </c>
      <c r="O1569" s="418"/>
      <c r="P1569" s="418"/>
      <c r="Q1569" s="739"/>
      <c r="R1569" s="420" t="str">
        <f t="shared" si="81"/>
        <v>fx</v>
      </c>
      <c r="S1569" s="734"/>
      <c r="T1569" s="734"/>
      <c r="U1569" s="742"/>
    </row>
    <row r="1570" spans="1:21" ht="15.75" thickBot="1" x14ac:dyDescent="0.3">
      <c r="A1570" s="755"/>
      <c r="B1570" s="175">
        <v>14030409</v>
      </c>
      <c r="C1570" s="96">
        <v>342</v>
      </c>
      <c r="D1570" s="418">
        <v>7</v>
      </c>
      <c r="E1570" s="418">
        <v>50</v>
      </c>
      <c r="F1570" s="416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8">
        <v>31</v>
      </c>
      <c r="M1570" s="418">
        <v>1</v>
      </c>
      <c r="N1570" s="734"/>
      <c r="O1570" s="418"/>
      <c r="P1570" s="418"/>
      <c r="Q1570" s="739"/>
      <c r="R1570" s="420" t="str">
        <f t="shared" si="81"/>
        <v>fx</v>
      </c>
      <c r="S1570" s="734"/>
      <c r="T1570" s="734"/>
      <c r="U1570" s="742"/>
    </row>
    <row r="1571" spans="1:21" ht="15.75" thickBot="1" x14ac:dyDescent="0.3">
      <c r="A1571" s="755"/>
      <c r="B1571" s="175">
        <v>14030409</v>
      </c>
      <c r="C1571" s="96">
        <v>342</v>
      </c>
      <c r="D1571" s="418">
        <v>7</v>
      </c>
      <c r="E1571" s="418">
        <v>50</v>
      </c>
      <c r="F1571" s="416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8">
        <v>32</v>
      </c>
      <c r="M1571" s="418">
        <v>1</v>
      </c>
      <c r="N1571" s="734"/>
      <c r="O1571" s="418"/>
      <c r="P1571" s="418"/>
      <c r="Q1571" s="739"/>
      <c r="R1571" s="420" t="str">
        <f t="shared" si="81"/>
        <v>fx</v>
      </c>
      <c r="S1571" s="734"/>
      <c r="T1571" s="734"/>
      <c r="U1571" s="742"/>
    </row>
    <row r="1572" spans="1:21" ht="15.75" thickBot="1" x14ac:dyDescent="0.3">
      <c r="A1572" s="755"/>
      <c r="B1572" s="175">
        <v>14030409</v>
      </c>
      <c r="C1572" s="96">
        <v>342</v>
      </c>
      <c r="D1572" s="418">
        <v>7</v>
      </c>
      <c r="E1572" s="418">
        <v>50</v>
      </c>
      <c r="F1572" s="416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8">
        <v>33</v>
      </c>
      <c r="M1572" s="418">
        <v>1</v>
      </c>
      <c r="N1572" s="734"/>
      <c r="O1572" s="418"/>
      <c r="P1572" s="418"/>
      <c r="Q1572" s="739"/>
      <c r="R1572" s="420" t="str">
        <f t="shared" si="81"/>
        <v>fx</v>
      </c>
      <c r="S1572" s="734"/>
      <c r="T1572" s="734"/>
      <c r="U1572" s="742"/>
    </row>
    <row r="1573" spans="1:21" ht="15.75" thickBot="1" x14ac:dyDescent="0.3">
      <c r="A1573" s="755"/>
      <c r="B1573" s="175">
        <v>14030409</v>
      </c>
      <c r="C1573" s="96">
        <v>342</v>
      </c>
      <c r="D1573" s="418">
        <v>7</v>
      </c>
      <c r="E1573" s="418">
        <v>50</v>
      </c>
      <c r="F1573" s="416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8">
        <v>34</v>
      </c>
      <c r="M1573" s="418">
        <v>1</v>
      </c>
      <c r="N1573" s="734"/>
      <c r="O1573" s="418"/>
      <c r="P1573" s="418"/>
      <c r="Q1573" s="739"/>
      <c r="R1573" s="420" t="str">
        <f t="shared" si="81"/>
        <v>fx</v>
      </c>
      <c r="S1573" s="734"/>
      <c r="T1573" s="734"/>
      <c r="U1573" s="742"/>
    </row>
    <row r="1574" spans="1:21" ht="15.75" thickBot="1" x14ac:dyDescent="0.3">
      <c r="A1574" s="755"/>
      <c r="B1574" s="414">
        <v>14030409</v>
      </c>
      <c r="C1574" s="96">
        <v>342</v>
      </c>
      <c r="D1574" s="418">
        <v>7</v>
      </c>
      <c r="E1574" s="418">
        <v>50</v>
      </c>
      <c r="F1574" s="416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8">
        <v>35</v>
      </c>
      <c r="M1574" s="418">
        <v>1</v>
      </c>
      <c r="N1574" s="736"/>
      <c r="O1574" s="418"/>
      <c r="P1574" s="418"/>
      <c r="Q1574" s="739"/>
      <c r="R1574" s="420" t="str">
        <f t="shared" si="81"/>
        <v>fx</v>
      </c>
      <c r="S1574" s="734"/>
      <c r="T1574" s="734"/>
      <c r="U1574" s="742"/>
    </row>
    <row r="1575" spans="1:21" ht="15.75" thickBot="1" x14ac:dyDescent="0.3">
      <c r="A1575" s="755"/>
      <c r="B1575" s="175">
        <v>14030409</v>
      </c>
      <c r="C1575" s="418">
        <v>307</v>
      </c>
      <c r="D1575" s="418">
        <v>7</v>
      </c>
      <c r="E1575" s="418">
        <v>50</v>
      </c>
      <c r="F1575" s="416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8">
        <v>36</v>
      </c>
      <c r="M1575" s="418">
        <v>20</v>
      </c>
      <c r="N1575" s="733">
        <v>40</v>
      </c>
      <c r="O1575" s="418"/>
      <c r="P1575" s="418"/>
      <c r="Q1575" s="739"/>
      <c r="R1575" s="420" t="str">
        <f t="shared" si="81"/>
        <v>fx</v>
      </c>
      <c r="S1575" s="734"/>
      <c r="T1575" s="734"/>
      <c r="U1575" s="742"/>
    </row>
    <row r="1576" spans="1:21" ht="15.75" thickBot="1" x14ac:dyDescent="0.3">
      <c r="A1576" s="756"/>
      <c r="B1576" s="414">
        <v>14030409</v>
      </c>
      <c r="C1576" s="425">
        <v>307</v>
      </c>
      <c r="D1576" s="425">
        <v>7</v>
      </c>
      <c r="E1576" s="425">
        <v>50</v>
      </c>
      <c r="F1576" s="411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25">
        <v>37</v>
      </c>
      <c r="M1576" s="425">
        <v>20</v>
      </c>
      <c r="N1576" s="735"/>
      <c r="O1576" s="425"/>
      <c r="P1576" s="425"/>
      <c r="Q1576" s="740"/>
      <c r="R1576" s="151" t="str">
        <f t="shared" si="81"/>
        <v>fx</v>
      </c>
      <c r="S1576" s="735"/>
      <c r="T1576" s="735"/>
      <c r="U1576" s="743"/>
    </row>
    <row r="1577" spans="1:21" ht="15.75" thickBot="1" x14ac:dyDescent="0.3">
      <c r="A1577" s="774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26">
        <v>7</v>
      </c>
      <c r="E1577" s="426">
        <v>50</v>
      </c>
      <c r="F1577" s="426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26">
        <v>40</v>
      </c>
      <c r="M1577" s="426">
        <v>1</v>
      </c>
      <c r="N1577" s="737">
        <v>120</v>
      </c>
      <c r="O1577" s="426"/>
      <c r="P1577" s="426"/>
      <c r="Q1577" s="738">
        <f>31.07+0.49+27.47</f>
        <v>59.03</v>
      </c>
      <c r="R1577" s="150" t="str">
        <f t="shared" si="81"/>
        <v>fx</v>
      </c>
      <c r="S1577" s="737">
        <v>2.5</v>
      </c>
      <c r="T1577" s="737">
        <v>7.5</v>
      </c>
      <c r="U1577" s="741">
        <v>0</v>
      </c>
    </row>
    <row r="1578" spans="1:21" ht="15.75" thickBot="1" x14ac:dyDescent="0.3">
      <c r="A1578" s="775"/>
      <c r="B1578" s="175">
        <v>14030409</v>
      </c>
      <c r="C1578" s="96" t="s">
        <v>509</v>
      </c>
      <c r="D1578" s="418">
        <v>7</v>
      </c>
      <c r="E1578" s="418">
        <v>50</v>
      </c>
      <c r="F1578" s="418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8">
        <v>41</v>
      </c>
      <c r="M1578" s="418">
        <v>1</v>
      </c>
      <c r="N1578" s="734"/>
      <c r="O1578" s="418"/>
      <c r="P1578" s="418"/>
      <c r="Q1578" s="739"/>
      <c r="R1578" s="420" t="str">
        <f t="shared" si="81"/>
        <v>fx</v>
      </c>
      <c r="S1578" s="734"/>
      <c r="T1578" s="734"/>
      <c r="U1578" s="742"/>
    </row>
    <row r="1579" spans="1:21" ht="15.75" thickBot="1" x14ac:dyDescent="0.3">
      <c r="A1579" s="775"/>
      <c r="B1579" s="175">
        <v>14030409</v>
      </c>
      <c r="C1579" s="96" t="s">
        <v>509</v>
      </c>
      <c r="D1579" s="418">
        <v>7</v>
      </c>
      <c r="E1579" s="418">
        <v>50</v>
      </c>
      <c r="F1579" s="418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8">
        <v>42</v>
      </c>
      <c r="M1579" s="418">
        <v>2</v>
      </c>
      <c r="N1579" s="734"/>
      <c r="O1579" s="418"/>
      <c r="P1579" s="418"/>
      <c r="Q1579" s="739"/>
      <c r="R1579" s="420" t="str">
        <f t="shared" si="81"/>
        <v>fx</v>
      </c>
      <c r="S1579" s="734"/>
      <c r="T1579" s="734"/>
      <c r="U1579" s="742"/>
    </row>
    <row r="1580" spans="1:21" ht="15.75" thickBot="1" x14ac:dyDescent="0.3">
      <c r="A1580" s="775"/>
      <c r="B1580" s="175">
        <v>14030409</v>
      </c>
      <c r="C1580" s="96" t="s">
        <v>509</v>
      </c>
      <c r="D1580" s="418">
        <v>7</v>
      </c>
      <c r="E1580" s="418">
        <v>50</v>
      </c>
      <c r="F1580" s="418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8">
        <v>43</v>
      </c>
      <c r="M1580" s="418">
        <v>2</v>
      </c>
      <c r="N1580" s="734"/>
      <c r="O1580" s="418"/>
      <c r="P1580" s="418"/>
      <c r="Q1580" s="739"/>
      <c r="R1580" s="420" t="str">
        <f t="shared" si="81"/>
        <v>fx</v>
      </c>
      <c r="S1580" s="734"/>
      <c r="T1580" s="734"/>
      <c r="U1580" s="742"/>
    </row>
    <row r="1581" spans="1:21" ht="15.75" thickBot="1" x14ac:dyDescent="0.3">
      <c r="A1581" s="775"/>
      <c r="B1581" s="175">
        <v>14030409</v>
      </c>
      <c r="C1581" s="96" t="s">
        <v>509</v>
      </c>
      <c r="D1581" s="418">
        <v>7</v>
      </c>
      <c r="E1581" s="418">
        <v>50</v>
      </c>
      <c r="F1581" s="418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8">
        <v>44</v>
      </c>
      <c r="M1581" s="418">
        <v>1</v>
      </c>
      <c r="N1581" s="734"/>
      <c r="O1581" s="418"/>
      <c r="P1581" s="418"/>
      <c r="Q1581" s="739"/>
      <c r="R1581" s="420" t="str">
        <f t="shared" si="81"/>
        <v>fx</v>
      </c>
      <c r="S1581" s="734"/>
      <c r="T1581" s="734"/>
      <c r="U1581" s="742"/>
    </row>
    <row r="1582" spans="1:21" ht="15.75" thickBot="1" x14ac:dyDescent="0.3">
      <c r="A1582" s="776"/>
      <c r="B1582" s="414">
        <v>14030409</v>
      </c>
      <c r="C1582" s="164" t="s">
        <v>509</v>
      </c>
      <c r="D1582" s="425">
        <v>7</v>
      </c>
      <c r="E1582" s="425">
        <v>50</v>
      </c>
      <c r="F1582" s="425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25">
        <v>45</v>
      </c>
      <c r="M1582" s="425">
        <v>1</v>
      </c>
      <c r="N1582" s="735"/>
      <c r="O1582" s="425"/>
      <c r="P1582" s="425"/>
      <c r="Q1582" s="740"/>
      <c r="R1582" s="151" t="str">
        <f t="shared" si="81"/>
        <v>fx</v>
      </c>
      <c r="S1582" s="735"/>
      <c r="T1582" s="735"/>
      <c r="U1582" s="743"/>
    </row>
    <row r="1583" spans="1:21" ht="15.75" thickBot="1" x14ac:dyDescent="0.3">
      <c r="A1583" s="751" t="str">
        <f t="shared" si="82"/>
        <v>روز</v>
      </c>
      <c r="B1583" s="426">
        <v>14030410</v>
      </c>
      <c r="C1583" s="163" t="s">
        <v>509</v>
      </c>
      <c r="D1583" s="426">
        <v>7</v>
      </c>
      <c r="E1583" s="426">
        <v>50</v>
      </c>
      <c r="F1583" s="426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26">
        <v>40</v>
      </c>
      <c r="M1583" s="426">
        <v>1</v>
      </c>
      <c r="N1583" s="737">
        <v>120</v>
      </c>
      <c r="O1583" s="426"/>
      <c r="P1583" s="426"/>
      <c r="Q1583" s="738">
        <f>31.07+0.49+27.47</f>
        <v>59.03</v>
      </c>
      <c r="R1583" s="150" t="str">
        <f t="shared" si="81"/>
        <v>fx</v>
      </c>
      <c r="S1583" s="737">
        <v>2.2000000000000002</v>
      </c>
      <c r="T1583" s="737">
        <v>7.2</v>
      </c>
      <c r="U1583" s="741">
        <v>0</v>
      </c>
    </row>
    <row r="1584" spans="1:21" ht="15.75" thickBot="1" x14ac:dyDescent="0.3">
      <c r="A1584" s="752"/>
      <c r="B1584" s="416">
        <v>14030410</v>
      </c>
      <c r="C1584" s="96" t="s">
        <v>509</v>
      </c>
      <c r="D1584" s="418">
        <v>7</v>
      </c>
      <c r="E1584" s="418">
        <v>50</v>
      </c>
      <c r="F1584" s="418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8">
        <v>41</v>
      </c>
      <c r="M1584" s="418">
        <v>1</v>
      </c>
      <c r="N1584" s="734"/>
      <c r="O1584" s="418"/>
      <c r="P1584" s="418"/>
      <c r="Q1584" s="739"/>
      <c r="R1584" s="420" t="str">
        <f t="shared" si="81"/>
        <v>fx</v>
      </c>
      <c r="S1584" s="734"/>
      <c r="T1584" s="734"/>
      <c r="U1584" s="742"/>
    </row>
    <row r="1585" spans="1:21" ht="15.75" thickBot="1" x14ac:dyDescent="0.3">
      <c r="A1585" s="752"/>
      <c r="B1585" s="416">
        <v>14030410</v>
      </c>
      <c r="C1585" s="96" t="s">
        <v>509</v>
      </c>
      <c r="D1585" s="418">
        <v>7</v>
      </c>
      <c r="E1585" s="418">
        <v>50</v>
      </c>
      <c r="F1585" s="418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8">
        <v>42</v>
      </c>
      <c r="M1585" s="418">
        <v>2</v>
      </c>
      <c r="N1585" s="734"/>
      <c r="O1585" s="418"/>
      <c r="P1585" s="418"/>
      <c r="Q1585" s="739"/>
      <c r="R1585" s="420" t="str">
        <f t="shared" si="81"/>
        <v>fx</v>
      </c>
      <c r="S1585" s="734"/>
      <c r="T1585" s="734"/>
      <c r="U1585" s="742"/>
    </row>
    <row r="1586" spans="1:21" ht="15.75" thickBot="1" x14ac:dyDescent="0.3">
      <c r="A1586" s="752"/>
      <c r="B1586" s="416">
        <v>14030410</v>
      </c>
      <c r="C1586" s="96" t="s">
        <v>509</v>
      </c>
      <c r="D1586" s="418">
        <v>7</v>
      </c>
      <c r="E1586" s="418">
        <v>50</v>
      </c>
      <c r="F1586" s="418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8">
        <v>43</v>
      </c>
      <c r="M1586" s="418">
        <v>2</v>
      </c>
      <c r="N1586" s="734"/>
      <c r="O1586" s="418"/>
      <c r="P1586" s="418"/>
      <c r="Q1586" s="739"/>
      <c r="R1586" s="420" t="str">
        <f t="shared" si="81"/>
        <v>fx</v>
      </c>
      <c r="S1586" s="734"/>
      <c r="T1586" s="734"/>
      <c r="U1586" s="742"/>
    </row>
    <row r="1587" spans="1:21" ht="15.75" thickBot="1" x14ac:dyDescent="0.3">
      <c r="A1587" s="752"/>
      <c r="B1587" s="416">
        <v>14030410</v>
      </c>
      <c r="C1587" s="96" t="s">
        <v>509</v>
      </c>
      <c r="D1587" s="418">
        <v>7</v>
      </c>
      <c r="E1587" s="418">
        <v>50</v>
      </c>
      <c r="F1587" s="418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8">
        <v>44</v>
      </c>
      <c r="M1587" s="418">
        <v>1</v>
      </c>
      <c r="N1587" s="734"/>
      <c r="O1587" s="418"/>
      <c r="P1587" s="418"/>
      <c r="Q1587" s="739"/>
      <c r="R1587" s="420" t="str">
        <f t="shared" si="81"/>
        <v>fx</v>
      </c>
      <c r="S1587" s="734"/>
      <c r="T1587" s="734"/>
      <c r="U1587" s="742"/>
    </row>
    <row r="1588" spans="1:21" ht="15.75" thickBot="1" x14ac:dyDescent="0.3">
      <c r="A1588" s="753"/>
      <c r="B1588" s="410">
        <v>14030410</v>
      </c>
      <c r="C1588" s="164" t="s">
        <v>509</v>
      </c>
      <c r="D1588" s="425">
        <v>7</v>
      </c>
      <c r="E1588" s="425">
        <v>50</v>
      </c>
      <c r="F1588" s="425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25">
        <v>45</v>
      </c>
      <c r="M1588" s="425">
        <v>1</v>
      </c>
      <c r="N1588" s="735"/>
      <c r="O1588" s="425"/>
      <c r="P1588" s="425"/>
      <c r="Q1588" s="740"/>
      <c r="R1588" s="151" t="str">
        <f t="shared" si="81"/>
        <v>fx</v>
      </c>
      <c r="S1588" s="735"/>
      <c r="T1588" s="735"/>
      <c r="U1588" s="743"/>
    </row>
    <row r="1589" spans="1:21" ht="15.75" thickBot="1" x14ac:dyDescent="0.3">
      <c r="A1589" s="754" t="str">
        <f t="shared" si="82"/>
        <v>روز</v>
      </c>
      <c r="B1589" s="174">
        <v>14030410</v>
      </c>
      <c r="C1589" s="163">
        <v>309</v>
      </c>
      <c r="D1589" s="426">
        <v>7</v>
      </c>
      <c r="E1589" s="426">
        <v>50</v>
      </c>
      <c r="F1589" s="426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26">
        <v>37</v>
      </c>
      <c r="M1589" s="426">
        <v>2</v>
      </c>
      <c r="N1589" s="737">
        <v>582</v>
      </c>
      <c r="O1589" s="426"/>
      <c r="P1589" s="426"/>
      <c r="Q1589" s="738">
        <f>349.3+13.19+300.416</f>
        <v>662.90599999999995</v>
      </c>
      <c r="R1589" s="150" t="str">
        <f t="shared" si="81"/>
        <v>fx</v>
      </c>
      <c r="S1589" s="737">
        <v>3</v>
      </c>
      <c r="T1589" s="737">
        <v>25</v>
      </c>
      <c r="U1589" s="741">
        <v>1000</v>
      </c>
    </row>
    <row r="1590" spans="1:21" ht="15.75" thickBot="1" x14ac:dyDescent="0.3">
      <c r="A1590" s="755"/>
      <c r="B1590" s="176">
        <v>14030410</v>
      </c>
      <c r="C1590" s="96">
        <v>309</v>
      </c>
      <c r="D1590" s="418">
        <v>7</v>
      </c>
      <c r="E1590" s="418">
        <v>50</v>
      </c>
      <c r="F1590" s="416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8">
        <v>38</v>
      </c>
      <c r="M1590" s="418">
        <v>2</v>
      </c>
      <c r="N1590" s="734"/>
      <c r="O1590" s="418"/>
      <c r="P1590" s="418"/>
      <c r="Q1590" s="739"/>
      <c r="R1590" s="420" t="str">
        <f t="shared" si="81"/>
        <v>fx</v>
      </c>
      <c r="S1590" s="734"/>
      <c r="T1590" s="734"/>
      <c r="U1590" s="742"/>
    </row>
    <row r="1591" spans="1:21" ht="15.75" thickBot="1" x14ac:dyDescent="0.3">
      <c r="A1591" s="755"/>
      <c r="B1591" s="176">
        <v>14030410</v>
      </c>
      <c r="C1591" s="96">
        <v>309</v>
      </c>
      <c r="D1591" s="418">
        <v>7</v>
      </c>
      <c r="E1591" s="418">
        <v>50</v>
      </c>
      <c r="F1591" s="416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8">
        <v>39</v>
      </c>
      <c r="M1591" s="418">
        <v>3</v>
      </c>
      <c r="N1591" s="734"/>
      <c r="O1591" s="418"/>
      <c r="P1591" s="418"/>
      <c r="Q1591" s="739"/>
      <c r="R1591" s="420" t="str">
        <f t="shared" si="81"/>
        <v>fx</v>
      </c>
      <c r="S1591" s="734"/>
      <c r="T1591" s="734"/>
      <c r="U1591" s="742"/>
    </row>
    <row r="1592" spans="1:21" ht="15.75" thickBot="1" x14ac:dyDescent="0.3">
      <c r="A1592" s="755"/>
      <c r="B1592" s="177">
        <v>14030410</v>
      </c>
      <c r="C1592" s="96">
        <v>309</v>
      </c>
      <c r="D1592" s="418">
        <v>7</v>
      </c>
      <c r="E1592" s="418">
        <v>50</v>
      </c>
      <c r="F1592" s="416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8">
        <v>40</v>
      </c>
      <c r="M1592" s="418">
        <v>1</v>
      </c>
      <c r="N1592" s="736"/>
      <c r="O1592" s="418"/>
      <c r="P1592" s="418"/>
      <c r="Q1592" s="739"/>
      <c r="R1592" s="420" t="str">
        <f t="shared" si="81"/>
        <v>fx</v>
      </c>
      <c r="S1592" s="734"/>
      <c r="T1592" s="734"/>
      <c r="U1592" s="742"/>
    </row>
    <row r="1593" spans="1:21" ht="15.75" thickBot="1" x14ac:dyDescent="0.3">
      <c r="A1593" s="755"/>
      <c r="B1593" s="174">
        <v>14030410</v>
      </c>
      <c r="C1593" s="96">
        <v>350</v>
      </c>
      <c r="D1593" s="418">
        <v>7</v>
      </c>
      <c r="E1593" s="418">
        <v>50</v>
      </c>
      <c r="F1593" s="416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8">
        <v>39</v>
      </c>
      <c r="M1593" s="418">
        <v>1</v>
      </c>
      <c r="N1593" s="733">
        <v>520</v>
      </c>
      <c r="O1593" s="418"/>
      <c r="P1593" s="418"/>
      <c r="Q1593" s="739"/>
      <c r="R1593" s="420" t="str">
        <f t="shared" si="81"/>
        <v>fx</v>
      </c>
      <c r="S1593" s="734"/>
      <c r="T1593" s="734"/>
      <c r="U1593" s="742"/>
    </row>
    <row r="1594" spans="1:21" ht="15.75" thickBot="1" x14ac:dyDescent="0.3">
      <c r="A1594" s="755"/>
      <c r="B1594" s="176">
        <v>14030410</v>
      </c>
      <c r="C1594" s="96">
        <v>350</v>
      </c>
      <c r="D1594" s="418">
        <v>7</v>
      </c>
      <c r="E1594" s="418">
        <v>50</v>
      </c>
      <c r="F1594" s="416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8">
        <v>40</v>
      </c>
      <c r="M1594" s="418">
        <v>1</v>
      </c>
      <c r="N1594" s="734"/>
      <c r="O1594" s="418"/>
      <c r="P1594" s="418"/>
      <c r="Q1594" s="739"/>
      <c r="R1594" s="420" t="str">
        <f t="shared" si="81"/>
        <v>fx</v>
      </c>
      <c r="S1594" s="734"/>
      <c r="T1594" s="734"/>
      <c r="U1594" s="742"/>
    </row>
    <row r="1595" spans="1:21" ht="15.75" thickBot="1" x14ac:dyDescent="0.3">
      <c r="A1595" s="755"/>
      <c r="B1595" s="176">
        <v>14030410</v>
      </c>
      <c r="C1595" s="96">
        <v>350</v>
      </c>
      <c r="D1595" s="418">
        <v>7</v>
      </c>
      <c r="E1595" s="418">
        <v>50</v>
      </c>
      <c r="F1595" s="416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8">
        <v>41</v>
      </c>
      <c r="M1595" s="418">
        <v>1</v>
      </c>
      <c r="N1595" s="734"/>
      <c r="O1595" s="418"/>
      <c r="P1595" s="418"/>
      <c r="Q1595" s="739"/>
      <c r="R1595" s="420" t="str">
        <f t="shared" si="81"/>
        <v>fx</v>
      </c>
      <c r="S1595" s="734"/>
      <c r="T1595" s="734"/>
      <c r="U1595" s="742"/>
    </row>
    <row r="1596" spans="1:21" ht="15.75" thickBot="1" x14ac:dyDescent="0.3">
      <c r="A1596" s="755"/>
      <c r="B1596" s="176">
        <v>14030410</v>
      </c>
      <c r="C1596" s="96">
        <v>350</v>
      </c>
      <c r="D1596" s="418">
        <v>7</v>
      </c>
      <c r="E1596" s="418">
        <v>50</v>
      </c>
      <c r="F1596" s="416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8">
        <v>42</v>
      </c>
      <c r="M1596" s="418">
        <v>2</v>
      </c>
      <c r="N1596" s="734"/>
      <c r="O1596" s="418"/>
      <c r="P1596" s="418"/>
      <c r="Q1596" s="739"/>
      <c r="R1596" s="420" t="str">
        <f t="shared" si="81"/>
        <v>fx</v>
      </c>
      <c r="S1596" s="734"/>
      <c r="T1596" s="734"/>
      <c r="U1596" s="742"/>
    </row>
    <row r="1597" spans="1:21" ht="15.75" thickBot="1" x14ac:dyDescent="0.3">
      <c r="A1597" s="755"/>
      <c r="B1597" s="176">
        <v>14030410</v>
      </c>
      <c r="C1597" s="96">
        <v>350</v>
      </c>
      <c r="D1597" s="418">
        <v>7</v>
      </c>
      <c r="E1597" s="418">
        <v>50</v>
      </c>
      <c r="F1597" s="416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8">
        <v>43</v>
      </c>
      <c r="M1597" s="418">
        <v>2</v>
      </c>
      <c r="N1597" s="734"/>
      <c r="O1597" s="418"/>
      <c r="P1597" s="418"/>
      <c r="Q1597" s="739"/>
      <c r="R1597" s="420" t="str">
        <f t="shared" si="81"/>
        <v>fx</v>
      </c>
      <c r="S1597" s="734"/>
      <c r="T1597" s="734"/>
      <c r="U1597" s="742"/>
    </row>
    <row r="1598" spans="1:21" ht="15.75" thickBot="1" x14ac:dyDescent="0.3">
      <c r="A1598" s="755"/>
      <c r="B1598" s="177">
        <v>14030410</v>
      </c>
      <c r="C1598" s="96">
        <v>350</v>
      </c>
      <c r="D1598" s="418">
        <v>7</v>
      </c>
      <c r="E1598" s="418">
        <v>50</v>
      </c>
      <c r="F1598" s="416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8">
        <v>44</v>
      </c>
      <c r="M1598" s="418">
        <v>1</v>
      </c>
      <c r="N1598" s="736"/>
      <c r="O1598" s="418"/>
      <c r="P1598" s="418"/>
      <c r="Q1598" s="739"/>
      <c r="R1598" s="420" t="str">
        <f t="shared" si="81"/>
        <v>fx</v>
      </c>
      <c r="S1598" s="734"/>
      <c r="T1598" s="734"/>
      <c r="U1598" s="742"/>
    </row>
    <row r="1599" spans="1:21" ht="15.75" thickBot="1" x14ac:dyDescent="0.3">
      <c r="A1599" s="755"/>
      <c r="B1599" s="174">
        <v>14030410</v>
      </c>
      <c r="C1599" s="96">
        <v>370</v>
      </c>
      <c r="D1599" s="418">
        <v>7</v>
      </c>
      <c r="E1599" s="418">
        <v>50</v>
      </c>
      <c r="F1599" s="416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8">
        <v>39</v>
      </c>
      <c r="M1599" s="418">
        <v>1</v>
      </c>
      <c r="N1599" s="733">
        <v>480</v>
      </c>
      <c r="O1599" s="418"/>
      <c r="P1599" s="418"/>
      <c r="Q1599" s="739"/>
      <c r="R1599" s="420" t="str">
        <f t="shared" si="81"/>
        <v>p500</v>
      </c>
      <c r="S1599" s="734"/>
      <c r="T1599" s="734"/>
      <c r="U1599" s="742"/>
    </row>
    <row r="1600" spans="1:21" ht="15.75" thickBot="1" x14ac:dyDescent="0.3">
      <c r="A1600" s="755"/>
      <c r="B1600" s="176">
        <v>14030410</v>
      </c>
      <c r="C1600" s="96">
        <v>370</v>
      </c>
      <c r="D1600" s="418">
        <v>7</v>
      </c>
      <c r="E1600" s="418">
        <v>50</v>
      </c>
      <c r="F1600" s="416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8">
        <v>40</v>
      </c>
      <c r="M1600" s="418">
        <v>1</v>
      </c>
      <c r="N1600" s="734"/>
      <c r="O1600" s="418"/>
      <c r="P1600" s="418"/>
      <c r="Q1600" s="739"/>
      <c r="R1600" s="420" t="str">
        <f t="shared" si="81"/>
        <v>p500</v>
      </c>
      <c r="S1600" s="734"/>
      <c r="T1600" s="734"/>
      <c r="U1600" s="742"/>
    </row>
    <row r="1601" spans="1:21" ht="15.75" thickBot="1" x14ac:dyDescent="0.3">
      <c r="A1601" s="755"/>
      <c r="B1601" s="176">
        <v>14030410</v>
      </c>
      <c r="C1601" s="96">
        <v>370</v>
      </c>
      <c r="D1601" s="418">
        <v>7</v>
      </c>
      <c r="E1601" s="418">
        <v>50</v>
      </c>
      <c r="F1601" s="416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8">
        <v>42</v>
      </c>
      <c r="M1601" s="418">
        <v>2</v>
      </c>
      <c r="N1601" s="734"/>
      <c r="O1601" s="418"/>
      <c r="P1601" s="418"/>
      <c r="Q1601" s="739"/>
      <c r="R1601" s="420" t="str">
        <f t="shared" si="81"/>
        <v>p500</v>
      </c>
      <c r="S1601" s="734"/>
      <c r="T1601" s="734"/>
      <c r="U1601" s="742"/>
    </row>
    <row r="1602" spans="1:21" ht="15.75" thickBot="1" x14ac:dyDescent="0.3">
      <c r="A1602" s="755"/>
      <c r="B1602" s="176">
        <v>14030410</v>
      </c>
      <c r="C1602" s="96">
        <v>370</v>
      </c>
      <c r="D1602" s="418">
        <v>7</v>
      </c>
      <c r="E1602" s="418">
        <v>50</v>
      </c>
      <c r="F1602" s="416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8">
        <v>43</v>
      </c>
      <c r="M1602" s="418">
        <v>2</v>
      </c>
      <c r="N1602" s="734"/>
      <c r="O1602" s="418"/>
      <c r="P1602" s="418"/>
      <c r="Q1602" s="739"/>
      <c r="R1602" s="420" t="str">
        <f t="shared" si="81"/>
        <v>p500</v>
      </c>
      <c r="S1602" s="734"/>
      <c r="T1602" s="734"/>
      <c r="U1602" s="742"/>
    </row>
    <row r="1603" spans="1:21" ht="15.75" thickBot="1" x14ac:dyDescent="0.3">
      <c r="A1603" s="755"/>
      <c r="B1603" s="177">
        <v>14030410</v>
      </c>
      <c r="C1603" s="96">
        <v>370</v>
      </c>
      <c r="D1603" s="418">
        <v>7</v>
      </c>
      <c r="E1603" s="418">
        <v>50</v>
      </c>
      <c r="F1603" s="416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8">
        <v>44</v>
      </c>
      <c r="M1603" s="418">
        <v>2</v>
      </c>
      <c r="N1603" s="736"/>
      <c r="O1603" s="418"/>
      <c r="P1603" s="418"/>
      <c r="Q1603" s="739"/>
      <c r="R1603" s="420" t="str">
        <f t="shared" si="81"/>
        <v>p500</v>
      </c>
      <c r="S1603" s="734"/>
      <c r="T1603" s="734"/>
      <c r="U1603" s="742"/>
    </row>
    <row r="1604" spans="1:21" ht="15.75" thickBot="1" x14ac:dyDescent="0.3">
      <c r="A1604" s="755"/>
      <c r="B1604" s="174">
        <v>14030410</v>
      </c>
      <c r="C1604" s="96">
        <v>380</v>
      </c>
      <c r="D1604" s="418">
        <v>7</v>
      </c>
      <c r="E1604" s="418">
        <v>50</v>
      </c>
      <c r="F1604" s="416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8">
        <v>40</v>
      </c>
      <c r="M1604" s="418">
        <v>1</v>
      </c>
      <c r="N1604" s="733">
        <v>520</v>
      </c>
      <c r="O1604" s="418"/>
      <c r="P1604" s="418"/>
      <c r="Q1604" s="739"/>
      <c r="R1604" s="420" t="str">
        <f t="shared" si="81"/>
        <v>fx</v>
      </c>
      <c r="S1604" s="734"/>
      <c r="T1604" s="734"/>
      <c r="U1604" s="742"/>
    </row>
    <row r="1605" spans="1:21" ht="15.75" thickBot="1" x14ac:dyDescent="0.3">
      <c r="A1605" s="755"/>
      <c r="B1605" s="175">
        <v>14030410</v>
      </c>
      <c r="C1605" s="96">
        <v>380</v>
      </c>
      <c r="D1605" s="418">
        <v>7</v>
      </c>
      <c r="E1605" s="418">
        <v>50</v>
      </c>
      <c r="F1605" s="416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8">
        <v>41</v>
      </c>
      <c r="M1605" s="418">
        <v>2</v>
      </c>
      <c r="N1605" s="734"/>
      <c r="O1605" s="418"/>
      <c r="P1605" s="418"/>
      <c r="Q1605" s="739"/>
      <c r="R1605" s="420" t="str">
        <f t="shared" si="81"/>
        <v>fx</v>
      </c>
      <c r="S1605" s="734"/>
      <c r="T1605" s="734"/>
      <c r="U1605" s="742"/>
    </row>
    <row r="1606" spans="1:21" ht="15.75" thickBot="1" x14ac:dyDescent="0.3">
      <c r="A1606" s="755"/>
      <c r="B1606" s="175">
        <v>14030410</v>
      </c>
      <c r="C1606" s="96">
        <v>380</v>
      </c>
      <c r="D1606" s="418">
        <v>7</v>
      </c>
      <c r="E1606" s="418">
        <v>50</v>
      </c>
      <c r="F1606" s="416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8">
        <v>42</v>
      </c>
      <c r="M1606" s="418">
        <v>2</v>
      </c>
      <c r="N1606" s="734"/>
      <c r="O1606" s="418"/>
      <c r="P1606" s="418"/>
      <c r="Q1606" s="739"/>
      <c r="R1606" s="420" t="str">
        <f t="shared" si="81"/>
        <v>fx</v>
      </c>
      <c r="S1606" s="734"/>
      <c r="T1606" s="734"/>
      <c r="U1606" s="742"/>
    </row>
    <row r="1607" spans="1:21" ht="15.75" thickBot="1" x14ac:dyDescent="0.3">
      <c r="A1607" s="755"/>
      <c r="B1607" s="175">
        <v>14030410</v>
      </c>
      <c r="C1607" s="96">
        <v>380</v>
      </c>
      <c r="D1607" s="418">
        <v>7</v>
      </c>
      <c r="E1607" s="418">
        <v>50</v>
      </c>
      <c r="F1607" s="416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8">
        <v>43</v>
      </c>
      <c r="M1607" s="418">
        <v>2</v>
      </c>
      <c r="N1607" s="734"/>
      <c r="O1607" s="418"/>
      <c r="P1607" s="418"/>
      <c r="Q1607" s="739"/>
      <c r="R1607" s="420" t="str">
        <f t="shared" si="81"/>
        <v>fx</v>
      </c>
      <c r="S1607" s="734"/>
      <c r="T1607" s="734"/>
      <c r="U1607" s="742"/>
    </row>
    <row r="1608" spans="1:21" ht="15.75" thickBot="1" x14ac:dyDescent="0.3">
      <c r="A1608" s="755"/>
      <c r="B1608" s="414">
        <v>14030410</v>
      </c>
      <c r="C1608" s="96">
        <v>380</v>
      </c>
      <c r="D1608" s="418">
        <v>7</v>
      </c>
      <c r="E1608" s="418">
        <v>50</v>
      </c>
      <c r="F1608" s="416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8">
        <v>44</v>
      </c>
      <c r="M1608" s="418">
        <v>1</v>
      </c>
      <c r="N1608" s="736"/>
      <c r="O1608" s="418"/>
      <c r="P1608" s="418"/>
      <c r="Q1608" s="739"/>
      <c r="R1608" s="420" t="str">
        <f t="shared" si="81"/>
        <v>fx</v>
      </c>
      <c r="S1608" s="734"/>
      <c r="T1608" s="734"/>
      <c r="U1608" s="742"/>
    </row>
    <row r="1609" spans="1:21" ht="15.75" thickBot="1" x14ac:dyDescent="0.3">
      <c r="A1609" s="755"/>
      <c r="B1609" s="203">
        <v>14030410</v>
      </c>
      <c r="C1609" s="96">
        <v>352</v>
      </c>
      <c r="D1609" s="418">
        <v>7</v>
      </c>
      <c r="E1609" s="418">
        <v>50</v>
      </c>
      <c r="F1609" s="416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8">
        <v>38</v>
      </c>
      <c r="M1609" s="418">
        <v>1</v>
      </c>
      <c r="N1609" s="418">
        <v>16</v>
      </c>
      <c r="O1609" s="418"/>
      <c r="P1609" s="418"/>
      <c r="Q1609" s="739"/>
      <c r="R1609" s="420" t="str">
        <f t="shared" si="81"/>
        <v>fx</v>
      </c>
      <c r="S1609" s="734"/>
      <c r="T1609" s="734"/>
      <c r="U1609" s="742"/>
    </row>
    <row r="1610" spans="1:21" ht="15.75" thickBot="1" x14ac:dyDescent="0.3">
      <c r="A1610" s="755"/>
      <c r="B1610" s="174">
        <v>14030410</v>
      </c>
      <c r="C1610" s="96">
        <v>342</v>
      </c>
      <c r="D1610" s="418">
        <v>7</v>
      </c>
      <c r="E1610" s="418">
        <v>50</v>
      </c>
      <c r="F1610" s="416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8">
        <v>30</v>
      </c>
      <c r="M1610" s="418">
        <v>1</v>
      </c>
      <c r="N1610" s="733">
        <v>10</v>
      </c>
      <c r="O1610" s="418"/>
      <c r="P1610" s="418"/>
      <c r="Q1610" s="739"/>
      <c r="R1610" s="420" t="str">
        <f t="shared" si="81"/>
        <v>fx</v>
      </c>
      <c r="S1610" s="734"/>
      <c r="T1610" s="734"/>
      <c r="U1610" s="742"/>
    </row>
    <row r="1611" spans="1:21" ht="15.75" thickBot="1" x14ac:dyDescent="0.3">
      <c r="A1611" s="756"/>
      <c r="B1611" s="414">
        <v>14030410</v>
      </c>
      <c r="C1611" s="164">
        <v>342</v>
      </c>
      <c r="D1611" s="425">
        <v>7</v>
      </c>
      <c r="E1611" s="425">
        <v>50</v>
      </c>
      <c r="F1611" s="411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25">
        <v>32</v>
      </c>
      <c r="M1611" s="425">
        <v>1</v>
      </c>
      <c r="N1611" s="735"/>
      <c r="O1611" s="425"/>
      <c r="P1611" s="425"/>
      <c r="Q1611" s="740"/>
      <c r="R1611" s="151" t="str">
        <f t="shared" si="81"/>
        <v>fx</v>
      </c>
      <c r="S1611" s="735"/>
      <c r="T1611" s="735"/>
      <c r="U1611" s="743"/>
    </row>
    <row r="1612" spans="1:21" ht="15.75" thickBot="1" x14ac:dyDescent="0.3">
      <c r="A1612" s="754" t="str">
        <f t="shared" si="82"/>
        <v>روز</v>
      </c>
      <c r="B1612" s="174">
        <v>14030411</v>
      </c>
      <c r="C1612" s="163">
        <v>309</v>
      </c>
      <c r="D1612" s="426">
        <v>7</v>
      </c>
      <c r="E1612" s="426">
        <v>50</v>
      </c>
      <c r="F1612" s="426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26">
        <v>37</v>
      </c>
      <c r="M1612" s="426">
        <v>2</v>
      </c>
      <c r="N1612" s="737">
        <v>301</v>
      </c>
      <c r="O1612" s="426"/>
      <c r="P1612" s="426"/>
      <c r="Q1612" s="738">
        <f>247.55+10.7+207.34</f>
        <v>465.59000000000003</v>
      </c>
      <c r="R1612" s="150" t="str">
        <f t="shared" si="81"/>
        <v>fx</v>
      </c>
      <c r="S1612" s="737">
        <v>2.5</v>
      </c>
      <c r="T1612" s="737">
        <v>22</v>
      </c>
      <c r="U1612" s="741">
        <v>1500</v>
      </c>
    </row>
    <row r="1613" spans="1:21" ht="15.75" thickBot="1" x14ac:dyDescent="0.3">
      <c r="A1613" s="755"/>
      <c r="B1613" s="175">
        <v>14030411</v>
      </c>
      <c r="C1613" s="96">
        <v>309</v>
      </c>
      <c r="D1613" s="418">
        <v>7</v>
      </c>
      <c r="E1613" s="418">
        <v>50</v>
      </c>
      <c r="F1613" s="416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8">
        <v>38</v>
      </c>
      <c r="M1613" s="418">
        <v>2</v>
      </c>
      <c r="N1613" s="734"/>
      <c r="O1613" s="418"/>
      <c r="P1613" s="418"/>
      <c r="Q1613" s="739"/>
      <c r="R1613" s="420" t="str">
        <f t="shared" si="81"/>
        <v>fx</v>
      </c>
      <c r="S1613" s="734"/>
      <c r="T1613" s="734"/>
      <c r="U1613" s="742"/>
    </row>
    <row r="1614" spans="1:21" ht="15.75" thickBot="1" x14ac:dyDescent="0.3">
      <c r="A1614" s="755"/>
      <c r="B1614" s="414">
        <v>14030411</v>
      </c>
      <c r="C1614" s="96">
        <v>309</v>
      </c>
      <c r="D1614" s="418">
        <v>7</v>
      </c>
      <c r="E1614" s="418">
        <v>50</v>
      </c>
      <c r="F1614" s="416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8">
        <v>39</v>
      </c>
      <c r="M1614" s="418">
        <v>3</v>
      </c>
      <c r="N1614" s="736"/>
      <c r="O1614" s="418"/>
      <c r="P1614" s="418"/>
      <c r="Q1614" s="739"/>
      <c r="R1614" s="420" t="str">
        <f t="shared" si="81"/>
        <v>fx</v>
      </c>
      <c r="S1614" s="734"/>
      <c r="T1614" s="734"/>
      <c r="U1614" s="742"/>
    </row>
    <row r="1615" spans="1:21" ht="15.75" thickBot="1" x14ac:dyDescent="0.3">
      <c r="A1615" s="755"/>
      <c r="B1615" s="174">
        <v>14030411</v>
      </c>
      <c r="C1615" s="96">
        <v>350</v>
      </c>
      <c r="D1615" s="418">
        <v>7</v>
      </c>
      <c r="E1615" s="418">
        <v>50</v>
      </c>
      <c r="F1615" s="416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8">
        <v>39</v>
      </c>
      <c r="M1615" s="418">
        <v>1</v>
      </c>
      <c r="N1615" s="733">
        <v>344</v>
      </c>
      <c r="O1615" s="418"/>
      <c r="P1615" s="418"/>
      <c r="Q1615" s="739"/>
      <c r="R1615" s="420" t="str">
        <f t="shared" si="81"/>
        <v>fx</v>
      </c>
      <c r="S1615" s="734"/>
      <c r="T1615" s="734"/>
      <c r="U1615" s="742"/>
    </row>
    <row r="1616" spans="1:21" ht="15.75" thickBot="1" x14ac:dyDescent="0.3">
      <c r="A1616" s="755"/>
      <c r="B1616" s="175">
        <v>14030411</v>
      </c>
      <c r="C1616" s="96">
        <v>350</v>
      </c>
      <c r="D1616" s="418">
        <v>7</v>
      </c>
      <c r="E1616" s="418">
        <v>50</v>
      </c>
      <c r="F1616" s="416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8">
        <v>40</v>
      </c>
      <c r="M1616" s="418">
        <v>1</v>
      </c>
      <c r="N1616" s="734"/>
      <c r="O1616" s="418"/>
      <c r="P1616" s="418"/>
      <c r="Q1616" s="739"/>
      <c r="R1616" s="420" t="str">
        <f t="shared" si="81"/>
        <v>fx</v>
      </c>
      <c r="S1616" s="734"/>
      <c r="T1616" s="734"/>
      <c r="U1616" s="742"/>
    </row>
    <row r="1617" spans="1:21" ht="15.75" thickBot="1" x14ac:dyDescent="0.3">
      <c r="A1617" s="755"/>
      <c r="B1617" s="175">
        <v>14030411</v>
      </c>
      <c r="C1617" s="96">
        <v>350</v>
      </c>
      <c r="D1617" s="418">
        <v>7</v>
      </c>
      <c r="E1617" s="418">
        <v>50</v>
      </c>
      <c r="F1617" s="416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8">
        <v>41</v>
      </c>
      <c r="M1617" s="418">
        <v>1</v>
      </c>
      <c r="N1617" s="734"/>
      <c r="O1617" s="418"/>
      <c r="P1617" s="418"/>
      <c r="Q1617" s="739"/>
      <c r="R1617" s="420" t="str">
        <f t="shared" si="81"/>
        <v>fx</v>
      </c>
      <c r="S1617" s="734"/>
      <c r="T1617" s="734"/>
      <c r="U1617" s="742"/>
    </row>
    <row r="1618" spans="1:21" ht="15.75" thickBot="1" x14ac:dyDescent="0.3">
      <c r="A1618" s="755"/>
      <c r="B1618" s="175">
        <v>14030411</v>
      </c>
      <c r="C1618" s="96">
        <v>350</v>
      </c>
      <c r="D1618" s="418">
        <v>7</v>
      </c>
      <c r="E1618" s="418">
        <v>50</v>
      </c>
      <c r="F1618" s="416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8">
        <v>42</v>
      </c>
      <c r="M1618" s="418">
        <v>2</v>
      </c>
      <c r="N1618" s="734"/>
      <c r="O1618" s="418"/>
      <c r="P1618" s="418"/>
      <c r="Q1618" s="739"/>
      <c r="R1618" s="420" t="str">
        <f t="shared" si="81"/>
        <v>fx</v>
      </c>
      <c r="S1618" s="734"/>
      <c r="T1618" s="734"/>
      <c r="U1618" s="742"/>
    </row>
    <row r="1619" spans="1:21" ht="15.75" thickBot="1" x14ac:dyDescent="0.3">
      <c r="A1619" s="755"/>
      <c r="B1619" s="175">
        <v>14030411</v>
      </c>
      <c r="C1619" s="96">
        <v>350</v>
      </c>
      <c r="D1619" s="418">
        <v>7</v>
      </c>
      <c r="E1619" s="418">
        <v>50</v>
      </c>
      <c r="F1619" s="416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8">
        <v>43</v>
      </c>
      <c r="M1619" s="418">
        <v>2</v>
      </c>
      <c r="N1619" s="734"/>
      <c r="O1619" s="418"/>
      <c r="P1619" s="418"/>
      <c r="Q1619" s="739"/>
      <c r="R1619" s="420" t="str">
        <f t="shared" si="81"/>
        <v>fx</v>
      </c>
      <c r="S1619" s="734"/>
      <c r="T1619" s="734"/>
      <c r="U1619" s="742"/>
    </row>
    <row r="1620" spans="1:21" ht="15.75" thickBot="1" x14ac:dyDescent="0.3">
      <c r="A1620" s="755"/>
      <c r="B1620" s="414">
        <v>14030411</v>
      </c>
      <c r="C1620" s="96">
        <v>350</v>
      </c>
      <c r="D1620" s="418">
        <v>7</v>
      </c>
      <c r="E1620" s="418">
        <v>50</v>
      </c>
      <c r="F1620" s="416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8">
        <v>44</v>
      </c>
      <c r="M1620" s="418">
        <v>1</v>
      </c>
      <c r="N1620" s="736"/>
      <c r="O1620" s="418"/>
      <c r="P1620" s="418"/>
      <c r="Q1620" s="739"/>
      <c r="R1620" s="420" t="str">
        <f t="shared" si="81"/>
        <v>fx</v>
      </c>
      <c r="S1620" s="734"/>
      <c r="T1620" s="734"/>
      <c r="U1620" s="742"/>
    </row>
    <row r="1621" spans="1:21" ht="15.75" thickBot="1" x14ac:dyDescent="0.3">
      <c r="A1621" s="755"/>
      <c r="B1621" s="174">
        <v>14030411</v>
      </c>
      <c r="C1621" s="96">
        <v>370</v>
      </c>
      <c r="D1621" s="418">
        <v>7</v>
      </c>
      <c r="E1621" s="418">
        <v>50</v>
      </c>
      <c r="F1621" s="416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8">
        <v>39</v>
      </c>
      <c r="M1621" s="418">
        <v>1</v>
      </c>
      <c r="N1621" s="733">
        <v>344</v>
      </c>
      <c r="O1621" s="418"/>
      <c r="P1621" s="418"/>
      <c r="Q1621" s="739"/>
      <c r="R1621" s="420" t="str">
        <f t="shared" si="81"/>
        <v>p500</v>
      </c>
      <c r="S1621" s="734"/>
      <c r="T1621" s="734"/>
      <c r="U1621" s="742"/>
    </row>
    <row r="1622" spans="1:21" ht="15.75" thickBot="1" x14ac:dyDescent="0.3">
      <c r="A1622" s="755"/>
      <c r="B1622" s="175">
        <v>14030411</v>
      </c>
      <c r="C1622" s="96">
        <v>370</v>
      </c>
      <c r="D1622" s="418">
        <v>7</v>
      </c>
      <c r="E1622" s="418">
        <v>50</v>
      </c>
      <c r="F1622" s="416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8">
        <v>40</v>
      </c>
      <c r="M1622" s="418">
        <v>1</v>
      </c>
      <c r="N1622" s="734"/>
      <c r="O1622" s="418"/>
      <c r="P1622" s="418"/>
      <c r="Q1622" s="739"/>
      <c r="R1622" s="420" t="str">
        <f t="shared" si="81"/>
        <v>p500</v>
      </c>
      <c r="S1622" s="734"/>
      <c r="T1622" s="734"/>
      <c r="U1622" s="742"/>
    </row>
    <row r="1623" spans="1:21" ht="15.75" thickBot="1" x14ac:dyDescent="0.3">
      <c r="A1623" s="755"/>
      <c r="B1623" s="175">
        <v>14030411</v>
      </c>
      <c r="C1623" s="96">
        <v>370</v>
      </c>
      <c r="D1623" s="418">
        <v>7</v>
      </c>
      <c r="E1623" s="418">
        <v>50</v>
      </c>
      <c r="F1623" s="416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8">
        <v>42</v>
      </c>
      <c r="M1623" s="418">
        <v>2</v>
      </c>
      <c r="N1623" s="734"/>
      <c r="O1623" s="418"/>
      <c r="P1623" s="418"/>
      <c r="Q1623" s="739"/>
      <c r="R1623" s="420" t="str">
        <f t="shared" si="81"/>
        <v>p500</v>
      </c>
      <c r="S1623" s="734"/>
      <c r="T1623" s="734"/>
      <c r="U1623" s="742"/>
    </row>
    <row r="1624" spans="1:21" ht="15.75" thickBot="1" x14ac:dyDescent="0.3">
      <c r="A1624" s="755"/>
      <c r="B1624" s="175">
        <v>14030411</v>
      </c>
      <c r="C1624" s="96">
        <v>370</v>
      </c>
      <c r="D1624" s="418">
        <v>7</v>
      </c>
      <c r="E1624" s="418">
        <v>50</v>
      </c>
      <c r="F1624" s="416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8">
        <v>43</v>
      </c>
      <c r="M1624" s="418">
        <v>2</v>
      </c>
      <c r="N1624" s="734"/>
      <c r="O1624" s="418"/>
      <c r="P1624" s="418"/>
      <c r="Q1624" s="739"/>
      <c r="R1624" s="420" t="str">
        <f t="shared" si="81"/>
        <v>p500</v>
      </c>
      <c r="S1624" s="734"/>
      <c r="T1624" s="734"/>
      <c r="U1624" s="742"/>
    </row>
    <row r="1625" spans="1:21" ht="15.75" thickBot="1" x14ac:dyDescent="0.3">
      <c r="A1625" s="755"/>
      <c r="B1625" s="414">
        <v>14030411</v>
      </c>
      <c r="C1625" s="96">
        <v>370</v>
      </c>
      <c r="D1625" s="418">
        <v>7</v>
      </c>
      <c r="E1625" s="418">
        <v>50</v>
      </c>
      <c r="F1625" s="416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8">
        <v>44</v>
      </c>
      <c r="M1625" s="418">
        <v>2</v>
      </c>
      <c r="N1625" s="736"/>
      <c r="O1625" s="418"/>
      <c r="P1625" s="418"/>
      <c r="Q1625" s="739"/>
      <c r="R1625" s="420" t="str">
        <f t="shared" si="81"/>
        <v>p500</v>
      </c>
      <c r="S1625" s="734"/>
      <c r="T1625" s="734"/>
      <c r="U1625" s="742"/>
    </row>
    <row r="1626" spans="1:21" ht="15.75" thickBot="1" x14ac:dyDescent="0.3">
      <c r="A1626" s="755"/>
      <c r="B1626" s="174">
        <v>14030411</v>
      </c>
      <c r="C1626" s="96">
        <v>379</v>
      </c>
      <c r="D1626" s="418">
        <v>7</v>
      </c>
      <c r="E1626" s="418">
        <v>50</v>
      </c>
      <c r="F1626" s="416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8">
        <v>37</v>
      </c>
      <c r="M1626" s="418">
        <v>1</v>
      </c>
      <c r="N1626" s="733">
        <v>185</v>
      </c>
      <c r="O1626" s="418"/>
      <c r="P1626" s="418"/>
      <c r="Q1626" s="739"/>
      <c r="R1626" s="420" t="str">
        <f t="shared" si="81"/>
        <v>fx</v>
      </c>
      <c r="S1626" s="734"/>
      <c r="T1626" s="734"/>
      <c r="U1626" s="742"/>
    </row>
    <row r="1627" spans="1:21" ht="15.75" thickBot="1" x14ac:dyDescent="0.3">
      <c r="A1627" s="755"/>
      <c r="B1627" s="175">
        <v>14030411</v>
      </c>
      <c r="C1627" s="96">
        <v>379</v>
      </c>
      <c r="D1627" s="418">
        <v>7</v>
      </c>
      <c r="E1627" s="418">
        <v>50</v>
      </c>
      <c r="F1627" s="416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8">
        <v>38</v>
      </c>
      <c r="M1627" s="418">
        <v>1</v>
      </c>
      <c r="N1627" s="734"/>
      <c r="O1627" s="418"/>
      <c r="P1627" s="418"/>
      <c r="Q1627" s="739"/>
      <c r="R1627" s="420" t="str">
        <f t="shared" si="81"/>
        <v>fx</v>
      </c>
      <c r="S1627" s="734"/>
      <c r="T1627" s="734"/>
      <c r="U1627" s="742"/>
    </row>
    <row r="1628" spans="1:21" ht="15.75" thickBot="1" x14ac:dyDescent="0.3">
      <c r="A1628" s="755"/>
      <c r="B1628" s="175">
        <v>14030411</v>
      </c>
      <c r="C1628" s="96">
        <v>379</v>
      </c>
      <c r="D1628" s="418">
        <v>7</v>
      </c>
      <c r="E1628" s="418">
        <v>50</v>
      </c>
      <c r="F1628" s="416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8">
        <v>39</v>
      </c>
      <c r="M1628" s="418">
        <v>1</v>
      </c>
      <c r="N1628" s="734"/>
      <c r="O1628" s="418"/>
      <c r="P1628" s="418"/>
      <c r="Q1628" s="739"/>
      <c r="R1628" s="420" t="str">
        <f t="shared" si="81"/>
        <v>fx</v>
      </c>
      <c r="S1628" s="734"/>
      <c r="T1628" s="734"/>
      <c r="U1628" s="742"/>
    </row>
    <row r="1629" spans="1:21" ht="15.75" thickBot="1" x14ac:dyDescent="0.3">
      <c r="A1629" s="755"/>
      <c r="B1629" s="175">
        <v>14030411</v>
      </c>
      <c r="C1629" s="96">
        <v>379</v>
      </c>
      <c r="D1629" s="418">
        <v>7</v>
      </c>
      <c r="E1629" s="418">
        <v>50</v>
      </c>
      <c r="F1629" s="416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8">
        <v>40</v>
      </c>
      <c r="M1629" s="418">
        <v>1</v>
      </c>
      <c r="N1629" s="734"/>
      <c r="O1629" s="418"/>
      <c r="P1629" s="418"/>
      <c r="Q1629" s="739"/>
      <c r="R1629" s="420" t="str">
        <f t="shared" si="81"/>
        <v>fx</v>
      </c>
      <c r="S1629" s="734"/>
      <c r="T1629" s="734"/>
      <c r="U1629" s="742"/>
    </row>
    <row r="1630" spans="1:21" ht="15.75" thickBot="1" x14ac:dyDescent="0.3">
      <c r="A1630" s="755"/>
      <c r="B1630" s="414">
        <v>14030411</v>
      </c>
      <c r="C1630" s="96">
        <v>379</v>
      </c>
      <c r="D1630" s="418">
        <v>7</v>
      </c>
      <c r="E1630" s="418">
        <v>50</v>
      </c>
      <c r="F1630" s="416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8">
        <v>41</v>
      </c>
      <c r="M1630" s="418">
        <v>1</v>
      </c>
      <c r="N1630" s="736"/>
      <c r="O1630" s="418"/>
      <c r="P1630" s="418"/>
      <c r="Q1630" s="739"/>
      <c r="R1630" s="420" t="str">
        <f t="shared" si="81"/>
        <v>fx</v>
      </c>
      <c r="S1630" s="734"/>
      <c r="T1630" s="734"/>
      <c r="U1630" s="742"/>
    </row>
    <row r="1631" spans="1:21" ht="15.75" thickBot="1" x14ac:dyDescent="0.3">
      <c r="A1631" s="755"/>
      <c r="B1631" s="174">
        <v>14030411</v>
      </c>
      <c r="C1631" s="96">
        <v>379</v>
      </c>
      <c r="D1631" s="418">
        <v>7</v>
      </c>
      <c r="E1631" s="418">
        <v>50</v>
      </c>
      <c r="F1631" s="416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8">
        <v>37</v>
      </c>
      <c r="M1631" s="418">
        <v>1</v>
      </c>
      <c r="N1631" s="733">
        <v>185</v>
      </c>
      <c r="O1631" s="418"/>
      <c r="P1631" s="418"/>
      <c r="Q1631" s="739"/>
      <c r="R1631" s="420" t="str">
        <f t="shared" ref="R1631:R1694" si="86">IF(C1631=370,"p500","fx")</f>
        <v>fx</v>
      </c>
      <c r="S1631" s="734"/>
      <c r="T1631" s="734"/>
      <c r="U1631" s="742"/>
    </row>
    <row r="1632" spans="1:21" ht="15.75" thickBot="1" x14ac:dyDescent="0.3">
      <c r="A1632" s="755"/>
      <c r="B1632" s="175">
        <v>14030411</v>
      </c>
      <c r="C1632" s="96">
        <v>379</v>
      </c>
      <c r="D1632" s="418">
        <v>7</v>
      </c>
      <c r="E1632" s="418">
        <v>50</v>
      </c>
      <c r="F1632" s="416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8">
        <v>38</v>
      </c>
      <c r="M1632" s="418">
        <v>1</v>
      </c>
      <c r="N1632" s="734"/>
      <c r="O1632" s="418"/>
      <c r="P1632" s="418"/>
      <c r="Q1632" s="739"/>
      <c r="R1632" s="420" t="str">
        <f t="shared" si="86"/>
        <v>fx</v>
      </c>
      <c r="S1632" s="734"/>
      <c r="T1632" s="734"/>
      <c r="U1632" s="742"/>
    </row>
    <row r="1633" spans="1:21" ht="15.75" thickBot="1" x14ac:dyDescent="0.3">
      <c r="A1633" s="755"/>
      <c r="B1633" s="175">
        <v>14030411</v>
      </c>
      <c r="C1633" s="96">
        <v>379</v>
      </c>
      <c r="D1633" s="418">
        <v>7</v>
      </c>
      <c r="E1633" s="418">
        <v>50</v>
      </c>
      <c r="F1633" s="416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8">
        <v>39</v>
      </c>
      <c r="M1633" s="418">
        <v>1</v>
      </c>
      <c r="N1633" s="734"/>
      <c r="O1633" s="418"/>
      <c r="P1633" s="418"/>
      <c r="Q1633" s="739"/>
      <c r="R1633" s="420" t="str">
        <f t="shared" si="86"/>
        <v>fx</v>
      </c>
      <c r="S1633" s="734"/>
      <c r="T1633" s="734"/>
      <c r="U1633" s="742"/>
    </row>
    <row r="1634" spans="1:21" ht="15.75" thickBot="1" x14ac:dyDescent="0.3">
      <c r="A1634" s="755"/>
      <c r="B1634" s="175">
        <v>14030411</v>
      </c>
      <c r="C1634" s="96">
        <v>379</v>
      </c>
      <c r="D1634" s="418">
        <v>7</v>
      </c>
      <c r="E1634" s="418">
        <v>50</v>
      </c>
      <c r="F1634" s="416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8">
        <v>40</v>
      </c>
      <c r="M1634" s="418">
        <v>1</v>
      </c>
      <c r="N1634" s="734"/>
      <c r="O1634" s="418"/>
      <c r="P1634" s="418"/>
      <c r="Q1634" s="739"/>
      <c r="R1634" s="420" t="str">
        <f t="shared" si="86"/>
        <v>fx</v>
      </c>
      <c r="S1634" s="734"/>
      <c r="T1634" s="734"/>
      <c r="U1634" s="742"/>
    </row>
    <row r="1635" spans="1:21" ht="15.75" thickBot="1" x14ac:dyDescent="0.3">
      <c r="A1635" s="755"/>
      <c r="B1635" s="414">
        <v>14030411</v>
      </c>
      <c r="C1635" s="96">
        <v>379</v>
      </c>
      <c r="D1635" s="418">
        <v>7</v>
      </c>
      <c r="E1635" s="418">
        <v>50</v>
      </c>
      <c r="F1635" s="416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8">
        <v>41</v>
      </c>
      <c r="M1635" s="418">
        <v>1</v>
      </c>
      <c r="N1635" s="736"/>
      <c r="O1635" s="418"/>
      <c r="P1635" s="418"/>
      <c r="Q1635" s="739"/>
      <c r="R1635" s="420" t="str">
        <f t="shared" si="86"/>
        <v>fx</v>
      </c>
      <c r="S1635" s="734"/>
      <c r="T1635" s="734"/>
      <c r="U1635" s="742"/>
    </row>
    <row r="1636" spans="1:21" ht="15.75" thickBot="1" x14ac:dyDescent="0.3">
      <c r="A1636" s="755"/>
      <c r="B1636" s="203">
        <v>14030411</v>
      </c>
      <c r="C1636" s="96">
        <v>352</v>
      </c>
      <c r="D1636" s="418">
        <v>7</v>
      </c>
      <c r="E1636" s="418">
        <v>50</v>
      </c>
      <c r="F1636" s="416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8">
        <v>38</v>
      </c>
      <c r="M1636" s="418">
        <v>1</v>
      </c>
      <c r="N1636" s="418">
        <v>12</v>
      </c>
      <c r="O1636" s="418"/>
      <c r="P1636" s="418"/>
      <c r="Q1636" s="739"/>
      <c r="R1636" s="420" t="str">
        <f t="shared" si="86"/>
        <v>fx</v>
      </c>
      <c r="S1636" s="734"/>
      <c r="T1636" s="734"/>
      <c r="U1636" s="742"/>
    </row>
    <row r="1637" spans="1:21" ht="15.75" thickBot="1" x14ac:dyDescent="0.3">
      <c r="A1637" s="755"/>
      <c r="B1637" s="174">
        <v>14030411</v>
      </c>
      <c r="C1637" s="418">
        <v>369</v>
      </c>
      <c r="D1637" s="418">
        <v>7</v>
      </c>
      <c r="E1637" s="418">
        <v>50</v>
      </c>
      <c r="F1637" s="416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8">
        <v>37</v>
      </c>
      <c r="M1637" s="418">
        <v>1</v>
      </c>
      <c r="N1637" s="733">
        <v>170</v>
      </c>
      <c r="O1637" s="418"/>
      <c r="P1637" s="418"/>
      <c r="Q1637" s="739"/>
      <c r="R1637" s="420" t="str">
        <f t="shared" si="86"/>
        <v>fx</v>
      </c>
      <c r="S1637" s="734"/>
      <c r="T1637" s="734"/>
      <c r="U1637" s="742"/>
    </row>
    <row r="1638" spans="1:21" ht="15.75" thickBot="1" x14ac:dyDescent="0.3">
      <c r="A1638" s="755"/>
      <c r="B1638" s="175">
        <v>14030411</v>
      </c>
      <c r="C1638" s="418">
        <v>369</v>
      </c>
      <c r="D1638" s="418">
        <v>7</v>
      </c>
      <c r="E1638" s="418">
        <v>50</v>
      </c>
      <c r="F1638" s="416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8">
        <v>38</v>
      </c>
      <c r="M1638" s="418">
        <v>1</v>
      </c>
      <c r="N1638" s="734"/>
      <c r="O1638" s="418"/>
      <c r="P1638" s="418"/>
      <c r="Q1638" s="739"/>
      <c r="R1638" s="420" t="str">
        <f t="shared" si="86"/>
        <v>fx</v>
      </c>
      <c r="S1638" s="734"/>
      <c r="T1638" s="734"/>
      <c r="U1638" s="742"/>
    </row>
    <row r="1639" spans="1:21" ht="15.75" thickBot="1" x14ac:dyDescent="0.3">
      <c r="A1639" s="755"/>
      <c r="B1639" s="175">
        <v>14030411</v>
      </c>
      <c r="C1639" s="418">
        <v>369</v>
      </c>
      <c r="D1639" s="418">
        <v>7</v>
      </c>
      <c r="E1639" s="418">
        <v>50</v>
      </c>
      <c r="F1639" s="416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8">
        <v>39</v>
      </c>
      <c r="M1639" s="418">
        <v>1</v>
      </c>
      <c r="N1639" s="734"/>
      <c r="O1639" s="418"/>
      <c r="P1639" s="418"/>
      <c r="Q1639" s="739"/>
      <c r="R1639" s="420" t="str">
        <f t="shared" si="86"/>
        <v>fx</v>
      </c>
      <c r="S1639" s="734"/>
      <c r="T1639" s="734"/>
      <c r="U1639" s="742"/>
    </row>
    <row r="1640" spans="1:21" ht="15.75" thickBot="1" x14ac:dyDescent="0.3">
      <c r="A1640" s="755"/>
      <c r="B1640" s="175">
        <v>14030411</v>
      </c>
      <c r="C1640" s="418">
        <v>369</v>
      </c>
      <c r="D1640" s="418">
        <v>7</v>
      </c>
      <c r="E1640" s="418">
        <v>50</v>
      </c>
      <c r="F1640" s="416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8">
        <v>40</v>
      </c>
      <c r="M1640" s="418">
        <v>1</v>
      </c>
      <c r="N1640" s="734"/>
      <c r="O1640" s="418"/>
      <c r="P1640" s="418"/>
      <c r="Q1640" s="739"/>
      <c r="R1640" s="420" t="str">
        <f t="shared" si="86"/>
        <v>fx</v>
      </c>
      <c r="S1640" s="734"/>
      <c r="T1640" s="734"/>
      <c r="U1640" s="742"/>
    </row>
    <row r="1641" spans="1:21" ht="15.75" thickBot="1" x14ac:dyDescent="0.3">
      <c r="A1641" s="755"/>
      <c r="B1641" s="414">
        <v>14030411</v>
      </c>
      <c r="C1641" s="418">
        <v>369</v>
      </c>
      <c r="D1641" s="418">
        <v>7</v>
      </c>
      <c r="E1641" s="418">
        <v>50</v>
      </c>
      <c r="F1641" s="416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8">
        <v>41</v>
      </c>
      <c r="M1641" s="418">
        <v>1</v>
      </c>
      <c r="N1641" s="736"/>
      <c r="O1641" s="418"/>
      <c r="P1641" s="418"/>
      <c r="Q1641" s="739"/>
      <c r="R1641" s="420" t="str">
        <f t="shared" si="86"/>
        <v>fx</v>
      </c>
      <c r="S1641" s="734"/>
      <c r="T1641" s="734"/>
      <c r="U1641" s="742"/>
    </row>
    <row r="1642" spans="1:21" ht="15.75" thickBot="1" x14ac:dyDescent="0.3">
      <c r="A1642" s="755"/>
      <c r="B1642" s="174">
        <v>14030411</v>
      </c>
      <c r="C1642" s="418">
        <v>369</v>
      </c>
      <c r="D1642" s="418">
        <v>7</v>
      </c>
      <c r="E1642" s="418">
        <v>50</v>
      </c>
      <c r="F1642" s="416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8">
        <v>37</v>
      </c>
      <c r="M1642" s="418">
        <v>1</v>
      </c>
      <c r="N1642" s="733">
        <v>170</v>
      </c>
      <c r="O1642" s="418"/>
      <c r="P1642" s="418"/>
      <c r="Q1642" s="739"/>
      <c r="R1642" s="420" t="str">
        <f t="shared" si="86"/>
        <v>fx</v>
      </c>
      <c r="S1642" s="734"/>
      <c r="T1642" s="734"/>
      <c r="U1642" s="742"/>
    </row>
    <row r="1643" spans="1:21" ht="15.75" thickBot="1" x14ac:dyDescent="0.3">
      <c r="A1643" s="755"/>
      <c r="B1643" s="175">
        <v>14030411</v>
      </c>
      <c r="C1643" s="418">
        <v>369</v>
      </c>
      <c r="D1643" s="418">
        <v>7</v>
      </c>
      <c r="E1643" s="418">
        <v>50</v>
      </c>
      <c r="F1643" s="416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8">
        <v>38</v>
      </c>
      <c r="M1643" s="418">
        <v>1</v>
      </c>
      <c r="N1643" s="734"/>
      <c r="O1643" s="418"/>
      <c r="P1643" s="418"/>
      <c r="Q1643" s="739"/>
      <c r="R1643" s="420" t="str">
        <f t="shared" si="86"/>
        <v>fx</v>
      </c>
      <c r="S1643" s="734"/>
      <c r="T1643" s="734"/>
      <c r="U1643" s="742"/>
    </row>
    <row r="1644" spans="1:21" ht="15.75" thickBot="1" x14ac:dyDescent="0.3">
      <c r="A1644" s="755"/>
      <c r="B1644" s="175">
        <v>14030411</v>
      </c>
      <c r="C1644" s="418">
        <v>369</v>
      </c>
      <c r="D1644" s="418">
        <v>7</v>
      </c>
      <c r="E1644" s="418">
        <v>50</v>
      </c>
      <c r="F1644" s="416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8">
        <v>39</v>
      </c>
      <c r="M1644" s="418">
        <v>1</v>
      </c>
      <c r="N1644" s="734"/>
      <c r="O1644" s="418"/>
      <c r="P1644" s="418"/>
      <c r="Q1644" s="739"/>
      <c r="R1644" s="420" t="str">
        <f t="shared" si="86"/>
        <v>fx</v>
      </c>
      <c r="S1644" s="734"/>
      <c r="T1644" s="734"/>
      <c r="U1644" s="742"/>
    </row>
    <row r="1645" spans="1:21" ht="15.75" thickBot="1" x14ac:dyDescent="0.3">
      <c r="A1645" s="755"/>
      <c r="B1645" s="175">
        <v>14030411</v>
      </c>
      <c r="C1645" s="418">
        <v>369</v>
      </c>
      <c r="D1645" s="418">
        <v>7</v>
      </c>
      <c r="E1645" s="418">
        <v>50</v>
      </c>
      <c r="F1645" s="416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8">
        <v>40</v>
      </c>
      <c r="M1645" s="418">
        <v>1</v>
      </c>
      <c r="N1645" s="734"/>
      <c r="O1645" s="418"/>
      <c r="P1645" s="418"/>
      <c r="Q1645" s="739"/>
      <c r="R1645" s="420" t="str">
        <f t="shared" si="86"/>
        <v>fx</v>
      </c>
      <c r="S1645" s="734"/>
      <c r="T1645" s="734"/>
      <c r="U1645" s="742"/>
    </row>
    <row r="1646" spans="1:21" ht="15.75" thickBot="1" x14ac:dyDescent="0.3">
      <c r="A1646" s="756"/>
      <c r="B1646" s="414">
        <v>14030411</v>
      </c>
      <c r="C1646" s="425">
        <v>369</v>
      </c>
      <c r="D1646" s="425">
        <v>7</v>
      </c>
      <c r="E1646" s="425">
        <v>50</v>
      </c>
      <c r="F1646" s="411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25">
        <v>41</v>
      </c>
      <c r="M1646" s="425">
        <v>1</v>
      </c>
      <c r="N1646" s="735"/>
      <c r="O1646" s="425"/>
      <c r="P1646" s="425"/>
      <c r="Q1646" s="740"/>
      <c r="R1646" s="151" t="str">
        <f t="shared" si="86"/>
        <v>fx</v>
      </c>
      <c r="S1646" s="735"/>
      <c r="T1646" s="735"/>
      <c r="U1646" s="743"/>
    </row>
    <row r="1647" spans="1:21" ht="15.75" thickBot="1" x14ac:dyDescent="0.3">
      <c r="A1647" s="754" t="str">
        <f t="shared" ref="A1647:A1684" si="87">IF(H1647&gt;I1647,"شب","روز")</f>
        <v>روز</v>
      </c>
      <c r="B1647" s="174">
        <v>14030413</v>
      </c>
      <c r="C1647" s="163">
        <v>309</v>
      </c>
      <c r="D1647" s="426">
        <v>7</v>
      </c>
      <c r="E1647" s="426">
        <v>50</v>
      </c>
      <c r="F1647" s="426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26">
        <v>37</v>
      </c>
      <c r="M1647" s="426">
        <v>2</v>
      </c>
      <c r="N1647" s="737">
        <v>448</v>
      </c>
      <c r="O1647" s="426"/>
      <c r="P1647" s="426"/>
      <c r="Q1647" s="738">
        <f>281.7+12.3+272.67</f>
        <v>566.67000000000007</v>
      </c>
      <c r="R1647" s="150" t="str">
        <f t="shared" si="86"/>
        <v>fx</v>
      </c>
      <c r="S1647" s="737">
        <v>3</v>
      </c>
      <c r="T1647" s="737">
        <v>25</v>
      </c>
      <c r="U1647" s="741">
        <v>1000</v>
      </c>
    </row>
    <row r="1648" spans="1:21" ht="15.75" thickBot="1" x14ac:dyDescent="0.3">
      <c r="A1648" s="755"/>
      <c r="B1648" s="175">
        <v>14030413</v>
      </c>
      <c r="C1648" s="96">
        <v>309</v>
      </c>
      <c r="D1648" s="418">
        <v>7</v>
      </c>
      <c r="E1648" s="418">
        <v>50</v>
      </c>
      <c r="F1648" s="416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8">
        <v>38</v>
      </c>
      <c r="M1648" s="418">
        <v>2</v>
      </c>
      <c r="N1648" s="734"/>
      <c r="O1648" s="418"/>
      <c r="P1648" s="418"/>
      <c r="Q1648" s="739"/>
      <c r="R1648" s="420" t="str">
        <f t="shared" si="86"/>
        <v>fx</v>
      </c>
      <c r="S1648" s="734"/>
      <c r="T1648" s="734"/>
      <c r="U1648" s="742"/>
    </row>
    <row r="1649" spans="1:21" ht="15.75" thickBot="1" x14ac:dyDescent="0.3">
      <c r="A1649" s="755"/>
      <c r="B1649" s="414">
        <v>14030413</v>
      </c>
      <c r="C1649" s="96">
        <v>309</v>
      </c>
      <c r="D1649" s="418">
        <v>7</v>
      </c>
      <c r="E1649" s="418">
        <v>50</v>
      </c>
      <c r="F1649" s="416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8">
        <v>39</v>
      </c>
      <c r="M1649" s="418">
        <v>3</v>
      </c>
      <c r="N1649" s="736"/>
      <c r="O1649" s="418"/>
      <c r="P1649" s="418"/>
      <c r="Q1649" s="739"/>
      <c r="R1649" s="420" t="str">
        <f t="shared" si="86"/>
        <v>fx</v>
      </c>
      <c r="S1649" s="734"/>
      <c r="T1649" s="734"/>
      <c r="U1649" s="742"/>
    </row>
    <row r="1650" spans="1:21" ht="15.75" thickBot="1" x14ac:dyDescent="0.3">
      <c r="A1650" s="755"/>
      <c r="B1650" s="174">
        <v>14030413</v>
      </c>
      <c r="C1650" s="96">
        <v>350</v>
      </c>
      <c r="D1650" s="418">
        <v>7</v>
      </c>
      <c r="E1650" s="418">
        <v>50</v>
      </c>
      <c r="F1650" s="416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8">
        <v>39</v>
      </c>
      <c r="M1650" s="418">
        <v>1</v>
      </c>
      <c r="N1650" s="733">
        <v>513</v>
      </c>
      <c r="O1650" s="418"/>
      <c r="P1650" s="418"/>
      <c r="Q1650" s="739"/>
      <c r="R1650" s="420" t="str">
        <f t="shared" si="86"/>
        <v>fx</v>
      </c>
      <c r="S1650" s="734"/>
      <c r="T1650" s="734"/>
      <c r="U1650" s="742"/>
    </row>
    <row r="1651" spans="1:21" ht="15.75" thickBot="1" x14ac:dyDescent="0.3">
      <c r="A1651" s="755"/>
      <c r="B1651" s="175">
        <v>14030413</v>
      </c>
      <c r="C1651" s="96">
        <v>350</v>
      </c>
      <c r="D1651" s="418">
        <v>7</v>
      </c>
      <c r="E1651" s="418">
        <v>50</v>
      </c>
      <c r="F1651" s="416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8">
        <v>40</v>
      </c>
      <c r="M1651" s="418">
        <v>1</v>
      </c>
      <c r="N1651" s="734"/>
      <c r="O1651" s="418"/>
      <c r="P1651" s="418"/>
      <c r="Q1651" s="739"/>
      <c r="R1651" s="420" t="str">
        <f t="shared" si="86"/>
        <v>fx</v>
      </c>
      <c r="S1651" s="734"/>
      <c r="T1651" s="734"/>
      <c r="U1651" s="742"/>
    </row>
    <row r="1652" spans="1:21" ht="15.75" thickBot="1" x14ac:dyDescent="0.3">
      <c r="A1652" s="755"/>
      <c r="B1652" s="175">
        <v>14030413</v>
      </c>
      <c r="C1652" s="96">
        <v>350</v>
      </c>
      <c r="D1652" s="418">
        <v>7</v>
      </c>
      <c r="E1652" s="418">
        <v>50</v>
      </c>
      <c r="F1652" s="416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8">
        <v>41</v>
      </c>
      <c r="M1652" s="418">
        <v>1</v>
      </c>
      <c r="N1652" s="734"/>
      <c r="O1652" s="418"/>
      <c r="P1652" s="418"/>
      <c r="Q1652" s="739"/>
      <c r="R1652" s="420" t="str">
        <f t="shared" si="86"/>
        <v>fx</v>
      </c>
      <c r="S1652" s="734"/>
      <c r="T1652" s="734"/>
      <c r="U1652" s="742"/>
    </row>
    <row r="1653" spans="1:21" ht="15.75" thickBot="1" x14ac:dyDescent="0.3">
      <c r="A1653" s="755"/>
      <c r="B1653" s="175">
        <v>14030413</v>
      </c>
      <c r="C1653" s="96">
        <v>350</v>
      </c>
      <c r="D1653" s="418">
        <v>7</v>
      </c>
      <c r="E1653" s="418">
        <v>50</v>
      </c>
      <c r="F1653" s="416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8">
        <v>42</v>
      </c>
      <c r="M1653" s="418">
        <v>2</v>
      </c>
      <c r="N1653" s="734"/>
      <c r="O1653" s="418"/>
      <c r="P1653" s="418"/>
      <c r="Q1653" s="739"/>
      <c r="R1653" s="420" t="str">
        <f t="shared" si="86"/>
        <v>fx</v>
      </c>
      <c r="S1653" s="734"/>
      <c r="T1653" s="734"/>
      <c r="U1653" s="742"/>
    </row>
    <row r="1654" spans="1:21" ht="15.75" thickBot="1" x14ac:dyDescent="0.3">
      <c r="A1654" s="755"/>
      <c r="B1654" s="175">
        <v>14030413</v>
      </c>
      <c r="C1654" s="96">
        <v>350</v>
      </c>
      <c r="D1654" s="418">
        <v>7</v>
      </c>
      <c r="E1654" s="418">
        <v>50</v>
      </c>
      <c r="F1654" s="416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8">
        <v>43</v>
      </c>
      <c r="M1654" s="418">
        <v>2</v>
      </c>
      <c r="N1654" s="734"/>
      <c r="O1654" s="418"/>
      <c r="P1654" s="418"/>
      <c r="Q1654" s="739"/>
      <c r="R1654" s="420" t="str">
        <f t="shared" si="86"/>
        <v>fx</v>
      </c>
      <c r="S1654" s="734"/>
      <c r="T1654" s="734"/>
      <c r="U1654" s="742"/>
    </row>
    <row r="1655" spans="1:21" ht="15.75" thickBot="1" x14ac:dyDescent="0.3">
      <c r="A1655" s="755"/>
      <c r="B1655" s="414">
        <v>14030413</v>
      </c>
      <c r="C1655" s="96">
        <v>350</v>
      </c>
      <c r="D1655" s="418">
        <v>7</v>
      </c>
      <c r="E1655" s="418">
        <v>50</v>
      </c>
      <c r="F1655" s="416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8">
        <v>44</v>
      </c>
      <c r="M1655" s="418">
        <v>1</v>
      </c>
      <c r="N1655" s="736"/>
      <c r="O1655" s="418"/>
      <c r="P1655" s="418"/>
      <c r="Q1655" s="739"/>
      <c r="R1655" s="420" t="str">
        <f t="shared" si="86"/>
        <v>fx</v>
      </c>
      <c r="S1655" s="734"/>
      <c r="T1655" s="734"/>
      <c r="U1655" s="742"/>
    </row>
    <row r="1656" spans="1:21" ht="15.75" thickBot="1" x14ac:dyDescent="0.3">
      <c r="A1656" s="755"/>
      <c r="B1656" s="174">
        <v>14030413</v>
      </c>
      <c r="C1656" s="96">
        <v>370</v>
      </c>
      <c r="D1656" s="418">
        <v>7</v>
      </c>
      <c r="E1656" s="418">
        <v>50</v>
      </c>
      <c r="F1656" s="416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8">
        <v>39</v>
      </c>
      <c r="M1656" s="418">
        <v>1</v>
      </c>
      <c r="N1656" s="733">
        <v>512</v>
      </c>
      <c r="O1656" s="418"/>
      <c r="P1656" s="418"/>
      <c r="Q1656" s="739"/>
      <c r="R1656" s="420" t="str">
        <f t="shared" si="86"/>
        <v>p500</v>
      </c>
      <c r="S1656" s="734"/>
      <c r="T1656" s="734"/>
      <c r="U1656" s="742"/>
    </row>
    <row r="1657" spans="1:21" ht="15.75" thickBot="1" x14ac:dyDescent="0.3">
      <c r="A1657" s="755"/>
      <c r="B1657" s="175">
        <v>14030413</v>
      </c>
      <c r="C1657" s="96">
        <v>370</v>
      </c>
      <c r="D1657" s="418">
        <v>7</v>
      </c>
      <c r="E1657" s="418">
        <v>50</v>
      </c>
      <c r="F1657" s="416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8">
        <v>40</v>
      </c>
      <c r="M1657" s="418">
        <v>1</v>
      </c>
      <c r="N1657" s="734"/>
      <c r="O1657" s="418"/>
      <c r="P1657" s="418"/>
      <c r="Q1657" s="739"/>
      <c r="R1657" s="420" t="str">
        <f t="shared" si="86"/>
        <v>p500</v>
      </c>
      <c r="S1657" s="734"/>
      <c r="T1657" s="734"/>
      <c r="U1657" s="742"/>
    </row>
    <row r="1658" spans="1:21" ht="15.75" thickBot="1" x14ac:dyDescent="0.3">
      <c r="A1658" s="755"/>
      <c r="B1658" s="175">
        <v>14030413</v>
      </c>
      <c r="C1658" s="96">
        <v>370</v>
      </c>
      <c r="D1658" s="418">
        <v>7</v>
      </c>
      <c r="E1658" s="418">
        <v>50</v>
      </c>
      <c r="F1658" s="416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8">
        <v>42</v>
      </c>
      <c r="M1658" s="418">
        <v>2</v>
      </c>
      <c r="N1658" s="734"/>
      <c r="O1658" s="418"/>
      <c r="P1658" s="418"/>
      <c r="Q1658" s="739"/>
      <c r="R1658" s="420" t="str">
        <f t="shared" si="86"/>
        <v>p500</v>
      </c>
      <c r="S1658" s="734"/>
      <c r="T1658" s="734"/>
      <c r="U1658" s="742"/>
    </row>
    <row r="1659" spans="1:21" ht="15.75" thickBot="1" x14ac:dyDescent="0.3">
      <c r="A1659" s="755"/>
      <c r="B1659" s="175">
        <v>14030413</v>
      </c>
      <c r="C1659" s="96">
        <v>370</v>
      </c>
      <c r="D1659" s="418">
        <v>7</v>
      </c>
      <c r="E1659" s="418">
        <v>50</v>
      </c>
      <c r="F1659" s="416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8">
        <v>43</v>
      </c>
      <c r="M1659" s="418">
        <v>2</v>
      </c>
      <c r="N1659" s="734"/>
      <c r="O1659" s="418"/>
      <c r="P1659" s="418"/>
      <c r="Q1659" s="739"/>
      <c r="R1659" s="420" t="str">
        <f t="shared" si="86"/>
        <v>p500</v>
      </c>
      <c r="S1659" s="734"/>
      <c r="T1659" s="734"/>
      <c r="U1659" s="742"/>
    </row>
    <row r="1660" spans="1:21" ht="15.75" thickBot="1" x14ac:dyDescent="0.3">
      <c r="A1660" s="755"/>
      <c r="B1660" s="414">
        <v>14030413</v>
      </c>
      <c r="C1660" s="96">
        <v>370</v>
      </c>
      <c r="D1660" s="418">
        <v>7</v>
      </c>
      <c r="E1660" s="418">
        <v>50</v>
      </c>
      <c r="F1660" s="416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8">
        <v>44</v>
      </c>
      <c r="M1660" s="418">
        <v>2</v>
      </c>
      <c r="N1660" s="736"/>
      <c r="O1660" s="418"/>
      <c r="P1660" s="418"/>
      <c r="Q1660" s="739"/>
      <c r="R1660" s="420" t="str">
        <f t="shared" si="86"/>
        <v>p500</v>
      </c>
      <c r="S1660" s="734"/>
      <c r="T1660" s="734"/>
      <c r="U1660" s="742"/>
    </row>
    <row r="1661" spans="1:21" ht="15.75" thickBot="1" x14ac:dyDescent="0.3">
      <c r="A1661" s="755"/>
      <c r="B1661" s="174">
        <v>14030413</v>
      </c>
      <c r="C1661" s="96">
        <v>379</v>
      </c>
      <c r="D1661" s="418">
        <v>7</v>
      </c>
      <c r="E1661" s="418">
        <v>50</v>
      </c>
      <c r="F1661" s="416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8">
        <v>37</v>
      </c>
      <c r="M1661" s="418">
        <v>1</v>
      </c>
      <c r="N1661" s="733">
        <v>208</v>
      </c>
      <c r="O1661" s="418"/>
      <c r="P1661" s="418"/>
      <c r="Q1661" s="739"/>
      <c r="R1661" s="420" t="str">
        <f t="shared" si="86"/>
        <v>fx</v>
      </c>
      <c r="S1661" s="734"/>
      <c r="T1661" s="734"/>
      <c r="U1661" s="742"/>
    </row>
    <row r="1662" spans="1:21" ht="15.75" thickBot="1" x14ac:dyDescent="0.3">
      <c r="A1662" s="755"/>
      <c r="B1662" s="175">
        <v>14030413</v>
      </c>
      <c r="C1662" s="96">
        <v>379</v>
      </c>
      <c r="D1662" s="418">
        <v>7</v>
      </c>
      <c r="E1662" s="418">
        <v>50</v>
      </c>
      <c r="F1662" s="416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8">
        <v>38</v>
      </c>
      <c r="M1662" s="418">
        <v>1</v>
      </c>
      <c r="N1662" s="734"/>
      <c r="O1662" s="418"/>
      <c r="P1662" s="418"/>
      <c r="Q1662" s="739"/>
      <c r="R1662" s="420" t="str">
        <f t="shared" si="86"/>
        <v>fx</v>
      </c>
      <c r="S1662" s="734"/>
      <c r="T1662" s="734"/>
      <c r="U1662" s="742"/>
    </row>
    <row r="1663" spans="1:21" ht="15.75" thickBot="1" x14ac:dyDescent="0.3">
      <c r="A1663" s="755"/>
      <c r="B1663" s="175">
        <v>14030413</v>
      </c>
      <c r="C1663" s="96">
        <v>379</v>
      </c>
      <c r="D1663" s="418">
        <v>7</v>
      </c>
      <c r="E1663" s="418">
        <v>50</v>
      </c>
      <c r="F1663" s="416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8">
        <v>39</v>
      </c>
      <c r="M1663" s="418">
        <v>1</v>
      </c>
      <c r="N1663" s="734"/>
      <c r="O1663" s="418"/>
      <c r="P1663" s="418"/>
      <c r="Q1663" s="739"/>
      <c r="R1663" s="420" t="str">
        <f t="shared" si="86"/>
        <v>fx</v>
      </c>
      <c r="S1663" s="734"/>
      <c r="T1663" s="734"/>
      <c r="U1663" s="742"/>
    </row>
    <row r="1664" spans="1:21" ht="15.75" thickBot="1" x14ac:dyDescent="0.3">
      <c r="A1664" s="755"/>
      <c r="B1664" s="175">
        <v>14030413</v>
      </c>
      <c r="C1664" s="96">
        <v>379</v>
      </c>
      <c r="D1664" s="418">
        <v>7</v>
      </c>
      <c r="E1664" s="418">
        <v>50</v>
      </c>
      <c r="F1664" s="416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8">
        <v>40</v>
      </c>
      <c r="M1664" s="418">
        <v>1</v>
      </c>
      <c r="N1664" s="734"/>
      <c r="O1664" s="418"/>
      <c r="P1664" s="418"/>
      <c r="Q1664" s="739"/>
      <c r="R1664" s="420" t="str">
        <f t="shared" si="86"/>
        <v>fx</v>
      </c>
      <c r="S1664" s="734"/>
      <c r="T1664" s="734"/>
      <c r="U1664" s="742"/>
    </row>
    <row r="1665" spans="1:21" ht="15.75" thickBot="1" x14ac:dyDescent="0.3">
      <c r="A1665" s="755"/>
      <c r="B1665" s="414">
        <v>14030413</v>
      </c>
      <c r="C1665" s="96">
        <v>379</v>
      </c>
      <c r="D1665" s="418">
        <v>7</v>
      </c>
      <c r="E1665" s="418">
        <v>50</v>
      </c>
      <c r="F1665" s="416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8">
        <v>41</v>
      </c>
      <c r="M1665" s="418">
        <v>1</v>
      </c>
      <c r="N1665" s="736"/>
      <c r="O1665" s="418"/>
      <c r="P1665" s="418"/>
      <c r="Q1665" s="739"/>
      <c r="R1665" s="420" t="str">
        <f t="shared" si="86"/>
        <v>fx</v>
      </c>
      <c r="S1665" s="734"/>
      <c r="T1665" s="734"/>
      <c r="U1665" s="742"/>
    </row>
    <row r="1666" spans="1:21" ht="15.75" thickBot="1" x14ac:dyDescent="0.3">
      <c r="A1666" s="755"/>
      <c r="B1666" s="388">
        <v>14030413</v>
      </c>
      <c r="C1666" s="389">
        <v>379</v>
      </c>
      <c r="D1666" s="418">
        <v>7</v>
      </c>
      <c r="E1666" s="418">
        <v>50</v>
      </c>
      <c r="F1666" s="416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8">
        <v>38</v>
      </c>
      <c r="M1666" s="418">
        <v>1</v>
      </c>
      <c r="N1666" s="733">
        <v>192</v>
      </c>
      <c r="O1666" s="418"/>
      <c r="P1666" s="418"/>
      <c r="Q1666" s="739"/>
      <c r="R1666" s="420" t="str">
        <f t="shared" si="86"/>
        <v>fx</v>
      </c>
      <c r="S1666" s="734"/>
      <c r="T1666" s="734"/>
      <c r="U1666" s="742"/>
    </row>
    <row r="1667" spans="1:21" ht="15.75" thickBot="1" x14ac:dyDescent="0.3">
      <c r="A1667" s="755"/>
      <c r="B1667" s="390">
        <v>14030413</v>
      </c>
      <c r="C1667" s="389">
        <v>379</v>
      </c>
      <c r="D1667" s="418">
        <v>7</v>
      </c>
      <c r="E1667" s="418">
        <v>50</v>
      </c>
      <c r="F1667" s="416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8">
        <v>39</v>
      </c>
      <c r="M1667" s="418">
        <v>1</v>
      </c>
      <c r="N1667" s="734"/>
      <c r="O1667" s="418"/>
      <c r="P1667" s="418"/>
      <c r="Q1667" s="739"/>
      <c r="R1667" s="420" t="str">
        <f t="shared" si="86"/>
        <v>fx</v>
      </c>
      <c r="S1667" s="734"/>
      <c r="T1667" s="734"/>
      <c r="U1667" s="742"/>
    </row>
    <row r="1668" spans="1:21" ht="15.75" thickBot="1" x14ac:dyDescent="0.3">
      <c r="A1668" s="755"/>
      <c r="B1668" s="391">
        <v>14030413</v>
      </c>
      <c r="C1668" s="389">
        <v>379</v>
      </c>
      <c r="D1668" s="418">
        <v>7</v>
      </c>
      <c r="E1668" s="418">
        <v>50</v>
      </c>
      <c r="F1668" s="416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8">
        <v>40</v>
      </c>
      <c r="M1668" s="418">
        <v>1</v>
      </c>
      <c r="N1668" s="736"/>
      <c r="O1668" s="418"/>
      <c r="P1668" s="418"/>
      <c r="Q1668" s="739"/>
      <c r="R1668" s="420" t="str">
        <f t="shared" si="86"/>
        <v>fx</v>
      </c>
      <c r="S1668" s="734"/>
      <c r="T1668" s="734"/>
      <c r="U1668" s="742"/>
    </row>
    <row r="1669" spans="1:21" ht="15.75" thickBot="1" x14ac:dyDescent="0.3">
      <c r="A1669" s="755"/>
      <c r="B1669" s="174">
        <v>14030413</v>
      </c>
      <c r="C1669" s="96">
        <v>321</v>
      </c>
      <c r="D1669" s="418">
        <v>7</v>
      </c>
      <c r="E1669" s="418">
        <v>50</v>
      </c>
      <c r="F1669" s="416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8">
        <v>38</v>
      </c>
      <c r="M1669" s="418">
        <v>1</v>
      </c>
      <c r="N1669" s="733">
        <v>270</v>
      </c>
      <c r="O1669" s="418"/>
      <c r="P1669" s="418"/>
      <c r="Q1669" s="739"/>
      <c r="R1669" s="420" t="str">
        <f t="shared" si="86"/>
        <v>fx</v>
      </c>
      <c r="S1669" s="734"/>
      <c r="T1669" s="734"/>
      <c r="U1669" s="742"/>
    </row>
    <row r="1670" spans="1:21" ht="15.75" thickBot="1" x14ac:dyDescent="0.3">
      <c r="A1670" s="755"/>
      <c r="B1670" s="175">
        <v>14030413</v>
      </c>
      <c r="C1670" s="96">
        <v>321</v>
      </c>
      <c r="D1670" s="418">
        <v>7</v>
      </c>
      <c r="E1670" s="418">
        <v>50</v>
      </c>
      <c r="F1670" s="416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8">
        <v>39</v>
      </c>
      <c r="M1670" s="418">
        <v>1</v>
      </c>
      <c r="N1670" s="734"/>
      <c r="O1670" s="418"/>
      <c r="P1670" s="418"/>
      <c r="Q1670" s="739"/>
      <c r="R1670" s="420" t="str">
        <f t="shared" si="86"/>
        <v>fx</v>
      </c>
      <c r="S1670" s="734"/>
      <c r="T1670" s="734"/>
      <c r="U1670" s="742"/>
    </row>
    <row r="1671" spans="1:21" ht="15.75" thickBot="1" x14ac:dyDescent="0.3">
      <c r="A1671" s="755"/>
      <c r="B1671" s="175">
        <v>14030413</v>
      </c>
      <c r="C1671" s="96">
        <v>321</v>
      </c>
      <c r="D1671" s="418">
        <v>7</v>
      </c>
      <c r="E1671" s="418">
        <v>50</v>
      </c>
      <c r="F1671" s="416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8">
        <v>40</v>
      </c>
      <c r="M1671" s="418">
        <v>2</v>
      </c>
      <c r="N1671" s="736"/>
      <c r="O1671" s="418"/>
      <c r="P1671" s="418"/>
      <c r="Q1671" s="739"/>
      <c r="R1671" s="420" t="str">
        <f t="shared" si="86"/>
        <v>fx</v>
      </c>
      <c r="S1671" s="734"/>
      <c r="T1671" s="734"/>
      <c r="U1671" s="742"/>
    </row>
    <row r="1672" spans="1:21" ht="15.75" thickBot="1" x14ac:dyDescent="0.3">
      <c r="A1672" s="755"/>
      <c r="B1672" s="414">
        <v>14030413</v>
      </c>
      <c r="C1672" s="96">
        <v>321</v>
      </c>
      <c r="D1672" s="418">
        <v>7</v>
      </c>
      <c r="E1672" s="418">
        <v>50</v>
      </c>
      <c r="F1672" s="416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8">
        <v>41</v>
      </c>
      <c r="M1672" s="418">
        <v>1</v>
      </c>
      <c r="N1672" s="733">
        <v>14</v>
      </c>
      <c r="O1672" s="418"/>
      <c r="P1672" s="418"/>
      <c r="Q1672" s="739"/>
      <c r="R1672" s="420" t="str">
        <f t="shared" si="86"/>
        <v>fx</v>
      </c>
      <c r="S1672" s="734"/>
      <c r="T1672" s="734"/>
      <c r="U1672" s="742"/>
    </row>
    <row r="1673" spans="1:21" ht="15.75" thickBot="1" x14ac:dyDescent="0.3">
      <c r="A1673" s="755"/>
      <c r="B1673" s="174">
        <v>14030413</v>
      </c>
      <c r="C1673" s="96">
        <v>369</v>
      </c>
      <c r="D1673" s="418">
        <v>7</v>
      </c>
      <c r="E1673" s="418">
        <v>50</v>
      </c>
      <c r="F1673" s="416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8">
        <v>38</v>
      </c>
      <c r="M1673" s="418">
        <v>1</v>
      </c>
      <c r="N1673" s="734"/>
      <c r="O1673" s="418"/>
      <c r="P1673" s="418"/>
      <c r="Q1673" s="739"/>
      <c r="R1673" s="420" t="str">
        <f t="shared" si="86"/>
        <v>fx</v>
      </c>
      <c r="S1673" s="734"/>
      <c r="T1673" s="734"/>
      <c r="U1673" s="742"/>
    </row>
    <row r="1674" spans="1:21" ht="15.75" thickBot="1" x14ac:dyDescent="0.3">
      <c r="A1674" s="755"/>
      <c r="B1674" s="414">
        <v>14030413</v>
      </c>
      <c r="C1674" s="96">
        <v>369</v>
      </c>
      <c r="D1674" s="418">
        <v>7</v>
      </c>
      <c r="E1674" s="418">
        <v>50</v>
      </c>
      <c r="F1674" s="416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8">
        <v>39</v>
      </c>
      <c r="M1674" s="418">
        <v>1</v>
      </c>
      <c r="N1674" s="736"/>
      <c r="O1674" s="418"/>
      <c r="P1674" s="418"/>
      <c r="Q1674" s="739"/>
      <c r="R1674" s="420" t="str">
        <f t="shared" si="86"/>
        <v>fx</v>
      </c>
      <c r="S1674" s="734"/>
      <c r="T1674" s="734"/>
      <c r="U1674" s="742"/>
    </row>
    <row r="1675" spans="1:21" ht="15.75" thickBot="1" x14ac:dyDescent="0.3">
      <c r="A1675" s="755"/>
      <c r="B1675" s="388">
        <v>14030413</v>
      </c>
      <c r="C1675" s="389">
        <v>369</v>
      </c>
      <c r="D1675" s="418">
        <v>7</v>
      </c>
      <c r="E1675" s="418">
        <v>50</v>
      </c>
      <c r="F1675" s="416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8">
        <v>38</v>
      </c>
      <c r="M1675" s="418">
        <v>1</v>
      </c>
      <c r="N1675" s="733">
        <v>30</v>
      </c>
      <c r="O1675" s="418"/>
      <c r="P1675" s="418"/>
      <c r="Q1675" s="739"/>
      <c r="R1675" s="420" t="str">
        <f t="shared" si="86"/>
        <v>fx</v>
      </c>
      <c r="S1675" s="734"/>
      <c r="T1675" s="734"/>
      <c r="U1675" s="742"/>
    </row>
    <row r="1676" spans="1:21" ht="15.75" thickBot="1" x14ac:dyDescent="0.3">
      <c r="A1676" s="755"/>
      <c r="B1676" s="390">
        <v>14030413</v>
      </c>
      <c r="C1676" s="389">
        <v>369</v>
      </c>
      <c r="D1676" s="418">
        <v>7</v>
      </c>
      <c r="E1676" s="418">
        <v>50</v>
      </c>
      <c r="F1676" s="416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8">
        <v>39</v>
      </c>
      <c r="M1676" s="418">
        <v>1</v>
      </c>
      <c r="N1676" s="734"/>
      <c r="O1676" s="418"/>
      <c r="P1676" s="418"/>
      <c r="Q1676" s="739"/>
      <c r="R1676" s="420" t="str">
        <f t="shared" si="86"/>
        <v>fx</v>
      </c>
      <c r="S1676" s="734"/>
      <c r="T1676" s="734"/>
      <c r="U1676" s="742"/>
    </row>
    <row r="1677" spans="1:21" ht="15.75" thickBot="1" x14ac:dyDescent="0.3">
      <c r="A1677" s="756"/>
      <c r="B1677" s="391">
        <v>14030413</v>
      </c>
      <c r="C1677" s="392">
        <v>369</v>
      </c>
      <c r="D1677" s="425">
        <v>7</v>
      </c>
      <c r="E1677" s="425">
        <v>50</v>
      </c>
      <c r="F1677" s="411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25">
        <v>40</v>
      </c>
      <c r="M1677" s="425">
        <v>1</v>
      </c>
      <c r="N1677" s="735"/>
      <c r="O1677" s="425"/>
      <c r="P1677" s="425"/>
      <c r="Q1677" s="740"/>
      <c r="R1677" s="151" t="str">
        <f t="shared" si="86"/>
        <v>fx</v>
      </c>
      <c r="S1677" s="735"/>
      <c r="T1677" s="735"/>
      <c r="U1677" s="743"/>
    </row>
    <row r="1678" spans="1:21" ht="15.75" thickBot="1" x14ac:dyDescent="0.3">
      <c r="A1678" s="751" t="str">
        <f t="shared" si="87"/>
        <v>روز</v>
      </c>
      <c r="B1678" s="426">
        <v>14030413</v>
      </c>
      <c r="C1678" s="426" t="s">
        <v>509</v>
      </c>
      <c r="D1678" s="426">
        <v>7</v>
      </c>
      <c r="E1678" s="426">
        <v>50</v>
      </c>
      <c r="F1678" s="426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26">
        <v>40</v>
      </c>
      <c r="M1678" s="426">
        <v>1</v>
      </c>
      <c r="N1678" s="737">
        <v>160</v>
      </c>
      <c r="O1678" s="426"/>
      <c r="P1678" s="426"/>
      <c r="Q1678" s="738">
        <f>42.5+0.64+35.5</f>
        <v>78.64</v>
      </c>
      <c r="R1678" s="150" t="s">
        <v>528</v>
      </c>
      <c r="S1678" s="737">
        <v>1.8</v>
      </c>
      <c r="T1678" s="737">
        <v>6.5</v>
      </c>
      <c r="U1678" s="741">
        <v>0</v>
      </c>
    </row>
    <row r="1679" spans="1:21" ht="15.75" thickBot="1" x14ac:dyDescent="0.3">
      <c r="A1679" s="752"/>
      <c r="B1679" s="416">
        <v>14030413</v>
      </c>
      <c r="C1679" s="416" t="s">
        <v>509</v>
      </c>
      <c r="D1679" s="418">
        <v>7</v>
      </c>
      <c r="E1679" s="418">
        <v>50</v>
      </c>
      <c r="F1679" s="418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8">
        <v>41</v>
      </c>
      <c r="M1679" s="418">
        <v>1</v>
      </c>
      <c r="N1679" s="734"/>
      <c r="O1679" s="418"/>
      <c r="P1679" s="418"/>
      <c r="Q1679" s="739"/>
      <c r="R1679" s="199" t="s">
        <v>529</v>
      </c>
      <c r="S1679" s="734"/>
      <c r="T1679" s="734"/>
      <c r="U1679" s="742"/>
    </row>
    <row r="1680" spans="1:21" ht="15.75" thickBot="1" x14ac:dyDescent="0.3">
      <c r="A1680" s="752"/>
      <c r="B1680" s="416">
        <v>14030413</v>
      </c>
      <c r="C1680" s="416" t="s">
        <v>509</v>
      </c>
      <c r="D1680" s="418">
        <v>7</v>
      </c>
      <c r="E1680" s="418">
        <v>50</v>
      </c>
      <c r="F1680" s="418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8">
        <v>42</v>
      </c>
      <c r="M1680" s="418">
        <v>2</v>
      </c>
      <c r="N1680" s="734"/>
      <c r="O1680" s="418"/>
      <c r="P1680" s="418"/>
      <c r="Q1680" s="739"/>
      <c r="R1680" s="199" t="s">
        <v>530</v>
      </c>
      <c r="S1680" s="734"/>
      <c r="T1680" s="734"/>
      <c r="U1680" s="742"/>
    </row>
    <row r="1681" spans="1:21" ht="15.75" thickBot="1" x14ac:dyDescent="0.3">
      <c r="A1681" s="752"/>
      <c r="B1681" s="416">
        <v>14030413</v>
      </c>
      <c r="C1681" s="416" t="s">
        <v>509</v>
      </c>
      <c r="D1681" s="418">
        <v>7</v>
      </c>
      <c r="E1681" s="418">
        <v>50</v>
      </c>
      <c r="F1681" s="418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8">
        <v>43</v>
      </c>
      <c r="M1681" s="418">
        <v>2</v>
      </c>
      <c r="N1681" s="734"/>
      <c r="O1681" s="418"/>
      <c r="P1681" s="418"/>
      <c r="Q1681" s="739"/>
      <c r="R1681" s="199" t="s">
        <v>531</v>
      </c>
      <c r="S1681" s="734"/>
      <c r="T1681" s="734"/>
      <c r="U1681" s="742"/>
    </row>
    <row r="1682" spans="1:21" ht="15.75" thickBot="1" x14ac:dyDescent="0.3">
      <c r="A1682" s="752"/>
      <c r="B1682" s="416">
        <v>14030413</v>
      </c>
      <c r="C1682" s="416" t="s">
        <v>509</v>
      </c>
      <c r="D1682" s="418">
        <v>7</v>
      </c>
      <c r="E1682" s="418">
        <v>50</v>
      </c>
      <c r="F1682" s="418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8">
        <v>44</v>
      </c>
      <c r="M1682" s="418">
        <v>1</v>
      </c>
      <c r="N1682" s="734"/>
      <c r="O1682" s="418"/>
      <c r="P1682" s="418"/>
      <c r="Q1682" s="739"/>
      <c r="R1682" s="199" t="s">
        <v>532</v>
      </c>
      <c r="S1682" s="734"/>
      <c r="T1682" s="734"/>
      <c r="U1682" s="742"/>
    </row>
    <row r="1683" spans="1:21" ht="15.75" thickBot="1" x14ac:dyDescent="0.3">
      <c r="A1683" s="753"/>
      <c r="B1683" s="411">
        <v>14030413</v>
      </c>
      <c r="C1683" s="411" t="s">
        <v>509</v>
      </c>
      <c r="D1683" s="425">
        <v>7</v>
      </c>
      <c r="E1683" s="425">
        <v>50</v>
      </c>
      <c r="F1683" s="425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25">
        <v>45</v>
      </c>
      <c r="M1683" s="425">
        <v>1</v>
      </c>
      <c r="N1683" s="735"/>
      <c r="O1683" s="425"/>
      <c r="P1683" s="425"/>
      <c r="Q1683" s="740"/>
      <c r="R1683" s="393" t="s">
        <v>533</v>
      </c>
      <c r="S1683" s="735"/>
      <c r="T1683" s="735"/>
      <c r="U1683" s="743"/>
    </row>
    <row r="1684" spans="1:21" ht="15.75" thickBot="1" x14ac:dyDescent="0.3">
      <c r="A1684" s="754" t="str">
        <f t="shared" si="87"/>
        <v>روز</v>
      </c>
      <c r="B1684" s="174">
        <v>14030414</v>
      </c>
      <c r="C1684" s="163">
        <v>309</v>
      </c>
      <c r="D1684" s="426">
        <v>7</v>
      </c>
      <c r="E1684" s="426">
        <v>50</v>
      </c>
      <c r="F1684" s="426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26">
        <v>36</v>
      </c>
      <c r="M1684" s="426">
        <v>2</v>
      </c>
      <c r="N1684" s="426">
        <v>476</v>
      </c>
      <c r="O1684" s="426"/>
      <c r="P1684" s="426"/>
      <c r="Q1684" s="428"/>
      <c r="R1684" s="150" t="str">
        <f t="shared" si="86"/>
        <v>fx</v>
      </c>
      <c r="S1684" s="737">
        <v>2</v>
      </c>
      <c r="T1684" s="737">
        <v>23</v>
      </c>
      <c r="U1684" s="741">
        <v>500</v>
      </c>
    </row>
    <row r="1685" spans="1:21" ht="15.75" thickBot="1" x14ac:dyDescent="0.3">
      <c r="A1685" s="755"/>
      <c r="B1685" s="175">
        <v>14030414</v>
      </c>
      <c r="C1685" s="96">
        <v>309</v>
      </c>
      <c r="D1685" s="418">
        <v>7</v>
      </c>
      <c r="E1685" s="418">
        <v>50</v>
      </c>
      <c r="F1685" s="416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8">
        <v>37</v>
      </c>
      <c r="M1685" s="418">
        <v>2</v>
      </c>
      <c r="N1685" s="418"/>
      <c r="O1685" s="418"/>
      <c r="P1685" s="418"/>
      <c r="Q1685" s="419"/>
      <c r="R1685" s="420" t="str">
        <f t="shared" si="86"/>
        <v>fx</v>
      </c>
      <c r="S1685" s="734"/>
      <c r="T1685" s="734"/>
      <c r="U1685" s="742"/>
    </row>
    <row r="1686" spans="1:21" ht="15.75" thickBot="1" x14ac:dyDescent="0.3">
      <c r="A1686" s="755"/>
      <c r="B1686" s="175">
        <v>14030414</v>
      </c>
      <c r="C1686" s="96">
        <v>309</v>
      </c>
      <c r="D1686" s="418">
        <v>7</v>
      </c>
      <c r="E1686" s="418">
        <v>50</v>
      </c>
      <c r="F1686" s="416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8">
        <v>38</v>
      </c>
      <c r="M1686" s="418">
        <v>2</v>
      </c>
      <c r="N1686" s="418"/>
      <c r="O1686" s="418"/>
      <c r="P1686" s="418"/>
      <c r="Q1686" s="419"/>
      <c r="R1686" s="420" t="str">
        <f t="shared" si="86"/>
        <v>fx</v>
      </c>
      <c r="S1686" s="734"/>
      <c r="T1686" s="734"/>
      <c r="U1686" s="742"/>
    </row>
    <row r="1687" spans="1:21" ht="15.75" thickBot="1" x14ac:dyDescent="0.3">
      <c r="A1687" s="755"/>
      <c r="B1687" s="175">
        <v>14030414</v>
      </c>
      <c r="C1687" s="96">
        <v>309</v>
      </c>
      <c r="D1687" s="418">
        <v>7</v>
      </c>
      <c r="E1687" s="418">
        <v>50</v>
      </c>
      <c r="F1687" s="416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8">
        <v>39</v>
      </c>
      <c r="M1687" s="418">
        <v>3</v>
      </c>
      <c r="N1687" s="418"/>
      <c r="O1687" s="418"/>
      <c r="P1687" s="418"/>
      <c r="Q1687" s="419"/>
      <c r="R1687" s="420" t="str">
        <f t="shared" si="86"/>
        <v>fx</v>
      </c>
      <c r="S1687" s="734"/>
      <c r="T1687" s="734"/>
      <c r="U1687" s="742"/>
    </row>
    <row r="1688" spans="1:21" ht="15.75" thickBot="1" x14ac:dyDescent="0.3">
      <c r="A1688" s="755"/>
      <c r="B1688" s="175">
        <v>14030414</v>
      </c>
      <c r="C1688" s="96">
        <v>309</v>
      </c>
      <c r="D1688" s="418">
        <v>7</v>
      </c>
      <c r="E1688" s="418">
        <v>50</v>
      </c>
      <c r="F1688" s="416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8">
        <v>40</v>
      </c>
      <c r="M1688" s="418">
        <v>1</v>
      </c>
      <c r="N1688" s="418"/>
      <c r="O1688" s="418"/>
      <c r="P1688" s="418"/>
      <c r="Q1688" s="419"/>
      <c r="R1688" s="420" t="str">
        <f t="shared" si="86"/>
        <v>fx</v>
      </c>
      <c r="S1688" s="734"/>
      <c r="T1688" s="734"/>
      <c r="U1688" s="742"/>
    </row>
    <row r="1689" spans="1:21" ht="15.75" thickBot="1" x14ac:dyDescent="0.3">
      <c r="A1689" s="755"/>
      <c r="B1689" s="414">
        <v>14030414</v>
      </c>
      <c r="C1689" s="96">
        <v>309</v>
      </c>
      <c r="D1689" s="418">
        <v>7</v>
      </c>
      <c r="E1689" s="418">
        <v>50</v>
      </c>
      <c r="F1689" s="416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8">
        <v>41</v>
      </c>
      <c r="M1689" s="418">
        <v>1</v>
      </c>
      <c r="N1689" s="418"/>
      <c r="O1689" s="418"/>
      <c r="P1689" s="418"/>
      <c r="Q1689" s="419"/>
      <c r="R1689" s="420" t="str">
        <f t="shared" si="86"/>
        <v>fx</v>
      </c>
      <c r="S1689" s="734"/>
      <c r="T1689" s="734"/>
      <c r="U1689" s="742"/>
    </row>
    <row r="1690" spans="1:21" ht="15.75" thickBot="1" x14ac:dyDescent="0.3">
      <c r="A1690" s="755"/>
      <c r="B1690" s="174">
        <v>14030414</v>
      </c>
      <c r="C1690" s="96">
        <v>350</v>
      </c>
      <c r="D1690" s="418">
        <v>7</v>
      </c>
      <c r="E1690" s="418">
        <v>50</v>
      </c>
      <c r="F1690" s="416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8">
        <v>39</v>
      </c>
      <c r="M1690" s="418">
        <v>1</v>
      </c>
      <c r="N1690" s="418">
        <v>368</v>
      </c>
      <c r="O1690" s="418"/>
      <c r="P1690" s="418"/>
      <c r="Q1690" s="419"/>
      <c r="R1690" s="420" t="str">
        <f t="shared" si="86"/>
        <v>fx</v>
      </c>
      <c r="S1690" s="734"/>
      <c r="T1690" s="734"/>
      <c r="U1690" s="742"/>
    </row>
    <row r="1691" spans="1:21" ht="15.75" thickBot="1" x14ac:dyDescent="0.3">
      <c r="A1691" s="755"/>
      <c r="B1691" s="175">
        <v>14030414</v>
      </c>
      <c r="C1691" s="96">
        <v>350</v>
      </c>
      <c r="D1691" s="418">
        <v>7</v>
      </c>
      <c r="E1691" s="418">
        <v>50</v>
      </c>
      <c r="F1691" s="416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8">
        <v>40</v>
      </c>
      <c r="M1691" s="418">
        <v>1</v>
      </c>
      <c r="N1691" s="418"/>
      <c r="O1691" s="418"/>
      <c r="P1691" s="418"/>
      <c r="Q1691" s="419"/>
      <c r="R1691" s="420" t="str">
        <f t="shared" si="86"/>
        <v>fx</v>
      </c>
      <c r="S1691" s="734"/>
      <c r="T1691" s="734"/>
      <c r="U1691" s="742"/>
    </row>
    <row r="1692" spans="1:21" ht="15.75" thickBot="1" x14ac:dyDescent="0.3">
      <c r="A1692" s="755"/>
      <c r="B1692" s="175">
        <v>14030414</v>
      </c>
      <c r="C1692" s="96">
        <v>350</v>
      </c>
      <c r="D1692" s="418">
        <v>7</v>
      </c>
      <c r="E1692" s="418">
        <v>50</v>
      </c>
      <c r="F1692" s="416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8">
        <v>41</v>
      </c>
      <c r="M1692" s="418">
        <v>1</v>
      </c>
      <c r="N1692" s="418"/>
      <c r="O1692" s="418"/>
      <c r="P1692" s="418"/>
      <c r="Q1692" s="419"/>
      <c r="R1692" s="420" t="str">
        <f t="shared" si="86"/>
        <v>fx</v>
      </c>
      <c r="S1692" s="734"/>
      <c r="T1692" s="734"/>
      <c r="U1692" s="742"/>
    </row>
    <row r="1693" spans="1:21" ht="15.75" thickBot="1" x14ac:dyDescent="0.3">
      <c r="A1693" s="755"/>
      <c r="B1693" s="175">
        <v>14030414</v>
      </c>
      <c r="C1693" s="96">
        <v>350</v>
      </c>
      <c r="D1693" s="418">
        <v>7</v>
      </c>
      <c r="E1693" s="418">
        <v>50</v>
      </c>
      <c r="F1693" s="416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8">
        <v>42</v>
      </c>
      <c r="M1693" s="418">
        <v>2</v>
      </c>
      <c r="N1693" s="418"/>
      <c r="O1693" s="418"/>
      <c r="P1693" s="418"/>
      <c r="Q1693" s="419"/>
      <c r="R1693" s="420" t="str">
        <f t="shared" si="86"/>
        <v>fx</v>
      </c>
      <c r="S1693" s="734"/>
      <c r="T1693" s="734"/>
      <c r="U1693" s="742"/>
    </row>
    <row r="1694" spans="1:21" ht="15.75" thickBot="1" x14ac:dyDescent="0.3">
      <c r="A1694" s="755"/>
      <c r="B1694" s="175">
        <v>14030414</v>
      </c>
      <c r="C1694" s="96">
        <v>350</v>
      </c>
      <c r="D1694" s="418">
        <v>7</v>
      </c>
      <c r="E1694" s="418">
        <v>50</v>
      </c>
      <c r="F1694" s="416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8">
        <v>43</v>
      </c>
      <c r="M1694" s="418">
        <v>2</v>
      </c>
      <c r="N1694" s="418"/>
      <c r="O1694" s="418"/>
      <c r="P1694" s="418"/>
      <c r="Q1694" s="419"/>
      <c r="R1694" s="420" t="str">
        <f t="shared" si="86"/>
        <v>fx</v>
      </c>
      <c r="S1694" s="734"/>
      <c r="T1694" s="734"/>
      <c r="U1694" s="742"/>
    </row>
    <row r="1695" spans="1:21" ht="15.75" thickBot="1" x14ac:dyDescent="0.3">
      <c r="A1695" s="755"/>
      <c r="B1695" s="414">
        <v>14030414</v>
      </c>
      <c r="C1695" s="96">
        <v>350</v>
      </c>
      <c r="D1695" s="418">
        <v>7</v>
      </c>
      <c r="E1695" s="418">
        <v>50</v>
      </c>
      <c r="F1695" s="416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8">
        <v>44</v>
      </c>
      <c r="M1695" s="418">
        <v>1</v>
      </c>
      <c r="N1695" s="418"/>
      <c r="O1695" s="418"/>
      <c r="P1695" s="418"/>
      <c r="Q1695" s="419"/>
      <c r="R1695" s="420" t="str">
        <f t="shared" ref="R1695:R1758" si="91">IF(C1695=370,"p500","fx")</f>
        <v>fx</v>
      </c>
      <c r="S1695" s="734"/>
      <c r="T1695" s="734"/>
      <c r="U1695" s="742"/>
    </row>
    <row r="1696" spans="1:21" ht="15.75" thickBot="1" x14ac:dyDescent="0.3">
      <c r="A1696" s="755"/>
      <c r="B1696" s="388">
        <v>14030414</v>
      </c>
      <c r="C1696" s="389">
        <v>370</v>
      </c>
      <c r="D1696" s="418">
        <v>7</v>
      </c>
      <c r="E1696" s="418">
        <v>50</v>
      </c>
      <c r="F1696" s="416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8">
        <v>39</v>
      </c>
      <c r="M1696" s="418">
        <v>1</v>
      </c>
      <c r="N1696" s="418">
        <v>368</v>
      </c>
      <c r="O1696" s="418"/>
      <c r="P1696" s="418"/>
      <c r="Q1696" s="419"/>
      <c r="R1696" s="420" t="s">
        <v>239</v>
      </c>
      <c r="S1696" s="734"/>
      <c r="T1696" s="734"/>
      <c r="U1696" s="742"/>
    </row>
    <row r="1697" spans="1:21" ht="15.75" thickBot="1" x14ac:dyDescent="0.3">
      <c r="A1697" s="755"/>
      <c r="B1697" s="390">
        <v>14030414</v>
      </c>
      <c r="C1697" s="389">
        <v>370</v>
      </c>
      <c r="D1697" s="418">
        <v>7</v>
      </c>
      <c r="E1697" s="418">
        <v>50</v>
      </c>
      <c r="F1697" s="416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8">
        <v>40</v>
      </c>
      <c r="M1697" s="418">
        <v>1</v>
      </c>
      <c r="N1697" s="418"/>
      <c r="O1697" s="418"/>
      <c r="P1697" s="418"/>
      <c r="Q1697" s="419"/>
      <c r="R1697" s="420" t="s">
        <v>239</v>
      </c>
      <c r="S1697" s="734"/>
      <c r="T1697" s="734"/>
      <c r="U1697" s="742"/>
    </row>
    <row r="1698" spans="1:21" ht="15.75" thickBot="1" x14ac:dyDescent="0.3">
      <c r="A1698" s="755"/>
      <c r="B1698" s="390">
        <v>14030414</v>
      </c>
      <c r="C1698" s="389">
        <v>370</v>
      </c>
      <c r="D1698" s="418">
        <v>7</v>
      </c>
      <c r="E1698" s="418">
        <v>50</v>
      </c>
      <c r="F1698" s="416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8">
        <v>42</v>
      </c>
      <c r="M1698" s="418">
        <v>2</v>
      </c>
      <c r="N1698" s="418"/>
      <c r="O1698" s="418"/>
      <c r="P1698" s="418"/>
      <c r="Q1698" s="419"/>
      <c r="R1698" s="420" t="s">
        <v>239</v>
      </c>
      <c r="S1698" s="734"/>
      <c r="T1698" s="734"/>
      <c r="U1698" s="742"/>
    </row>
    <row r="1699" spans="1:21" ht="15.75" thickBot="1" x14ac:dyDescent="0.3">
      <c r="A1699" s="755"/>
      <c r="B1699" s="390">
        <v>14030414</v>
      </c>
      <c r="C1699" s="389">
        <v>370</v>
      </c>
      <c r="D1699" s="418">
        <v>7</v>
      </c>
      <c r="E1699" s="418">
        <v>50</v>
      </c>
      <c r="F1699" s="416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8">
        <v>43</v>
      </c>
      <c r="M1699" s="418">
        <v>2</v>
      </c>
      <c r="N1699" s="418"/>
      <c r="O1699" s="418"/>
      <c r="P1699" s="418"/>
      <c r="Q1699" s="419"/>
      <c r="R1699" s="420" t="s">
        <v>239</v>
      </c>
      <c r="S1699" s="734"/>
      <c r="T1699" s="734"/>
      <c r="U1699" s="742"/>
    </row>
    <row r="1700" spans="1:21" ht="15.75" thickBot="1" x14ac:dyDescent="0.3">
      <c r="A1700" s="755"/>
      <c r="B1700" s="391">
        <v>14030414</v>
      </c>
      <c r="C1700" s="389">
        <v>370</v>
      </c>
      <c r="D1700" s="418">
        <v>7</v>
      </c>
      <c r="E1700" s="418">
        <v>50</v>
      </c>
      <c r="F1700" s="416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8">
        <v>44</v>
      </c>
      <c r="M1700" s="418">
        <v>2</v>
      </c>
      <c r="N1700" s="418"/>
      <c r="O1700" s="418"/>
      <c r="P1700" s="418"/>
      <c r="Q1700" s="419"/>
      <c r="R1700" s="420" t="s">
        <v>239</v>
      </c>
      <c r="S1700" s="734"/>
      <c r="T1700" s="734"/>
      <c r="U1700" s="742"/>
    </row>
    <row r="1701" spans="1:21" ht="15.75" thickBot="1" x14ac:dyDescent="0.3">
      <c r="A1701" s="755"/>
      <c r="B1701" s="174">
        <v>14030414</v>
      </c>
      <c r="C1701" s="96">
        <v>379</v>
      </c>
      <c r="D1701" s="418">
        <v>7</v>
      </c>
      <c r="E1701" s="418">
        <v>50</v>
      </c>
      <c r="F1701" s="416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8">
        <v>37</v>
      </c>
      <c r="M1701" s="418">
        <v>1</v>
      </c>
      <c r="N1701" s="733">
        <v>198</v>
      </c>
      <c r="O1701" s="418"/>
      <c r="P1701" s="418"/>
      <c r="Q1701" s="419"/>
      <c r="R1701" s="420" t="s">
        <v>111</v>
      </c>
      <c r="S1701" s="734"/>
      <c r="T1701" s="734"/>
      <c r="U1701" s="742"/>
    </row>
    <row r="1702" spans="1:21" ht="15.75" thickBot="1" x14ac:dyDescent="0.3">
      <c r="A1702" s="755"/>
      <c r="B1702" s="175">
        <v>14030414</v>
      </c>
      <c r="C1702" s="96">
        <v>379</v>
      </c>
      <c r="D1702" s="418">
        <v>7</v>
      </c>
      <c r="E1702" s="418">
        <v>50</v>
      </c>
      <c r="F1702" s="416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8">
        <v>38</v>
      </c>
      <c r="M1702" s="418">
        <v>1</v>
      </c>
      <c r="N1702" s="734"/>
      <c r="O1702" s="418"/>
      <c r="P1702" s="418"/>
      <c r="Q1702" s="419"/>
      <c r="R1702" s="420" t="str">
        <f t="shared" si="91"/>
        <v>fx</v>
      </c>
      <c r="S1702" s="734"/>
      <c r="T1702" s="734"/>
      <c r="U1702" s="742"/>
    </row>
    <row r="1703" spans="1:21" ht="15.75" thickBot="1" x14ac:dyDescent="0.3">
      <c r="A1703" s="755"/>
      <c r="B1703" s="175">
        <v>14030414</v>
      </c>
      <c r="C1703" s="96">
        <v>379</v>
      </c>
      <c r="D1703" s="418">
        <v>7</v>
      </c>
      <c r="E1703" s="418">
        <v>50</v>
      </c>
      <c r="F1703" s="416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8">
        <v>39</v>
      </c>
      <c r="M1703" s="418">
        <v>1</v>
      </c>
      <c r="N1703" s="734"/>
      <c r="O1703" s="418"/>
      <c r="P1703" s="418"/>
      <c r="Q1703" s="419"/>
      <c r="R1703" s="420" t="str">
        <f t="shared" si="91"/>
        <v>fx</v>
      </c>
      <c r="S1703" s="734"/>
      <c r="T1703" s="734"/>
      <c r="U1703" s="742"/>
    </row>
    <row r="1704" spans="1:21" ht="15.75" thickBot="1" x14ac:dyDescent="0.3">
      <c r="A1704" s="755"/>
      <c r="B1704" s="175">
        <v>14030414</v>
      </c>
      <c r="C1704" s="96">
        <v>379</v>
      </c>
      <c r="D1704" s="418">
        <v>7</v>
      </c>
      <c r="E1704" s="418">
        <v>50</v>
      </c>
      <c r="F1704" s="416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8">
        <v>40</v>
      </c>
      <c r="M1704" s="418">
        <v>1</v>
      </c>
      <c r="N1704" s="734"/>
      <c r="O1704" s="418"/>
      <c r="P1704" s="418"/>
      <c r="Q1704" s="419"/>
      <c r="R1704" s="420" t="str">
        <f t="shared" si="91"/>
        <v>fx</v>
      </c>
      <c r="S1704" s="734"/>
      <c r="T1704" s="734"/>
      <c r="U1704" s="742"/>
    </row>
    <row r="1705" spans="1:21" ht="15.75" thickBot="1" x14ac:dyDescent="0.3">
      <c r="A1705" s="755"/>
      <c r="B1705" s="414">
        <v>14030414</v>
      </c>
      <c r="C1705" s="96">
        <v>379</v>
      </c>
      <c r="D1705" s="418">
        <v>7</v>
      </c>
      <c r="E1705" s="418">
        <v>50</v>
      </c>
      <c r="F1705" s="416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8">
        <v>41</v>
      </c>
      <c r="M1705" s="418">
        <v>1</v>
      </c>
      <c r="N1705" s="736"/>
      <c r="O1705" s="418"/>
      <c r="P1705" s="418"/>
      <c r="Q1705" s="419"/>
      <c r="R1705" s="420" t="str">
        <f t="shared" si="91"/>
        <v>fx</v>
      </c>
      <c r="S1705" s="734"/>
      <c r="T1705" s="734"/>
      <c r="U1705" s="742"/>
    </row>
    <row r="1706" spans="1:21" ht="15.75" thickBot="1" x14ac:dyDescent="0.3">
      <c r="A1706" s="755"/>
      <c r="B1706" s="388">
        <v>14030414</v>
      </c>
      <c r="C1706" s="389">
        <v>379</v>
      </c>
      <c r="D1706" s="418">
        <v>7</v>
      </c>
      <c r="E1706" s="418">
        <v>50</v>
      </c>
      <c r="F1706" s="416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8">
        <v>37</v>
      </c>
      <c r="M1706" s="418">
        <v>1</v>
      </c>
      <c r="N1706" s="733">
        <v>198</v>
      </c>
      <c r="O1706" s="418"/>
      <c r="P1706" s="418"/>
      <c r="Q1706" s="419"/>
      <c r="R1706" s="420" t="str">
        <f t="shared" si="91"/>
        <v>fx</v>
      </c>
      <c r="S1706" s="734"/>
      <c r="T1706" s="734"/>
      <c r="U1706" s="742"/>
    </row>
    <row r="1707" spans="1:21" ht="15.75" thickBot="1" x14ac:dyDescent="0.3">
      <c r="A1707" s="755"/>
      <c r="B1707" s="390">
        <v>14030414</v>
      </c>
      <c r="C1707" s="389">
        <v>379</v>
      </c>
      <c r="D1707" s="418">
        <v>7</v>
      </c>
      <c r="E1707" s="418">
        <v>50</v>
      </c>
      <c r="F1707" s="416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8">
        <v>38</v>
      </c>
      <c r="M1707" s="418">
        <v>1</v>
      </c>
      <c r="N1707" s="734"/>
      <c r="O1707" s="418"/>
      <c r="P1707" s="418"/>
      <c r="Q1707" s="419"/>
      <c r="R1707" s="420" t="str">
        <f t="shared" si="91"/>
        <v>fx</v>
      </c>
      <c r="S1707" s="734"/>
      <c r="T1707" s="734"/>
      <c r="U1707" s="742"/>
    </row>
    <row r="1708" spans="1:21" ht="15.75" thickBot="1" x14ac:dyDescent="0.3">
      <c r="A1708" s="755"/>
      <c r="B1708" s="390">
        <v>14030414</v>
      </c>
      <c r="C1708" s="389">
        <v>379</v>
      </c>
      <c r="D1708" s="418">
        <v>7</v>
      </c>
      <c r="E1708" s="418">
        <v>50</v>
      </c>
      <c r="F1708" s="416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8">
        <v>39</v>
      </c>
      <c r="M1708" s="418">
        <v>1</v>
      </c>
      <c r="N1708" s="734"/>
      <c r="O1708" s="418"/>
      <c r="P1708" s="418"/>
      <c r="Q1708" s="419"/>
      <c r="R1708" s="420" t="str">
        <f t="shared" si="91"/>
        <v>fx</v>
      </c>
      <c r="S1708" s="734"/>
      <c r="T1708" s="734"/>
      <c r="U1708" s="742"/>
    </row>
    <row r="1709" spans="1:21" ht="15.75" thickBot="1" x14ac:dyDescent="0.3">
      <c r="A1709" s="755"/>
      <c r="B1709" s="390">
        <v>14030414</v>
      </c>
      <c r="C1709" s="389">
        <v>379</v>
      </c>
      <c r="D1709" s="418">
        <v>7</v>
      </c>
      <c r="E1709" s="418">
        <v>50</v>
      </c>
      <c r="F1709" s="416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8">
        <v>40</v>
      </c>
      <c r="M1709" s="418">
        <v>1</v>
      </c>
      <c r="N1709" s="734"/>
      <c r="O1709" s="418"/>
      <c r="P1709" s="418"/>
      <c r="Q1709" s="419"/>
      <c r="R1709" s="420" t="str">
        <f t="shared" si="91"/>
        <v>fx</v>
      </c>
      <c r="S1709" s="734"/>
      <c r="T1709" s="734"/>
      <c r="U1709" s="742"/>
    </row>
    <row r="1710" spans="1:21" ht="15.75" thickBot="1" x14ac:dyDescent="0.3">
      <c r="A1710" s="755"/>
      <c r="B1710" s="391">
        <v>14030414</v>
      </c>
      <c r="C1710" s="389">
        <v>379</v>
      </c>
      <c r="D1710" s="418">
        <v>7</v>
      </c>
      <c r="E1710" s="418">
        <v>50</v>
      </c>
      <c r="F1710" s="416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8">
        <v>41</v>
      </c>
      <c r="M1710" s="418">
        <v>1</v>
      </c>
      <c r="N1710" s="736"/>
      <c r="O1710" s="418"/>
      <c r="P1710" s="418"/>
      <c r="Q1710" s="419"/>
      <c r="R1710" s="420" t="str">
        <f t="shared" si="91"/>
        <v>fx</v>
      </c>
      <c r="S1710" s="734"/>
      <c r="T1710" s="734"/>
      <c r="U1710" s="742"/>
    </row>
    <row r="1711" spans="1:21" ht="15.75" thickBot="1" x14ac:dyDescent="0.3">
      <c r="A1711" s="755"/>
      <c r="B1711" s="174">
        <v>14030414</v>
      </c>
      <c r="C1711" s="96">
        <v>321</v>
      </c>
      <c r="D1711" s="418">
        <v>7</v>
      </c>
      <c r="E1711" s="418">
        <v>50</v>
      </c>
      <c r="F1711" s="416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8">
        <v>38</v>
      </c>
      <c r="M1711" s="418">
        <v>31</v>
      </c>
      <c r="N1711" s="733">
        <v>127</v>
      </c>
      <c r="O1711" s="418"/>
      <c r="P1711" s="418"/>
      <c r="Q1711" s="419"/>
      <c r="R1711" s="420" t="s">
        <v>239</v>
      </c>
      <c r="S1711" s="734"/>
      <c r="T1711" s="734"/>
      <c r="U1711" s="742"/>
    </row>
    <row r="1712" spans="1:21" ht="15.75" thickBot="1" x14ac:dyDescent="0.3">
      <c r="A1712" s="755"/>
      <c r="B1712" s="175">
        <v>14030414</v>
      </c>
      <c r="C1712" s="96">
        <v>321</v>
      </c>
      <c r="D1712" s="418">
        <v>7</v>
      </c>
      <c r="E1712" s="418">
        <v>50</v>
      </c>
      <c r="F1712" s="416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8">
        <v>39</v>
      </c>
      <c r="M1712" s="418">
        <v>35</v>
      </c>
      <c r="N1712" s="734"/>
      <c r="O1712" s="418"/>
      <c r="P1712" s="418"/>
      <c r="Q1712" s="419"/>
      <c r="R1712" s="420" t="s">
        <v>239</v>
      </c>
      <c r="S1712" s="734"/>
      <c r="T1712" s="734"/>
      <c r="U1712" s="742"/>
    </row>
    <row r="1713" spans="1:21" ht="15.75" thickBot="1" x14ac:dyDescent="0.3">
      <c r="A1713" s="755"/>
      <c r="B1713" s="175">
        <v>14030414</v>
      </c>
      <c r="C1713" s="96">
        <v>321</v>
      </c>
      <c r="D1713" s="418">
        <v>7</v>
      </c>
      <c r="E1713" s="418">
        <v>50</v>
      </c>
      <c r="F1713" s="416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8">
        <v>40</v>
      </c>
      <c r="M1713" s="418">
        <v>39</v>
      </c>
      <c r="N1713" s="734"/>
      <c r="O1713" s="418"/>
      <c r="P1713" s="418"/>
      <c r="Q1713" s="419"/>
      <c r="R1713" s="420" t="s">
        <v>239</v>
      </c>
      <c r="S1713" s="734"/>
      <c r="T1713" s="734"/>
      <c r="U1713" s="742"/>
    </row>
    <row r="1714" spans="1:21" ht="15.75" thickBot="1" x14ac:dyDescent="0.3">
      <c r="A1714" s="756"/>
      <c r="B1714" s="414">
        <v>14030414</v>
      </c>
      <c r="C1714" s="164">
        <v>321</v>
      </c>
      <c r="D1714" s="425">
        <v>7</v>
      </c>
      <c r="E1714" s="425">
        <v>50</v>
      </c>
      <c r="F1714" s="411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25">
        <v>41</v>
      </c>
      <c r="M1714" s="425">
        <v>22</v>
      </c>
      <c r="N1714" s="735"/>
      <c r="O1714" s="425"/>
      <c r="P1714" s="425"/>
      <c r="Q1714" s="427"/>
      <c r="R1714" s="151" t="s">
        <v>239</v>
      </c>
      <c r="S1714" s="735"/>
      <c r="T1714" s="735"/>
      <c r="U1714" s="743"/>
    </row>
    <row r="1715" spans="1:21" ht="15.75" thickBot="1" x14ac:dyDescent="0.3">
      <c r="A1715" s="751" t="str">
        <f t="shared" ref="A1715:A1758" si="92">IF(H1715&gt;I1715,"شب","روز")</f>
        <v>روز</v>
      </c>
      <c r="B1715" s="426">
        <v>14030416</v>
      </c>
      <c r="C1715" s="426">
        <v>374</v>
      </c>
      <c r="D1715" s="426">
        <v>7</v>
      </c>
      <c r="E1715" s="426">
        <v>50</v>
      </c>
      <c r="F1715" s="426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26">
        <v>37</v>
      </c>
      <c r="M1715" s="426">
        <v>1</v>
      </c>
      <c r="N1715" s="737">
        <v>85</v>
      </c>
      <c r="O1715" s="426"/>
      <c r="P1715" s="426"/>
      <c r="Q1715" s="738">
        <f>19.5+0.7+21.8</f>
        <v>42</v>
      </c>
      <c r="R1715" s="408" t="s">
        <v>111</v>
      </c>
      <c r="S1715" s="737">
        <v>0</v>
      </c>
      <c r="T1715" s="737">
        <v>0</v>
      </c>
      <c r="U1715" s="741">
        <v>0</v>
      </c>
    </row>
    <row r="1716" spans="1:21" ht="15.75" thickBot="1" x14ac:dyDescent="0.3">
      <c r="A1716" s="752"/>
      <c r="B1716" s="416">
        <v>14030416</v>
      </c>
      <c r="C1716" s="418">
        <v>374</v>
      </c>
      <c r="D1716" s="418">
        <v>7</v>
      </c>
      <c r="E1716" s="418">
        <v>50</v>
      </c>
      <c r="F1716" s="418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8">
        <v>38</v>
      </c>
      <c r="M1716" s="418">
        <v>1</v>
      </c>
      <c r="N1716" s="734"/>
      <c r="O1716" s="418"/>
      <c r="P1716" s="418"/>
      <c r="Q1716" s="739"/>
      <c r="R1716" s="420" t="str">
        <f t="shared" si="91"/>
        <v>fx</v>
      </c>
      <c r="S1716" s="734"/>
      <c r="T1716" s="734"/>
      <c r="U1716" s="742"/>
    </row>
    <row r="1717" spans="1:21" ht="15.75" thickBot="1" x14ac:dyDescent="0.3">
      <c r="A1717" s="752"/>
      <c r="B1717" s="416">
        <v>14030416</v>
      </c>
      <c r="C1717" s="418">
        <v>374</v>
      </c>
      <c r="D1717" s="418">
        <v>7</v>
      </c>
      <c r="E1717" s="418">
        <v>50</v>
      </c>
      <c r="F1717" s="418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8">
        <v>39</v>
      </c>
      <c r="M1717" s="418">
        <v>1</v>
      </c>
      <c r="N1717" s="734"/>
      <c r="O1717" s="418"/>
      <c r="P1717" s="418"/>
      <c r="Q1717" s="739"/>
      <c r="R1717" s="420" t="str">
        <f t="shared" si="91"/>
        <v>fx</v>
      </c>
      <c r="S1717" s="734"/>
      <c r="T1717" s="734"/>
      <c r="U1717" s="742"/>
    </row>
    <row r="1718" spans="1:21" ht="15.75" thickBot="1" x14ac:dyDescent="0.3">
      <c r="A1718" s="752"/>
      <c r="B1718" s="416">
        <v>14030416</v>
      </c>
      <c r="C1718" s="418">
        <v>374</v>
      </c>
      <c r="D1718" s="418">
        <v>7</v>
      </c>
      <c r="E1718" s="418">
        <v>50</v>
      </c>
      <c r="F1718" s="418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8">
        <v>40</v>
      </c>
      <c r="M1718" s="418">
        <v>1</v>
      </c>
      <c r="N1718" s="734"/>
      <c r="O1718" s="418"/>
      <c r="P1718" s="418"/>
      <c r="Q1718" s="739"/>
      <c r="R1718" s="420" t="str">
        <f t="shared" si="91"/>
        <v>fx</v>
      </c>
      <c r="S1718" s="734"/>
      <c r="T1718" s="734"/>
      <c r="U1718" s="742"/>
    </row>
    <row r="1719" spans="1:21" ht="15.75" thickBot="1" x14ac:dyDescent="0.3">
      <c r="A1719" s="753"/>
      <c r="B1719" s="411">
        <v>14030416</v>
      </c>
      <c r="C1719" s="425">
        <v>374</v>
      </c>
      <c r="D1719" s="425">
        <v>7</v>
      </c>
      <c r="E1719" s="425">
        <v>50</v>
      </c>
      <c r="F1719" s="425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25">
        <v>41</v>
      </c>
      <c r="M1719" s="425">
        <v>1</v>
      </c>
      <c r="N1719" s="735"/>
      <c r="O1719" s="425"/>
      <c r="P1719" s="425"/>
      <c r="Q1719" s="740"/>
      <c r="R1719" s="151" t="str">
        <f t="shared" si="91"/>
        <v>fx</v>
      </c>
      <c r="S1719" s="735"/>
      <c r="T1719" s="735"/>
      <c r="U1719" s="743"/>
    </row>
    <row r="1720" spans="1:21" ht="15.75" thickBot="1" x14ac:dyDescent="0.3">
      <c r="A1720" s="754" t="str">
        <f t="shared" si="92"/>
        <v>روز</v>
      </c>
      <c r="B1720" s="174">
        <v>14030416</v>
      </c>
      <c r="C1720" s="163">
        <v>309</v>
      </c>
      <c r="D1720" s="426">
        <v>7</v>
      </c>
      <c r="E1720" s="426">
        <v>50</v>
      </c>
      <c r="F1720" s="426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26">
        <v>36</v>
      </c>
      <c r="M1720" s="426">
        <v>2</v>
      </c>
      <c r="N1720" s="737">
        <v>380</v>
      </c>
      <c r="O1720" s="426"/>
      <c r="P1720" s="426"/>
      <c r="Q1720" s="738">
        <f>243.0005+10.515+233.119</f>
        <v>486.6345</v>
      </c>
      <c r="R1720" s="150" t="str">
        <f t="shared" si="91"/>
        <v>fx</v>
      </c>
      <c r="S1720" s="737">
        <v>2</v>
      </c>
      <c r="T1720" s="737">
        <v>20</v>
      </c>
      <c r="U1720" s="741">
        <v>2000</v>
      </c>
    </row>
    <row r="1721" spans="1:21" ht="15.75" thickBot="1" x14ac:dyDescent="0.3">
      <c r="A1721" s="755"/>
      <c r="B1721" s="175">
        <v>14030416</v>
      </c>
      <c r="C1721" s="96">
        <v>309</v>
      </c>
      <c r="D1721" s="418">
        <v>7</v>
      </c>
      <c r="E1721" s="418">
        <v>50</v>
      </c>
      <c r="F1721" s="416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8">
        <v>37</v>
      </c>
      <c r="M1721" s="418">
        <v>2</v>
      </c>
      <c r="N1721" s="734"/>
      <c r="O1721" s="418"/>
      <c r="P1721" s="418"/>
      <c r="Q1721" s="739"/>
      <c r="R1721" s="420" t="str">
        <f t="shared" si="91"/>
        <v>fx</v>
      </c>
      <c r="S1721" s="734"/>
      <c r="T1721" s="734"/>
      <c r="U1721" s="742"/>
    </row>
    <row r="1722" spans="1:21" ht="15.75" thickBot="1" x14ac:dyDescent="0.3">
      <c r="A1722" s="755"/>
      <c r="B1722" s="175">
        <v>14030416</v>
      </c>
      <c r="C1722" s="96">
        <v>309</v>
      </c>
      <c r="D1722" s="418">
        <v>7</v>
      </c>
      <c r="E1722" s="418">
        <v>50</v>
      </c>
      <c r="F1722" s="416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8">
        <v>38</v>
      </c>
      <c r="M1722" s="418">
        <v>2</v>
      </c>
      <c r="N1722" s="734"/>
      <c r="O1722" s="418"/>
      <c r="P1722" s="418"/>
      <c r="Q1722" s="739"/>
      <c r="R1722" s="420" t="str">
        <f t="shared" si="91"/>
        <v>fx</v>
      </c>
      <c r="S1722" s="734"/>
      <c r="T1722" s="734"/>
      <c r="U1722" s="742"/>
    </row>
    <row r="1723" spans="1:21" ht="15.75" thickBot="1" x14ac:dyDescent="0.3">
      <c r="A1723" s="755"/>
      <c r="B1723" s="175">
        <v>14030416</v>
      </c>
      <c r="C1723" s="96">
        <v>309</v>
      </c>
      <c r="D1723" s="418">
        <v>7</v>
      </c>
      <c r="E1723" s="418">
        <v>50</v>
      </c>
      <c r="F1723" s="416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8">
        <v>39</v>
      </c>
      <c r="M1723" s="418">
        <v>3</v>
      </c>
      <c r="N1723" s="734"/>
      <c r="O1723" s="418"/>
      <c r="P1723" s="418"/>
      <c r="Q1723" s="739"/>
      <c r="R1723" s="420" t="str">
        <f t="shared" si="91"/>
        <v>fx</v>
      </c>
      <c r="S1723" s="734"/>
      <c r="T1723" s="734"/>
      <c r="U1723" s="742"/>
    </row>
    <row r="1724" spans="1:21" ht="15.75" thickBot="1" x14ac:dyDescent="0.3">
      <c r="A1724" s="755"/>
      <c r="B1724" s="175">
        <v>14030416</v>
      </c>
      <c r="C1724" s="96">
        <v>309</v>
      </c>
      <c r="D1724" s="418">
        <v>7</v>
      </c>
      <c r="E1724" s="418">
        <v>50</v>
      </c>
      <c r="F1724" s="416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8">
        <v>40</v>
      </c>
      <c r="M1724" s="418">
        <v>1</v>
      </c>
      <c r="N1724" s="734"/>
      <c r="O1724" s="418"/>
      <c r="P1724" s="418"/>
      <c r="Q1724" s="739"/>
      <c r="R1724" s="420" t="str">
        <f t="shared" si="91"/>
        <v>fx</v>
      </c>
      <c r="S1724" s="734"/>
      <c r="T1724" s="734"/>
      <c r="U1724" s="742"/>
    </row>
    <row r="1725" spans="1:21" ht="15.75" thickBot="1" x14ac:dyDescent="0.3">
      <c r="A1725" s="755"/>
      <c r="B1725" s="414">
        <v>14030416</v>
      </c>
      <c r="C1725" s="96">
        <v>30</v>
      </c>
      <c r="D1725" s="418">
        <v>7</v>
      </c>
      <c r="E1725" s="418">
        <v>50</v>
      </c>
      <c r="F1725" s="416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8">
        <v>41</v>
      </c>
      <c r="M1725" s="418">
        <v>1</v>
      </c>
      <c r="N1725" s="736"/>
      <c r="O1725" s="418"/>
      <c r="P1725" s="418"/>
      <c r="Q1725" s="739"/>
      <c r="R1725" s="420" t="str">
        <f t="shared" si="91"/>
        <v>fx</v>
      </c>
      <c r="S1725" s="734"/>
      <c r="T1725" s="734"/>
      <c r="U1725" s="742"/>
    </row>
    <row r="1726" spans="1:21" ht="15.75" thickBot="1" x14ac:dyDescent="0.3">
      <c r="A1726" s="755"/>
      <c r="B1726" s="174">
        <v>14030416</v>
      </c>
      <c r="C1726" s="96">
        <v>350</v>
      </c>
      <c r="D1726" s="418">
        <v>7</v>
      </c>
      <c r="E1726" s="418">
        <v>50</v>
      </c>
      <c r="F1726" s="416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8">
        <v>39</v>
      </c>
      <c r="M1726" s="418">
        <v>1</v>
      </c>
      <c r="N1726" s="733">
        <v>304</v>
      </c>
      <c r="O1726" s="418"/>
      <c r="P1726" s="418"/>
      <c r="Q1726" s="739"/>
      <c r="R1726" s="420" t="str">
        <f t="shared" si="91"/>
        <v>fx</v>
      </c>
      <c r="S1726" s="734"/>
      <c r="T1726" s="734"/>
      <c r="U1726" s="742"/>
    </row>
    <row r="1727" spans="1:21" ht="15.75" thickBot="1" x14ac:dyDescent="0.3">
      <c r="A1727" s="755"/>
      <c r="B1727" s="175">
        <v>14030416</v>
      </c>
      <c r="C1727" s="96">
        <v>350</v>
      </c>
      <c r="D1727" s="418">
        <v>7</v>
      </c>
      <c r="E1727" s="418">
        <v>50</v>
      </c>
      <c r="F1727" s="416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8">
        <v>40</v>
      </c>
      <c r="M1727" s="418">
        <v>1</v>
      </c>
      <c r="N1727" s="734"/>
      <c r="O1727" s="418"/>
      <c r="P1727" s="418"/>
      <c r="Q1727" s="739"/>
      <c r="R1727" s="420" t="str">
        <f t="shared" si="91"/>
        <v>fx</v>
      </c>
      <c r="S1727" s="734"/>
      <c r="T1727" s="734"/>
      <c r="U1727" s="742"/>
    </row>
    <row r="1728" spans="1:21" ht="15.75" thickBot="1" x14ac:dyDescent="0.3">
      <c r="A1728" s="755"/>
      <c r="B1728" s="175">
        <v>14030416</v>
      </c>
      <c r="C1728" s="96">
        <v>350</v>
      </c>
      <c r="D1728" s="418">
        <v>7</v>
      </c>
      <c r="E1728" s="418">
        <v>50</v>
      </c>
      <c r="F1728" s="416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8">
        <v>41</v>
      </c>
      <c r="M1728" s="418">
        <v>1</v>
      </c>
      <c r="N1728" s="734"/>
      <c r="O1728" s="418"/>
      <c r="P1728" s="418"/>
      <c r="Q1728" s="739"/>
      <c r="R1728" s="420" t="str">
        <f t="shared" si="91"/>
        <v>fx</v>
      </c>
      <c r="S1728" s="734"/>
      <c r="T1728" s="734"/>
      <c r="U1728" s="742"/>
    </row>
    <row r="1729" spans="1:21" ht="15.75" thickBot="1" x14ac:dyDescent="0.3">
      <c r="A1729" s="755"/>
      <c r="B1729" s="175">
        <v>14030416</v>
      </c>
      <c r="C1729" s="96">
        <v>350</v>
      </c>
      <c r="D1729" s="418">
        <v>7</v>
      </c>
      <c r="E1729" s="418">
        <v>50</v>
      </c>
      <c r="F1729" s="416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8">
        <v>42</v>
      </c>
      <c r="M1729" s="418">
        <v>2</v>
      </c>
      <c r="N1729" s="734"/>
      <c r="O1729" s="418"/>
      <c r="P1729" s="418"/>
      <c r="Q1729" s="739"/>
      <c r="R1729" s="420" t="str">
        <f t="shared" si="91"/>
        <v>fx</v>
      </c>
      <c r="S1729" s="734"/>
      <c r="T1729" s="734"/>
      <c r="U1729" s="742"/>
    </row>
    <row r="1730" spans="1:21" ht="15.75" thickBot="1" x14ac:dyDescent="0.3">
      <c r="A1730" s="755"/>
      <c r="B1730" s="175">
        <v>14030416</v>
      </c>
      <c r="C1730" s="96">
        <v>350</v>
      </c>
      <c r="D1730" s="418">
        <v>7</v>
      </c>
      <c r="E1730" s="418">
        <v>50</v>
      </c>
      <c r="F1730" s="416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8">
        <v>43</v>
      </c>
      <c r="M1730" s="418">
        <v>2</v>
      </c>
      <c r="N1730" s="734"/>
      <c r="O1730" s="418"/>
      <c r="P1730" s="418"/>
      <c r="Q1730" s="739"/>
      <c r="R1730" s="420" t="str">
        <f t="shared" si="91"/>
        <v>fx</v>
      </c>
      <c r="S1730" s="734"/>
      <c r="T1730" s="734"/>
      <c r="U1730" s="742"/>
    </row>
    <row r="1731" spans="1:21" ht="15.75" thickBot="1" x14ac:dyDescent="0.3">
      <c r="A1731" s="755"/>
      <c r="B1731" s="414">
        <v>14030416</v>
      </c>
      <c r="C1731" s="96">
        <v>350</v>
      </c>
      <c r="D1731" s="418">
        <v>7</v>
      </c>
      <c r="E1731" s="418">
        <v>50</v>
      </c>
      <c r="F1731" s="416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8">
        <v>44</v>
      </c>
      <c r="M1731" s="418">
        <v>1</v>
      </c>
      <c r="N1731" s="736"/>
      <c r="O1731" s="418"/>
      <c r="P1731" s="418"/>
      <c r="Q1731" s="739"/>
      <c r="R1731" s="420" t="str">
        <f t="shared" si="91"/>
        <v>fx</v>
      </c>
      <c r="S1731" s="734"/>
      <c r="T1731" s="734"/>
      <c r="U1731" s="742"/>
    </row>
    <row r="1732" spans="1:21" ht="15.75" thickBot="1" x14ac:dyDescent="0.3">
      <c r="A1732" s="755"/>
      <c r="B1732" s="174">
        <v>14030416</v>
      </c>
      <c r="C1732" s="96">
        <v>370</v>
      </c>
      <c r="D1732" s="418">
        <v>7</v>
      </c>
      <c r="E1732" s="418">
        <v>50</v>
      </c>
      <c r="F1732" s="416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8">
        <v>39</v>
      </c>
      <c r="M1732" s="418">
        <v>1</v>
      </c>
      <c r="N1732" s="733">
        <v>344</v>
      </c>
      <c r="O1732" s="418"/>
      <c r="P1732" s="418"/>
      <c r="Q1732" s="739"/>
      <c r="R1732" s="420" t="str">
        <f t="shared" si="91"/>
        <v>p500</v>
      </c>
      <c r="S1732" s="734"/>
      <c r="T1732" s="734"/>
      <c r="U1732" s="742"/>
    </row>
    <row r="1733" spans="1:21" ht="15.75" thickBot="1" x14ac:dyDescent="0.3">
      <c r="A1733" s="755"/>
      <c r="B1733" s="175">
        <v>14030416</v>
      </c>
      <c r="C1733" s="96">
        <v>370</v>
      </c>
      <c r="D1733" s="418">
        <v>7</v>
      </c>
      <c r="E1733" s="418">
        <v>50</v>
      </c>
      <c r="F1733" s="416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8">
        <v>40</v>
      </c>
      <c r="M1733" s="418">
        <v>1</v>
      </c>
      <c r="N1733" s="734"/>
      <c r="O1733" s="418"/>
      <c r="P1733" s="418"/>
      <c r="Q1733" s="739"/>
      <c r="R1733" s="420" t="str">
        <f t="shared" si="91"/>
        <v>p500</v>
      </c>
      <c r="S1733" s="734"/>
      <c r="T1733" s="734"/>
      <c r="U1733" s="742"/>
    </row>
    <row r="1734" spans="1:21" ht="15.75" thickBot="1" x14ac:dyDescent="0.3">
      <c r="A1734" s="755"/>
      <c r="B1734" s="175">
        <v>14030416</v>
      </c>
      <c r="C1734" s="96">
        <v>370</v>
      </c>
      <c r="D1734" s="418">
        <v>7</v>
      </c>
      <c r="E1734" s="418">
        <v>50</v>
      </c>
      <c r="F1734" s="416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8">
        <v>42</v>
      </c>
      <c r="M1734" s="418">
        <v>2</v>
      </c>
      <c r="N1734" s="734"/>
      <c r="O1734" s="418"/>
      <c r="P1734" s="418"/>
      <c r="Q1734" s="739"/>
      <c r="R1734" s="420" t="str">
        <f t="shared" si="91"/>
        <v>p500</v>
      </c>
      <c r="S1734" s="734"/>
      <c r="T1734" s="734"/>
      <c r="U1734" s="742"/>
    </row>
    <row r="1735" spans="1:21" ht="15.75" thickBot="1" x14ac:dyDescent="0.3">
      <c r="A1735" s="755"/>
      <c r="B1735" s="175">
        <v>14030416</v>
      </c>
      <c r="C1735" s="96">
        <v>370</v>
      </c>
      <c r="D1735" s="418">
        <v>7</v>
      </c>
      <c r="E1735" s="418">
        <v>50</v>
      </c>
      <c r="F1735" s="416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8">
        <v>43</v>
      </c>
      <c r="M1735" s="418">
        <v>2</v>
      </c>
      <c r="N1735" s="734"/>
      <c r="O1735" s="418"/>
      <c r="P1735" s="418"/>
      <c r="Q1735" s="739"/>
      <c r="R1735" s="420" t="str">
        <f t="shared" si="91"/>
        <v>p500</v>
      </c>
      <c r="S1735" s="734"/>
      <c r="T1735" s="734"/>
      <c r="U1735" s="742"/>
    </row>
    <row r="1736" spans="1:21" ht="15.75" thickBot="1" x14ac:dyDescent="0.3">
      <c r="A1736" s="755"/>
      <c r="B1736" s="414">
        <v>14030416</v>
      </c>
      <c r="C1736" s="96">
        <v>370</v>
      </c>
      <c r="D1736" s="418">
        <v>7</v>
      </c>
      <c r="E1736" s="418">
        <v>50</v>
      </c>
      <c r="F1736" s="416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8">
        <v>44</v>
      </c>
      <c r="M1736" s="418">
        <v>2</v>
      </c>
      <c r="N1736" s="736"/>
      <c r="O1736" s="418"/>
      <c r="P1736" s="418"/>
      <c r="Q1736" s="739"/>
      <c r="R1736" s="420" t="str">
        <f t="shared" si="91"/>
        <v>p500</v>
      </c>
      <c r="S1736" s="734"/>
      <c r="T1736" s="734"/>
      <c r="U1736" s="742"/>
    </row>
    <row r="1737" spans="1:21" ht="15.75" thickBot="1" x14ac:dyDescent="0.3">
      <c r="A1737" s="755"/>
      <c r="B1737" s="174">
        <v>14030416</v>
      </c>
      <c r="C1737" s="96">
        <v>379</v>
      </c>
      <c r="D1737" s="418">
        <v>7</v>
      </c>
      <c r="E1737" s="418">
        <v>50</v>
      </c>
      <c r="F1737" s="416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8">
        <v>37</v>
      </c>
      <c r="M1737" s="418">
        <v>1</v>
      </c>
      <c r="N1737" s="733">
        <v>162</v>
      </c>
      <c r="O1737" s="418"/>
      <c r="P1737" s="418"/>
      <c r="Q1737" s="739"/>
      <c r="R1737" s="420" t="str">
        <f t="shared" si="91"/>
        <v>fx</v>
      </c>
      <c r="S1737" s="734"/>
      <c r="T1737" s="734"/>
      <c r="U1737" s="742"/>
    </row>
    <row r="1738" spans="1:21" ht="15.75" thickBot="1" x14ac:dyDescent="0.3">
      <c r="A1738" s="755"/>
      <c r="B1738" s="175">
        <v>14030416</v>
      </c>
      <c r="C1738" s="96">
        <v>379</v>
      </c>
      <c r="D1738" s="418">
        <v>7</v>
      </c>
      <c r="E1738" s="418">
        <v>50</v>
      </c>
      <c r="F1738" s="416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8">
        <v>38</v>
      </c>
      <c r="M1738" s="418">
        <v>1</v>
      </c>
      <c r="N1738" s="734"/>
      <c r="O1738" s="418"/>
      <c r="P1738" s="418"/>
      <c r="Q1738" s="739"/>
      <c r="R1738" s="420" t="str">
        <f t="shared" si="91"/>
        <v>fx</v>
      </c>
      <c r="S1738" s="734"/>
      <c r="T1738" s="734"/>
      <c r="U1738" s="742"/>
    </row>
    <row r="1739" spans="1:21" ht="15.75" thickBot="1" x14ac:dyDescent="0.3">
      <c r="A1739" s="755"/>
      <c r="B1739" s="175">
        <v>14030416</v>
      </c>
      <c r="C1739" s="96">
        <v>379</v>
      </c>
      <c r="D1739" s="418">
        <v>7</v>
      </c>
      <c r="E1739" s="418">
        <v>50</v>
      </c>
      <c r="F1739" s="416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8">
        <v>39</v>
      </c>
      <c r="M1739" s="418">
        <v>1</v>
      </c>
      <c r="N1739" s="734"/>
      <c r="O1739" s="418"/>
      <c r="P1739" s="418"/>
      <c r="Q1739" s="739"/>
      <c r="R1739" s="420" t="str">
        <f t="shared" si="91"/>
        <v>fx</v>
      </c>
      <c r="S1739" s="734"/>
      <c r="T1739" s="734"/>
      <c r="U1739" s="742"/>
    </row>
    <row r="1740" spans="1:21" ht="15.75" thickBot="1" x14ac:dyDescent="0.3">
      <c r="A1740" s="755"/>
      <c r="B1740" s="175">
        <v>14030416</v>
      </c>
      <c r="C1740" s="96">
        <v>379</v>
      </c>
      <c r="D1740" s="418">
        <v>7</v>
      </c>
      <c r="E1740" s="418">
        <v>50</v>
      </c>
      <c r="F1740" s="416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8">
        <v>40</v>
      </c>
      <c r="M1740" s="418">
        <v>1</v>
      </c>
      <c r="N1740" s="734"/>
      <c r="O1740" s="418"/>
      <c r="P1740" s="418"/>
      <c r="Q1740" s="739"/>
      <c r="R1740" s="420" t="str">
        <f t="shared" si="91"/>
        <v>fx</v>
      </c>
      <c r="S1740" s="734"/>
      <c r="T1740" s="734"/>
      <c r="U1740" s="742"/>
    </row>
    <row r="1741" spans="1:21" ht="15.75" thickBot="1" x14ac:dyDescent="0.3">
      <c r="A1741" s="755"/>
      <c r="B1741" s="414">
        <v>14030416</v>
      </c>
      <c r="C1741" s="96">
        <v>379</v>
      </c>
      <c r="D1741" s="418">
        <v>7</v>
      </c>
      <c r="E1741" s="418">
        <v>50</v>
      </c>
      <c r="F1741" s="416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8">
        <v>41</v>
      </c>
      <c r="M1741" s="418">
        <v>1</v>
      </c>
      <c r="N1741" s="736"/>
      <c r="O1741" s="418"/>
      <c r="P1741" s="418"/>
      <c r="Q1741" s="739"/>
      <c r="R1741" s="420" t="str">
        <f t="shared" si="91"/>
        <v>fx</v>
      </c>
      <c r="S1741" s="734"/>
      <c r="T1741" s="734"/>
      <c r="U1741" s="742"/>
    </row>
    <row r="1742" spans="1:21" ht="15.75" thickBot="1" x14ac:dyDescent="0.3">
      <c r="A1742" s="755"/>
      <c r="B1742" s="174">
        <v>14030416</v>
      </c>
      <c r="C1742" s="96">
        <v>379</v>
      </c>
      <c r="D1742" s="418">
        <v>7</v>
      </c>
      <c r="E1742" s="418">
        <v>50</v>
      </c>
      <c r="F1742" s="416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8">
        <v>37</v>
      </c>
      <c r="M1742" s="418">
        <v>1</v>
      </c>
      <c r="N1742" s="733">
        <v>215</v>
      </c>
      <c r="O1742" s="418"/>
      <c r="P1742" s="418"/>
      <c r="Q1742" s="739"/>
      <c r="R1742" s="420" t="str">
        <f t="shared" si="91"/>
        <v>fx</v>
      </c>
      <c r="S1742" s="734"/>
      <c r="T1742" s="734"/>
      <c r="U1742" s="742"/>
    </row>
    <row r="1743" spans="1:21" ht="15.75" thickBot="1" x14ac:dyDescent="0.3">
      <c r="A1743" s="755"/>
      <c r="B1743" s="175">
        <v>14030416</v>
      </c>
      <c r="C1743" s="96">
        <v>379</v>
      </c>
      <c r="D1743" s="418">
        <v>7</v>
      </c>
      <c r="E1743" s="418">
        <v>50</v>
      </c>
      <c r="F1743" s="416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8">
        <v>38</v>
      </c>
      <c r="M1743" s="418">
        <v>1</v>
      </c>
      <c r="N1743" s="734"/>
      <c r="O1743" s="418"/>
      <c r="P1743" s="418"/>
      <c r="Q1743" s="739"/>
      <c r="R1743" s="420" t="str">
        <f t="shared" si="91"/>
        <v>fx</v>
      </c>
      <c r="S1743" s="734"/>
      <c r="T1743" s="734"/>
      <c r="U1743" s="742"/>
    </row>
    <row r="1744" spans="1:21" ht="15.75" thickBot="1" x14ac:dyDescent="0.3">
      <c r="A1744" s="755"/>
      <c r="B1744" s="175">
        <v>14030416</v>
      </c>
      <c r="C1744" s="96">
        <v>379</v>
      </c>
      <c r="D1744" s="418">
        <v>7</v>
      </c>
      <c r="E1744" s="418">
        <v>50</v>
      </c>
      <c r="F1744" s="416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8">
        <v>39</v>
      </c>
      <c r="M1744" s="418">
        <v>1</v>
      </c>
      <c r="N1744" s="734"/>
      <c r="O1744" s="418"/>
      <c r="P1744" s="418"/>
      <c r="Q1744" s="739"/>
      <c r="R1744" s="420" t="str">
        <f t="shared" si="91"/>
        <v>fx</v>
      </c>
      <c r="S1744" s="734"/>
      <c r="T1744" s="734"/>
      <c r="U1744" s="742"/>
    </row>
    <row r="1745" spans="1:21" ht="15.75" thickBot="1" x14ac:dyDescent="0.3">
      <c r="A1745" s="755"/>
      <c r="B1745" s="175">
        <v>14030416</v>
      </c>
      <c r="C1745" s="96">
        <v>379</v>
      </c>
      <c r="D1745" s="418">
        <v>7</v>
      </c>
      <c r="E1745" s="418">
        <v>50</v>
      </c>
      <c r="F1745" s="416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8">
        <v>40</v>
      </c>
      <c r="M1745" s="418">
        <v>1</v>
      </c>
      <c r="N1745" s="734"/>
      <c r="O1745" s="418"/>
      <c r="P1745" s="418"/>
      <c r="Q1745" s="739"/>
      <c r="R1745" s="420" t="str">
        <f t="shared" si="91"/>
        <v>fx</v>
      </c>
      <c r="S1745" s="734"/>
      <c r="T1745" s="734"/>
      <c r="U1745" s="742"/>
    </row>
    <row r="1746" spans="1:21" ht="15.75" thickBot="1" x14ac:dyDescent="0.3">
      <c r="A1746" s="755"/>
      <c r="B1746" s="413">
        <v>14030416</v>
      </c>
      <c r="C1746" s="96">
        <v>379</v>
      </c>
      <c r="D1746" s="418">
        <v>7</v>
      </c>
      <c r="E1746" s="418">
        <v>50</v>
      </c>
      <c r="F1746" s="416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8">
        <v>41</v>
      </c>
      <c r="M1746" s="418">
        <v>1</v>
      </c>
      <c r="N1746" s="734"/>
      <c r="O1746" s="418"/>
      <c r="P1746" s="418"/>
      <c r="Q1746" s="739"/>
      <c r="R1746" s="420" t="str">
        <f t="shared" si="91"/>
        <v>fx</v>
      </c>
      <c r="S1746" s="734"/>
      <c r="T1746" s="734"/>
      <c r="U1746" s="742"/>
    </row>
    <row r="1747" spans="1:21" ht="15.75" thickBot="1" x14ac:dyDescent="0.3">
      <c r="A1747" s="755"/>
      <c r="B1747" s="174">
        <v>14030416</v>
      </c>
      <c r="C1747" s="96">
        <v>302</v>
      </c>
      <c r="D1747" s="418">
        <v>7</v>
      </c>
      <c r="E1747" s="418">
        <v>50</v>
      </c>
      <c r="F1747" s="416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8">
        <v>36</v>
      </c>
      <c r="M1747" s="418">
        <v>1</v>
      </c>
      <c r="N1747" s="736"/>
      <c r="O1747" s="418"/>
      <c r="P1747" s="418"/>
      <c r="Q1747" s="739"/>
      <c r="R1747" s="420" t="str">
        <f t="shared" si="91"/>
        <v>fx</v>
      </c>
      <c r="S1747" s="734"/>
      <c r="T1747" s="734"/>
      <c r="U1747" s="742"/>
    </row>
    <row r="1748" spans="1:21" ht="15.75" thickBot="1" x14ac:dyDescent="0.3">
      <c r="A1748" s="755"/>
      <c r="B1748" s="176">
        <v>14030416</v>
      </c>
      <c r="C1748" s="96">
        <v>302</v>
      </c>
      <c r="D1748" s="418">
        <v>7</v>
      </c>
      <c r="E1748" s="418">
        <v>50</v>
      </c>
      <c r="F1748" s="416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8">
        <v>37</v>
      </c>
      <c r="M1748" s="418">
        <v>1</v>
      </c>
      <c r="N1748" s="733">
        <v>256</v>
      </c>
      <c r="O1748" s="418"/>
      <c r="P1748" s="418"/>
      <c r="Q1748" s="739"/>
      <c r="R1748" s="420" t="str">
        <f t="shared" si="91"/>
        <v>fx</v>
      </c>
      <c r="S1748" s="734"/>
      <c r="T1748" s="734"/>
      <c r="U1748" s="742"/>
    </row>
    <row r="1749" spans="1:21" ht="15.75" thickBot="1" x14ac:dyDescent="0.3">
      <c r="A1749" s="755"/>
      <c r="B1749" s="176">
        <v>14030416</v>
      </c>
      <c r="C1749" s="96">
        <v>302</v>
      </c>
      <c r="D1749" s="418">
        <v>7</v>
      </c>
      <c r="E1749" s="418">
        <v>50</v>
      </c>
      <c r="F1749" s="416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8">
        <v>38</v>
      </c>
      <c r="M1749" s="418">
        <v>1</v>
      </c>
      <c r="N1749" s="734"/>
      <c r="O1749" s="418"/>
      <c r="P1749" s="418"/>
      <c r="Q1749" s="739"/>
      <c r="R1749" s="420" t="str">
        <f t="shared" si="91"/>
        <v>fx</v>
      </c>
      <c r="S1749" s="734"/>
      <c r="T1749" s="734"/>
      <c r="U1749" s="742"/>
    </row>
    <row r="1750" spans="1:21" ht="15.75" thickBot="1" x14ac:dyDescent="0.3">
      <c r="A1750" s="755"/>
      <c r="B1750" s="176">
        <v>14030416</v>
      </c>
      <c r="C1750" s="96">
        <v>302</v>
      </c>
      <c r="D1750" s="418">
        <v>7</v>
      </c>
      <c r="E1750" s="418">
        <v>50</v>
      </c>
      <c r="F1750" s="416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8">
        <v>39</v>
      </c>
      <c r="M1750" s="418">
        <v>2</v>
      </c>
      <c r="N1750" s="734"/>
      <c r="O1750" s="418"/>
      <c r="P1750" s="418"/>
      <c r="Q1750" s="739"/>
      <c r="R1750" s="420" t="str">
        <f t="shared" si="91"/>
        <v>fx</v>
      </c>
      <c r="S1750" s="734"/>
      <c r="T1750" s="734"/>
      <c r="U1750" s="742"/>
    </row>
    <row r="1751" spans="1:21" ht="15.75" thickBot="1" x14ac:dyDescent="0.3">
      <c r="A1751" s="755"/>
      <c r="B1751" s="176">
        <v>14030416</v>
      </c>
      <c r="C1751" s="96">
        <v>302</v>
      </c>
      <c r="D1751" s="418">
        <v>7</v>
      </c>
      <c r="E1751" s="418">
        <v>50</v>
      </c>
      <c r="F1751" s="416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8">
        <v>40</v>
      </c>
      <c r="M1751" s="418">
        <v>2</v>
      </c>
      <c r="N1751" s="734"/>
      <c r="O1751" s="418"/>
      <c r="P1751" s="418"/>
      <c r="Q1751" s="739"/>
      <c r="R1751" s="420" t="str">
        <f t="shared" si="91"/>
        <v>fx</v>
      </c>
      <c r="S1751" s="734"/>
      <c r="T1751" s="734"/>
      <c r="U1751" s="742"/>
    </row>
    <row r="1752" spans="1:21" ht="15.75" thickBot="1" x14ac:dyDescent="0.3">
      <c r="A1752" s="755"/>
      <c r="B1752" s="177">
        <v>14030416</v>
      </c>
      <c r="C1752" s="96">
        <v>302</v>
      </c>
      <c r="D1752" s="418">
        <v>7</v>
      </c>
      <c r="E1752" s="418">
        <v>50</v>
      </c>
      <c r="F1752" s="416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8">
        <v>41</v>
      </c>
      <c r="M1752" s="418">
        <v>1</v>
      </c>
      <c r="N1752" s="736"/>
      <c r="O1752" s="418"/>
      <c r="P1752" s="418"/>
      <c r="Q1752" s="739"/>
      <c r="R1752" s="420" t="str">
        <f t="shared" si="91"/>
        <v>fx</v>
      </c>
      <c r="S1752" s="734"/>
      <c r="T1752" s="734"/>
      <c r="U1752" s="742"/>
    </row>
    <row r="1753" spans="1:21" ht="15.75" thickBot="1" x14ac:dyDescent="0.3">
      <c r="A1753" s="755"/>
      <c r="B1753" s="174">
        <v>14030416</v>
      </c>
      <c r="C1753" s="96">
        <v>353</v>
      </c>
      <c r="D1753" s="418">
        <v>7</v>
      </c>
      <c r="E1753" s="418">
        <v>50</v>
      </c>
      <c r="F1753" s="416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8">
        <v>37</v>
      </c>
      <c r="M1753" s="418">
        <v>1</v>
      </c>
      <c r="N1753" s="733">
        <v>160</v>
      </c>
      <c r="O1753" s="418"/>
      <c r="P1753" s="418"/>
      <c r="Q1753" s="739"/>
      <c r="R1753" s="420" t="str">
        <f t="shared" si="91"/>
        <v>fx</v>
      </c>
      <c r="S1753" s="734"/>
      <c r="T1753" s="734"/>
      <c r="U1753" s="742"/>
    </row>
    <row r="1754" spans="1:21" ht="15.75" thickBot="1" x14ac:dyDescent="0.3">
      <c r="A1754" s="755"/>
      <c r="B1754" s="175">
        <v>14030416</v>
      </c>
      <c r="C1754" s="96">
        <v>353</v>
      </c>
      <c r="D1754" s="418">
        <v>7</v>
      </c>
      <c r="E1754" s="418">
        <v>50</v>
      </c>
      <c r="F1754" s="416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8">
        <v>38</v>
      </c>
      <c r="M1754" s="418">
        <v>1</v>
      </c>
      <c r="N1754" s="734"/>
      <c r="O1754" s="418"/>
      <c r="P1754" s="418"/>
      <c r="Q1754" s="739"/>
      <c r="R1754" s="420" t="str">
        <f t="shared" si="91"/>
        <v>fx</v>
      </c>
      <c r="S1754" s="734"/>
      <c r="T1754" s="734"/>
      <c r="U1754" s="742"/>
    </row>
    <row r="1755" spans="1:21" ht="15.75" thickBot="1" x14ac:dyDescent="0.3">
      <c r="A1755" s="755"/>
      <c r="B1755" s="175">
        <v>14030416</v>
      </c>
      <c r="C1755" s="96">
        <v>353</v>
      </c>
      <c r="D1755" s="418">
        <v>7</v>
      </c>
      <c r="E1755" s="418">
        <v>50</v>
      </c>
      <c r="F1755" s="416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8">
        <v>39</v>
      </c>
      <c r="M1755" s="418">
        <v>1</v>
      </c>
      <c r="N1755" s="734"/>
      <c r="O1755" s="418"/>
      <c r="P1755" s="418"/>
      <c r="Q1755" s="739"/>
      <c r="R1755" s="420" t="str">
        <f t="shared" si="91"/>
        <v>fx</v>
      </c>
      <c r="S1755" s="734"/>
      <c r="T1755" s="734"/>
      <c r="U1755" s="742"/>
    </row>
    <row r="1756" spans="1:21" ht="15.75" thickBot="1" x14ac:dyDescent="0.3">
      <c r="A1756" s="755"/>
      <c r="B1756" s="175">
        <v>14030416</v>
      </c>
      <c r="C1756" s="96">
        <v>353</v>
      </c>
      <c r="D1756" s="418">
        <v>7</v>
      </c>
      <c r="E1756" s="418">
        <v>50</v>
      </c>
      <c r="F1756" s="416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8">
        <v>40</v>
      </c>
      <c r="M1756" s="418">
        <v>1</v>
      </c>
      <c r="N1756" s="734"/>
      <c r="O1756" s="418"/>
      <c r="P1756" s="418"/>
      <c r="Q1756" s="739"/>
      <c r="R1756" s="420" t="str">
        <f t="shared" si="91"/>
        <v>fx</v>
      </c>
      <c r="S1756" s="734"/>
      <c r="T1756" s="734"/>
      <c r="U1756" s="742"/>
    </row>
    <row r="1757" spans="1:21" ht="15.75" thickBot="1" x14ac:dyDescent="0.3">
      <c r="A1757" s="756"/>
      <c r="B1757" s="414">
        <v>14030416</v>
      </c>
      <c r="C1757" s="164">
        <v>353</v>
      </c>
      <c r="D1757" s="425">
        <v>7</v>
      </c>
      <c r="E1757" s="425">
        <v>50</v>
      </c>
      <c r="F1757" s="411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25">
        <v>41</v>
      </c>
      <c r="M1757" s="425">
        <v>1</v>
      </c>
      <c r="N1757" s="735"/>
      <c r="O1757" s="425"/>
      <c r="P1757" s="425"/>
      <c r="Q1757" s="740"/>
      <c r="R1757" s="151" t="str">
        <f t="shared" si="91"/>
        <v>fx</v>
      </c>
      <c r="S1757" s="735"/>
      <c r="T1757" s="735"/>
      <c r="U1757" s="743"/>
    </row>
    <row r="1758" spans="1:21" ht="15.75" thickBot="1" x14ac:dyDescent="0.3">
      <c r="A1758" s="751" t="str">
        <f t="shared" si="92"/>
        <v>روز</v>
      </c>
      <c r="B1758" s="426">
        <v>14030417</v>
      </c>
      <c r="C1758" s="426">
        <v>374</v>
      </c>
      <c r="D1758" s="426">
        <v>7</v>
      </c>
      <c r="E1758" s="426">
        <v>50</v>
      </c>
      <c r="F1758" s="426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26">
        <v>37</v>
      </c>
      <c r="M1758" s="426">
        <v>71</v>
      </c>
      <c r="N1758" s="737">
        <v>370</v>
      </c>
      <c r="O1758" s="426"/>
      <c r="P1758" s="426"/>
      <c r="Q1758" s="738">
        <f>94.9+3.108+83.225</f>
        <v>181.233</v>
      </c>
      <c r="R1758" s="150" t="str">
        <f t="shared" si="91"/>
        <v>fx</v>
      </c>
      <c r="S1758" s="737">
        <v>1.6</v>
      </c>
      <c r="T1758" s="737">
        <v>15.9</v>
      </c>
      <c r="U1758" s="741">
        <v>0</v>
      </c>
    </row>
    <row r="1759" spans="1:21" ht="15.75" thickBot="1" x14ac:dyDescent="0.3">
      <c r="A1759" s="752"/>
      <c r="B1759" s="416">
        <v>14030417</v>
      </c>
      <c r="C1759" s="418">
        <v>374</v>
      </c>
      <c r="D1759" s="418">
        <v>7</v>
      </c>
      <c r="E1759" s="418">
        <v>50</v>
      </c>
      <c r="F1759" s="418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8">
        <v>38</v>
      </c>
      <c r="M1759" s="418">
        <v>78</v>
      </c>
      <c r="N1759" s="734"/>
      <c r="O1759" s="418"/>
      <c r="P1759" s="418"/>
      <c r="Q1759" s="739"/>
      <c r="R1759" s="420" t="str">
        <f t="shared" ref="R1759:R1822" si="95">IF(C1759=370,"p500","fx")</f>
        <v>fx</v>
      </c>
      <c r="S1759" s="734"/>
      <c r="T1759" s="734"/>
      <c r="U1759" s="742"/>
    </row>
    <row r="1760" spans="1:21" ht="15.75" thickBot="1" x14ac:dyDescent="0.3">
      <c r="A1760" s="752"/>
      <c r="B1760" s="416">
        <v>14030417</v>
      </c>
      <c r="C1760" s="418">
        <v>374</v>
      </c>
      <c r="D1760" s="418">
        <v>7</v>
      </c>
      <c r="E1760" s="418">
        <v>50</v>
      </c>
      <c r="F1760" s="418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8">
        <v>39</v>
      </c>
      <c r="M1760" s="418">
        <v>78</v>
      </c>
      <c r="N1760" s="734"/>
      <c r="O1760" s="418"/>
      <c r="P1760" s="418"/>
      <c r="Q1760" s="739"/>
      <c r="R1760" s="420" t="str">
        <f t="shared" si="95"/>
        <v>fx</v>
      </c>
      <c r="S1760" s="734"/>
      <c r="T1760" s="734"/>
      <c r="U1760" s="742"/>
    </row>
    <row r="1761" spans="1:21" ht="15.75" thickBot="1" x14ac:dyDescent="0.3">
      <c r="A1761" s="752"/>
      <c r="B1761" s="416">
        <v>14030417</v>
      </c>
      <c r="C1761" s="418">
        <v>374</v>
      </c>
      <c r="D1761" s="418">
        <v>7</v>
      </c>
      <c r="E1761" s="418">
        <v>50</v>
      </c>
      <c r="F1761" s="418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8">
        <v>40</v>
      </c>
      <c r="M1761" s="418">
        <v>72</v>
      </c>
      <c r="N1761" s="734"/>
      <c r="O1761" s="418"/>
      <c r="P1761" s="418"/>
      <c r="Q1761" s="739"/>
      <c r="R1761" s="420" t="str">
        <f t="shared" si="95"/>
        <v>fx</v>
      </c>
      <c r="S1761" s="734"/>
      <c r="T1761" s="734"/>
      <c r="U1761" s="742"/>
    </row>
    <row r="1762" spans="1:21" ht="15.75" thickBot="1" x14ac:dyDescent="0.3">
      <c r="A1762" s="753"/>
      <c r="B1762" s="411">
        <v>14030417</v>
      </c>
      <c r="C1762" s="425">
        <v>374</v>
      </c>
      <c r="D1762" s="425">
        <v>7</v>
      </c>
      <c r="E1762" s="425">
        <v>50</v>
      </c>
      <c r="F1762" s="425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25">
        <v>41</v>
      </c>
      <c r="M1762" s="425">
        <v>64</v>
      </c>
      <c r="N1762" s="735"/>
      <c r="O1762" s="425"/>
      <c r="P1762" s="425"/>
      <c r="Q1762" s="740"/>
      <c r="R1762" s="151" t="str">
        <f t="shared" si="95"/>
        <v>fx</v>
      </c>
      <c r="S1762" s="735"/>
      <c r="T1762" s="735"/>
      <c r="U1762" s="743"/>
    </row>
    <row r="1763" spans="1:21" ht="15.75" thickBot="1" x14ac:dyDescent="0.3">
      <c r="A1763" s="754" t="str">
        <f t="shared" ref="A1763:A1810" si="96">IF(H1763&gt;I1763,"شب","روز")</f>
        <v>روز</v>
      </c>
      <c r="B1763" s="174">
        <v>14030417</v>
      </c>
      <c r="C1763" s="163">
        <v>309</v>
      </c>
      <c r="D1763" s="426">
        <v>7</v>
      </c>
      <c r="E1763" s="426">
        <v>50</v>
      </c>
      <c r="F1763" s="426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26">
        <v>36</v>
      </c>
      <c r="M1763" s="426">
        <v>2</v>
      </c>
      <c r="N1763" s="737">
        <v>924</v>
      </c>
      <c r="O1763" s="426"/>
      <c r="P1763" s="426"/>
      <c r="Q1763" s="738">
        <f>392.5+161.4+372.09</f>
        <v>925.99</v>
      </c>
      <c r="R1763" s="150" t="str">
        <f t="shared" si="95"/>
        <v>fx</v>
      </c>
      <c r="S1763" s="737">
        <v>3.5</v>
      </c>
      <c r="T1763" s="737">
        <v>30</v>
      </c>
      <c r="U1763" s="741">
        <v>1000</v>
      </c>
    </row>
    <row r="1764" spans="1:21" ht="15.75" thickBot="1" x14ac:dyDescent="0.3">
      <c r="A1764" s="755"/>
      <c r="B1764" s="175">
        <v>14030417</v>
      </c>
      <c r="C1764" s="96">
        <v>309</v>
      </c>
      <c r="D1764" s="418">
        <v>7</v>
      </c>
      <c r="E1764" s="418">
        <v>50</v>
      </c>
      <c r="F1764" s="416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8">
        <v>37</v>
      </c>
      <c r="M1764" s="418">
        <v>2</v>
      </c>
      <c r="N1764" s="734"/>
      <c r="O1764" s="418"/>
      <c r="P1764" s="418"/>
      <c r="Q1764" s="739"/>
      <c r="R1764" s="420" t="str">
        <f t="shared" si="95"/>
        <v>fx</v>
      </c>
      <c r="S1764" s="734"/>
      <c r="T1764" s="734"/>
      <c r="U1764" s="742"/>
    </row>
    <row r="1765" spans="1:21" ht="15.75" thickBot="1" x14ac:dyDescent="0.3">
      <c r="A1765" s="755"/>
      <c r="B1765" s="175">
        <v>14030417</v>
      </c>
      <c r="C1765" s="96">
        <v>309</v>
      </c>
      <c r="D1765" s="418">
        <v>7</v>
      </c>
      <c r="E1765" s="418">
        <v>50</v>
      </c>
      <c r="F1765" s="416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8">
        <v>38</v>
      </c>
      <c r="M1765" s="418">
        <v>2</v>
      </c>
      <c r="N1765" s="734"/>
      <c r="O1765" s="418"/>
      <c r="P1765" s="418"/>
      <c r="Q1765" s="739"/>
      <c r="R1765" s="420" t="str">
        <f t="shared" si="95"/>
        <v>fx</v>
      </c>
      <c r="S1765" s="734"/>
      <c r="T1765" s="734"/>
      <c r="U1765" s="742"/>
    </row>
    <row r="1766" spans="1:21" ht="15.75" thickBot="1" x14ac:dyDescent="0.3">
      <c r="A1766" s="755"/>
      <c r="B1766" s="175">
        <v>14030417</v>
      </c>
      <c r="C1766" s="96">
        <v>309</v>
      </c>
      <c r="D1766" s="418">
        <v>7</v>
      </c>
      <c r="E1766" s="418">
        <v>50</v>
      </c>
      <c r="F1766" s="416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8">
        <v>39</v>
      </c>
      <c r="M1766" s="418">
        <v>3</v>
      </c>
      <c r="N1766" s="734"/>
      <c r="O1766" s="418"/>
      <c r="P1766" s="418"/>
      <c r="Q1766" s="739"/>
      <c r="R1766" s="420" t="str">
        <f t="shared" si="95"/>
        <v>fx</v>
      </c>
      <c r="S1766" s="734"/>
      <c r="T1766" s="734"/>
      <c r="U1766" s="742"/>
    </row>
    <row r="1767" spans="1:21" ht="15.75" thickBot="1" x14ac:dyDescent="0.3">
      <c r="A1767" s="755"/>
      <c r="B1767" s="175">
        <v>14030417</v>
      </c>
      <c r="C1767" s="96">
        <v>309</v>
      </c>
      <c r="D1767" s="418">
        <v>7</v>
      </c>
      <c r="E1767" s="418">
        <v>50</v>
      </c>
      <c r="F1767" s="416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8">
        <v>40</v>
      </c>
      <c r="M1767" s="418">
        <v>1</v>
      </c>
      <c r="N1767" s="734"/>
      <c r="O1767" s="418"/>
      <c r="P1767" s="418"/>
      <c r="Q1767" s="739"/>
      <c r="R1767" s="420" t="str">
        <f t="shared" si="95"/>
        <v>fx</v>
      </c>
      <c r="S1767" s="734"/>
      <c r="T1767" s="734"/>
      <c r="U1767" s="742"/>
    </row>
    <row r="1768" spans="1:21" ht="15.75" thickBot="1" x14ac:dyDescent="0.3">
      <c r="A1768" s="755"/>
      <c r="B1768" s="414">
        <v>14030417</v>
      </c>
      <c r="C1768" s="96">
        <v>309</v>
      </c>
      <c r="D1768" s="418">
        <v>7</v>
      </c>
      <c r="E1768" s="418">
        <v>50</v>
      </c>
      <c r="F1768" s="416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8">
        <v>41</v>
      </c>
      <c r="M1768" s="418">
        <v>1</v>
      </c>
      <c r="N1768" s="736"/>
      <c r="O1768" s="418"/>
      <c r="P1768" s="418"/>
      <c r="Q1768" s="739"/>
      <c r="R1768" s="420" t="str">
        <f t="shared" si="95"/>
        <v>fx</v>
      </c>
      <c r="S1768" s="734"/>
      <c r="T1768" s="734"/>
      <c r="U1768" s="742"/>
    </row>
    <row r="1769" spans="1:21" ht="15.75" thickBot="1" x14ac:dyDescent="0.3">
      <c r="A1769" s="755"/>
      <c r="B1769" s="174">
        <v>14030417</v>
      </c>
      <c r="C1769" s="96">
        <v>350</v>
      </c>
      <c r="D1769" s="418">
        <v>7</v>
      </c>
      <c r="E1769" s="418">
        <v>50</v>
      </c>
      <c r="F1769" s="416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8">
        <v>39</v>
      </c>
      <c r="M1769" s="418">
        <v>1</v>
      </c>
      <c r="N1769" s="733">
        <v>672</v>
      </c>
      <c r="O1769" s="418"/>
      <c r="P1769" s="418"/>
      <c r="Q1769" s="739"/>
      <c r="R1769" s="420" t="str">
        <f t="shared" si="95"/>
        <v>fx</v>
      </c>
      <c r="S1769" s="734"/>
      <c r="T1769" s="734"/>
      <c r="U1769" s="742"/>
    </row>
    <row r="1770" spans="1:21" ht="15.75" thickBot="1" x14ac:dyDescent="0.3">
      <c r="A1770" s="755"/>
      <c r="B1770" s="175">
        <v>14030417</v>
      </c>
      <c r="C1770" s="96">
        <v>350</v>
      </c>
      <c r="D1770" s="418">
        <v>7</v>
      </c>
      <c r="E1770" s="418">
        <v>50</v>
      </c>
      <c r="F1770" s="416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8">
        <v>40</v>
      </c>
      <c r="M1770" s="418">
        <v>1</v>
      </c>
      <c r="N1770" s="734"/>
      <c r="O1770" s="418"/>
      <c r="P1770" s="418"/>
      <c r="Q1770" s="739"/>
      <c r="R1770" s="420" t="str">
        <f t="shared" si="95"/>
        <v>fx</v>
      </c>
      <c r="S1770" s="734"/>
      <c r="T1770" s="734"/>
      <c r="U1770" s="742"/>
    </row>
    <row r="1771" spans="1:21" ht="15.75" thickBot="1" x14ac:dyDescent="0.3">
      <c r="A1771" s="755"/>
      <c r="B1771" s="175">
        <v>14030417</v>
      </c>
      <c r="C1771" s="96">
        <v>350</v>
      </c>
      <c r="D1771" s="418">
        <v>7</v>
      </c>
      <c r="E1771" s="418">
        <v>50</v>
      </c>
      <c r="F1771" s="416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8">
        <v>41</v>
      </c>
      <c r="M1771" s="418">
        <v>1</v>
      </c>
      <c r="N1771" s="734"/>
      <c r="O1771" s="418"/>
      <c r="P1771" s="418"/>
      <c r="Q1771" s="739"/>
      <c r="R1771" s="420" t="str">
        <f t="shared" si="95"/>
        <v>fx</v>
      </c>
      <c r="S1771" s="734"/>
      <c r="T1771" s="734"/>
      <c r="U1771" s="742"/>
    </row>
    <row r="1772" spans="1:21" ht="15.75" thickBot="1" x14ac:dyDescent="0.3">
      <c r="A1772" s="755"/>
      <c r="B1772" s="175">
        <v>14030417</v>
      </c>
      <c r="C1772" s="96">
        <v>350</v>
      </c>
      <c r="D1772" s="418">
        <v>7</v>
      </c>
      <c r="E1772" s="418">
        <v>50</v>
      </c>
      <c r="F1772" s="416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8">
        <v>42</v>
      </c>
      <c r="M1772" s="418">
        <v>2</v>
      </c>
      <c r="N1772" s="734"/>
      <c r="O1772" s="418"/>
      <c r="P1772" s="418"/>
      <c r="Q1772" s="739"/>
      <c r="R1772" s="420" t="str">
        <f t="shared" si="95"/>
        <v>fx</v>
      </c>
      <c r="S1772" s="734"/>
      <c r="T1772" s="734"/>
      <c r="U1772" s="742"/>
    </row>
    <row r="1773" spans="1:21" ht="15.75" thickBot="1" x14ac:dyDescent="0.3">
      <c r="A1773" s="755"/>
      <c r="B1773" s="175">
        <v>14030417</v>
      </c>
      <c r="C1773" s="96">
        <v>350</v>
      </c>
      <c r="D1773" s="418">
        <v>7</v>
      </c>
      <c r="E1773" s="418">
        <v>50</v>
      </c>
      <c r="F1773" s="416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8">
        <v>43</v>
      </c>
      <c r="M1773" s="418">
        <v>2</v>
      </c>
      <c r="N1773" s="734"/>
      <c r="O1773" s="418"/>
      <c r="P1773" s="418"/>
      <c r="Q1773" s="739"/>
      <c r="R1773" s="420" t="str">
        <f t="shared" si="95"/>
        <v>fx</v>
      </c>
      <c r="S1773" s="734"/>
      <c r="T1773" s="734"/>
      <c r="U1773" s="742"/>
    </row>
    <row r="1774" spans="1:21" ht="15.75" thickBot="1" x14ac:dyDescent="0.3">
      <c r="A1774" s="755"/>
      <c r="B1774" s="414">
        <v>14030417</v>
      </c>
      <c r="C1774" s="96">
        <v>350</v>
      </c>
      <c r="D1774" s="418">
        <v>7</v>
      </c>
      <c r="E1774" s="418">
        <v>50</v>
      </c>
      <c r="F1774" s="416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8">
        <v>44</v>
      </c>
      <c r="M1774" s="418">
        <v>1</v>
      </c>
      <c r="N1774" s="736"/>
      <c r="O1774" s="418"/>
      <c r="P1774" s="418"/>
      <c r="Q1774" s="739"/>
      <c r="R1774" s="420" t="str">
        <f t="shared" si="95"/>
        <v>fx</v>
      </c>
      <c r="S1774" s="734"/>
      <c r="T1774" s="734"/>
      <c r="U1774" s="742"/>
    </row>
    <row r="1775" spans="1:21" ht="15.75" thickBot="1" x14ac:dyDescent="0.3">
      <c r="A1775" s="755"/>
      <c r="B1775" s="174">
        <v>14030417</v>
      </c>
      <c r="C1775" s="96">
        <v>370</v>
      </c>
      <c r="D1775" s="418">
        <v>7</v>
      </c>
      <c r="E1775" s="418">
        <v>50</v>
      </c>
      <c r="F1775" s="416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8">
        <v>39</v>
      </c>
      <c r="M1775" s="418">
        <v>1</v>
      </c>
      <c r="N1775" s="733">
        <v>672</v>
      </c>
      <c r="O1775" s="418"/>
      <c r="P1775" s="418"/>
      <c r="Q1775" s="739"/>
      <c r="R1775" s="420" t="str">
        <f t="shared" si="95"/>
        <v>p500</v>
      </c>
      <c r="S1775" s="734"/>
      <c r="T1775" s="734"/>
      <c r="U1775" s="742"/>
    </row>
    <row r="1776" spans="1:21" ht="15.75" thickBot="1" x14ac:dyDescent="0.3">
      <c r="A1776" s="755"/>
      <c r="B1776" s="175">
        <v>14030417</v>
      </c>
      <c r="C1776" s="96">
        <v>370</v>
      </c>
      <c r="D1776" s="418">
        <v>7</v>
      </c>
      <c r="E1776" s="418">
        <v>50</v>
      </c>
      <c r="F1776" s="416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8">
        <v>40</v>
      </c>
      <c r="M1776" s="418">
        <v>1</v>
      </c>
      <c r="N1776" s="734"/>
      <c r="O1776" s="418"/>
      <c r="P1776" s="418"/>
      <c r="Q1776" s="739"/>
      <c r="R1776" s="420" t="str">
        <f t="shared" si="95"/>
        <v>p500</v>
      </c>
      <c r="S1776" s="734"/>
      <c r="T1776" s="734"/>
      <c r="U1776" s="742"/>
    </row>
    <row r="1777" spans="1:21" ht="15.75" thickBot="1" x14ac:dyDescent="0.3">
      <c r="A1777" s="755"/>
      <c r="B1777" s="175">
        <v>14030417</v>
      </c>
      <c r="C1777" s="96">
        <v>370</v>
      </c>
      <c r="D1777" s="418">
        <v>7</v>
      </c>
      <c r="E1777" s="418">
        <v>50</v>
      </c>
      <c r="F1777" s="416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8">
        <v>42</v>
      </c>
      <c r="M1777" s="418">
        <v>2</v>
      </c>
      <c r="N1777" s="734"/>
      <c r="O1777" s="418"/>
      <c r="P1777" s="418"/>
      <c r="Q1777" s="739"/>
      <c r="R1777" s="420" t="str">
        <f t="shared" si="95"/>
        <v>p500</v>
      </c>
      <c r="S1777" s="734"/>
      <c r="T1777" s="734"/>
      <c r="U1777" s="742"/>
    </row>
    <row r="1778" spans="1:21" ht="15.75" thickBot="1" x14ac:dyDescent="0.3">
      <c r="A1778" s="755"/>
      <c r="B1778" s="175">
        <v>14030417</v>
      </c>
      <c r="C1778" s="96">
        <v>370</v>
      </c>
      <c r="D1778" s="418">
        <v>7</v>
      </c>
      <c r="E1778" s="418">
        <v>50</v>
      </c>
      <c r="F1778" s="416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8">
        <v>43</v>
      </c>
      <c r="M1778" s="418">
        <v>2</v>
      </c>
      <c r="N1778" s="734"/>
      <c r="O1778" s="418"/>
      <c r="P1778" s="418"/>
      <c r="Q1778" s="739"/>
      <c r="R1778" s="420" t="str">
        <f t="shared" si="95"/>
        <v>p500</v>
      </c>
      <c r="S1778" s="734"/>
      <c r="T1778" s="734"/>
      <c r="U1778" s="742"/>
    </row>
    <row r="1779" spans="1:21" ht="15.75" thickBot="1" x14ac:dyDescent="0.3">
      <c r="A1779" s="755"/>
      <c r="B1779" s="414">
        <v>14030417</v>
      </c>
      <c r="C1779" s="96">
        <v>370</v>
      </c>
      <c r="D1779" s="418">
        <v>7</v>
      </c>
      <c r="E1779" s="418">
        <v>50</v>
      </c>
      <c r="F1779" s="416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8">
        <v>44</v>
      </c>
      <c r="M1779" s="418">
        <v>2</v>
      </c>
      <c r="N1779" s="736"/>
      <c r="O1779" s="418"/>
      <c r="P1779" s="418"/>
      <c r="Q1779" s="739"/>
      <c r="R1779" s="420" t="str">
        <f t="shared" si="95"/>
        <v>p500</v>
      </c>
      <c r="S1779" s="734"/>
      <c r="T1779" s="734"/>
      <c r="U1779" s="742"/>
    </row>
    <row r="1780" spans="1:21" ht="15.75" thickBot="1" x14ac:dyDescent="0.3">
      <c r="A1780" s="755"/>
      <c r="B1780" s="174">
        <v>14030417</v>
      </c>
      <c r="C1780" s="96">
        <v>302</v>
      </c>
      <c r="D1780" s="418">
        <v>7</v>
      </c>
      <c r="E1780" s="418">
        <v>50</v>
      </c>
      <c r="F1780" s="416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8">
        <v>36</v>
      </c>
      <c r="M1780" s="418">
        <v>1</v>
      </c>
      <c r="N1780" s="733">
        <v>132</v>
      </c>
      <c r="O1780" s="418"/>
      <c r="P1780" s="418"/>
      <c r="Q1780" s="739"/>
      <c r="R1780" s="420" t="str">
        <f t="shared" si="95"/>
        <v>fx</v>
      </c>
      <c r="S1780" s="734"/>
      <c r="T1780" s="734"/>
      <c r="U1780" s="742"/>
    </row>
    <row r="1781" spans="1:21" ht="15.75" thickBot="1" x14ac:dyDescent="0.3">
      <c r="A1781" s="755"/>
      <c r="B1781" s="175">
        <v>14030417</v>
      </c>
      <c r="C1781" s="96">
        <v>302</v>
      </c>
      <c r="D1781" s="418">
        <v>7</v>
      </c>
      <c r="E1781" s="418">
        <v>50</v>
      </c>
      <c r="F1781" s="416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8">
        <v>37</v>
      </c>
      <c r="M1781" s="418">
        <v>1</v>
      </c>
      <c r="N1781" s="734"/>
      <c r="O1781" s="418"/>
      <c r="P1781" s="418"/>
      <c r="Q1781" s="739"/>
      <c r="R1781" s="420" t="str">
        <f t="shared" si="95"/>
        <v>fx</v>
      </c>
      <c r="S1781" s="734"/>
      <c r="T1781" s="734"/>
      <c r="U1781" s="742"/>
    </row>
    <row r="1782" spans="1:21" ht="15.75" thickBot="1" x14ac:dyDescent="0.3">
      <c r="A1782" s="755"/>
      <c r="B1782" s="175">
        <v>14030417</v>
      </c>
      <c r="C1782" s="96">
        <v>302</v>
      </c>
      <c r="D1782" s="418">
        <v>7</v>
      </c>
      <c r="E1782" s="418">
        <v>50</v>
      </c>
      <c r="F1782" s="416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8">
        <v>38</v>
      </c>
      <c r="M1782" s="418">
        <v>1</v>
      </c>
      <c r="N1782" s="734"/>
      <c r="O1782" s="418"/>
      <c r="P1782" s="418"/>
      <c r="Q1782" s="739"/>
      <c r="R1782" s="420" t="str">
        <f t="shared" si="95"/>
        <v>fx</v>
      </c>
      <c r="S1782" s="734"/>
      <c r="T1782" s="734"/>
      <c r="U1782" s="742"/>
    </row>
    <row r="1783" spans="1:21" ht="15.75" thickBot="1" x14ac:dyDescent="0.3">
      <c r="A1783" s="755"/>
      <c r="B1783" s="175">
        <v>14030417</v>
      </c>
      <c r="C1783" s="96">
        <v>302</v>
      </c>
      <c r="D1783" s="418">
        <v>7</v>
      </c>
      <c r="E1783" s="418">
        <v>50</v>
      </c>
      <c r="F1783" s="416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8">
        <v>39</v>
      </c>
      <c r="M1783" s="418">
        <v>2</v>
      </c>
      <c r="N1783" s="734"/>
      <c r="O1783" s="418"/>
      <c r="P1783" s="418"/>
      <c r="Q1783" s="739"/>
      <c r="R1783" s="420" t="str">
        <f t="shared" si="95"/>
        <v>fx</v>
      </c>
      <c r="S1783" s="734"/>
      <c r="T1783" s="734"/>
      <c r="U1783" s="742"/>
    </row>
    <row r="1784" spans="1:21" ht="15.75" thickBot="1" x14ac:dyDescent="0.3">
      <c r="A1784" s="755"/>
      <c r="B1784" s="175">
        <v>14030417</v>
      </c>
      <c r="C1784" s="96">
        <v>302</v>
      </c>
      <c r="D1784" s="418">
        <v>7</v>
      </c>
      <c r="E1784" s="418">
        <v>50</v>
      </c>
      <c r="F1784" s="416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8">
        <v>40</v>
      </c>
      <c r="M1784" s="418">
        <v>2</v>
      </c>
      <c r="N1784" s="734"/>
      <c r="O1784" s="418"/>
      <c r="P1784" s="418"/>
      <c r="Q1784" s="739"/>
      <c r="R1784" s="420" t="str">
        <f t="shared" si="95"/>
        <v>fx</v>
      </c>
      <c r="S1784" s="734"/>
      <c r="T1784" s="734"/>
      <c r="U1784" s="742"/>
    </row>
    <row r="1785" spans="1:21" ht="15.75" thickBot="1" x14ac:dyDescent="0.3">
      <c r="A1785" s="755"/>
      <c r="B1785" s="414">
        <v>14030417</v>
      </c>
      <c r="C1785" s="96">
        <v>302</v>
      </c>
      <c r="D1785" s="418">
        <v>7</v>
      </c>
      <c r="E1785" s="418">
        <v>50</v>
      </c>
      <c r="F1785" s="416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8">
        <v>41</v>
      </c>
      <c r="M1785" s="418">
        <v>1</v>
      </c>
      <c r="N1785" s="736"/>
      <c r="O1785" s="418"/>
      <c r="P1785" s="418"/>
      <c r="Q1785" s="739"/>
      <c r="R1785" s="420" t="str">
        <f t="shared" si="95"/>
        <v>fx</v>
      </c>
      <c r="S1785" s="734"/>
      <c r="T1785" s="734"/>
      <c r="U1785" s="742"/>
    </row>
    <row r="1786" spans="1:21" ht="15.75" thickBot="1" x14ac:dyDescent="0.3">
      <c r="A1786" s="755"/>
      <c r="B1786" s="174">
        <v>14030417</v>
      </c>
      <c r="C1786" s="96">
        <v>379</v>
      </c>
      <c r="D1786" s="418">
        <v>7</v>
      </c>
      <c r="E1786" s="418">
        <v>50</v>
      </c>
      <c r="F1786" s="416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8">
        <v>37</v>
      </c>
      <c r="M1786" s="418">
        <v>1</v>
      </c>
      <c r="N1786" s="733">
        <v>300</v>
      </c>
      <c r="O1786" s="418"/>
      <c r="P1786" s="418"/>
      <c r="Q1786" s="739"/>
      <c r="R1786" s="420" t="str">
        <f t="shared" si="95"/>
        <v>fx</v>
      </c>
      <c r="S1786" s="734"/>
      <c r="T1786" s="734"/>
      <c r="U1786" s="742"/>
    </row>
    <row r="1787" spans="1:21" ht="15.75" thickBot="1" x14ac:dyDescent="0.3">
      <c r="A1787" s="755"/>
      <c r="B1787" s="175">
        <v>14030417</v>
      </c>
      <c r="C1787" s="96">
        <v>379</v>
      </c>
      <c r="D1787" s="418">
        <v>7</v>
      </c>
      <c r="E1787" s="418">
        <v>50</v>
      </c>
      <c r="F1787" s="416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8">
        <v>38</v>
      </c>
      <c r="M1787" s="418">
        <v>1</v>
      </c>
      <c r="N1787" s="734"/>
      <c r="O1787" s="418"/>
      <c r="P1787" s="418"/>
      <c r="Q1787" s="739"/>
      <c r="R1787" s="420" t="str">
        <f t="shared" si="95"/>
        <v>fx</v>
      </c>
      <c r="S1787" s="734"/>
      <c r="T1787" s="734"/>
      <c r="U1787" s="742"/>
    </row>
    <row r="1788" spans="1:21" ht="15.75" thickBot="1" x14ac:dyDescent="0.3">
      <c r="A1788" s="755"/>
      <c r="B1788" s="175">
        <v>14030417</v>
      </c>
      <c r="C1788" s="96">
        <v>379</v>
      </c>
      <c r="D1788" s="418">
        <v>7</v>
      </c>
      <c r="E1788" s="418">
        <v>50</v>
      </c>
      <c r="F1788" s="416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8">
        <v>39</v>
      </c>
      <c r="M1788" s="418">
        <v>1</v>
      </c>
      <c r="N1788" s="734"/>
      <c r="O1788" s="418"/>
      <c r="P1788" s="418"/>
      <c r="Q1788" s="739"/>
      <c r="R1788" s="420" t="str">
        <f t="shared" si="95"/>
        <v>fx</v>
      </c>
      <c r="S1788" s="734"/>
      <c r="T1788" s="734"/>
      <c r="U1788" s="742"/>
    </row>
    <row r="1789" spans="1:21" ht="15.75" thickBot="1" x14ac:dyDescent="0.3">
      <c r="A1789" s="755"/>
      <c r="B1789" s="175">
        <v>14030417</v>
      </c>
      <c r="C1789" s="96">
        <v>379</v>
      </c>
      <c r="D1789" s="418">
        <v>7</v>
      </c>
      <c r="E1789" s="418">
        <v>50</v>
      </c>
      <c r="F1789" s="416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8">
        <v>40</v>
      </c>
      <c r="M1789" s="418">
        <v>1</v>
      </c>
      <c r="N1789" s="734"/>
      <c r="O1789" s="418"/>
      <c r="P1789" s="418"/>
      <c r="Q1789" s="739"/>
      <c r="R1789" s="420" t="str">
        <f t="shared" si="95"/>
        <v>fx</v>
      </c>
      <c r="S1789" s="734"/>
      <c r="T1789" s="734"/>
      <c r="U1789" s="742"/>
    </row>
    <row r="1790" spans="1:21" ht="15.75" thickBot="1" x14ac:dyDescent="0.3">
      <c r="A1790" s="755"/>
      <c r="B1790" s="414">
        <v>14030417</v>
      </c>
      <c r="C1790" s="96">
        <v>379</v>
      </c>
      <c r="D1790" s="418">
        <v>7</v>
      </c>
      <c r="E1790" s="418">
        <v>50</v>
      </c>
      <c r="F1790" s="416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8">
        <v>41</v>
      </c>
      <c r="M1790" s="418">
        <v>1</v>
      </c>
      <c r="N1790" s="736"/>
      <c r="O1790" s="418"/>
      <c r="P1790" s="418"/>
      <c r="Q1790" s="739"/>
      <c r="R1790" s="420" t="str">
        <f t="shared" si="95"/>
        <v>fx</v>
      </c>
      <c r="S1790" s="734"/>
      <c r="T1790" s="734"/>
      <c r="U1790" s="742"/>
    </row>
    <row r="1791" spans="1:21" ht="15.75" thickBot="1" x14ac:dyDescent="0.3">
      <c r="A1791" s="755"/>
      <c r="B1791" s="174">
        <v>14030417</v>
      </c>
      <c r="C1791" s="96">
        <v>379</v>
      </c>
      <c r="D1791" s="418">
        <v>7</v>
      </c>
      <c r="E1791" s="418">
        <v>50</v>
      </c>
      <c r="F1791" s="416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8">
        <v>37</v>
      </c>
      <c r="M1791" s="418">
        <v>1</v>
      </c>
      <c r="N1791" s="733">
        <v>300</v>
      </c>
      <c r="O1791" s="418"/>
      <c r="P1791" s="418"/>
      <c r="Q1791" s="739"/>
      <c r="R1791" s="420" t="str">
        <f t="shared" si="95"/>
        <v>fx</v>
      </c>
      <c r="S1791" s="734"/>
      <c r="T1791" s="734"/>
      <c r="U1791" s="742"/>
    </row>
    <row r="1792" spans="1:21" ht="15.75" thickBot="1" x14ac:dyDescent="0.3">
      <c r="A1792" s="755"/>
      <c r="B1792" s="175">
        <v>14030417</v>
      </c>
      <c r="C1792" s="96">
        <v>379</v>
      </c>
      <c r="D1792" s="418">
        <v>7</v>
      </c>
      <c r="E1792" s="418">
        <v>50</v>
      </c>
      <c r="F1792" s="416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8">
        <v>38</v>
      </c>
      <c r="M1792" s="418">
        <v>1</v>
      </c>
      <c r="N1792" s="734"/>
      <c r="O1792" s="418"/>
      <c r="P1792" s="418"/>
      <c r="Q1792" s="739"/>
      <c r="R1792" s="420" t="str">
        <f t="shared" si="95"/>
        <v>fx</v>
      </c>
      <c r="S1792" s="734"/>
      <c r="T1792" s="734"/>
      <c r="U1792" s="742"/>
    </row>
    <row r="1793" spans="1:21" ht="15.75" thickBot="1" x14ac:dyDescent="0.3">
      <c r="A1793" s="755"/>
      <c r="B1793" s="175">
        <v>14030417</v>
      </c>
      <c r="C1793" s="96">
        <v>379</v>
      </c>
      <c r="D1793" s="418">
        <v>7</v>
      </c>
      <c r="E1793" s="418">
        <v>50</v>
      </c>
      <c r="F1793" s="416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8">
        <v>39</v>
      </c>
      <c r="M1793" s="418">
        <v>1</v>
      </c>
      <c r="N1793" s="734"/>
      <c r="O1793" s="418"/>
      <c r="P1793" s="418"/>
      <c r="Q1793" s="739"/>
      <c r="R1793" s="420" t="str">
        <f t="shared" si="95"/>
        <v>fx</v>
      </c>
      <c r="S1793" s="734"/>
      <c r="T1793" s="734"/>
      <c r="U1793" s="742"/>
    </row>
    <row r="1794" spans="1:21" ht="15.75" thickBot="1" x14ac:dyDescent="0.3">
      <c r="A1794" s="755"/>
      <c r="B1794" s="175">
        <v>14030417</v>
      </c>
      <c r="C1794" s="96">
        <v>379</v>
      </c>
      <c r="D1794" s="418">
        <v>7</v>
      </c>
      <c r="E1794" s="418">
        <v>50</v>
      </c>
      <c r="F1794" s="416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8">
        <v>40</v>
      </c>
      <c r="M1794" s="418">
        <v>1</v>
      </c>
      <c r="N1794" s="734"/>
      <c r="O1794" s="418"/>
      <c r="P1794" s="418"/>
      <c r="Q1794" s="739"/>
      <c r="R1794" s="420" t="str">
        <f t="shared" si="95"/>
        <v>fx</v>
      </c>
      <c r="S1794" s="734"/>
      <c r="T1794" s="734"/>
      <c r="U1794" s="742"/>
    </row>
    <row r="1795" spans="1:21" ht="15.75" thickBot="1" x14ac:dyDescent="0.3">
      <c r="A1795" s="755"/>
      <c r="B1795" s="414">
        <v>14030417</v>
      </c>
      <c r="C1795" s="96">
        <v>379</v>
      </c>
      <c r="D1795" s="418">
        <v>7</v>
      </c>
      <c r="E1795" s="418">
        <v>50</v>
      </c>
      <c r="F1795" s="416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8">
        <v>41</v>
      </c>
      <c r="M1795" s="418">
        <v>1</v>
      </c>
      <c r="N1795" s="736"/>
      <c r="O1795" s="418"/>
      <c r="P1795" s="418"/>
      <c r="Q1795" s="739"/>
      <c r="R1795" s="420" t="str">
        <f t="shared" si="95"/>
        <v>fx</v>
      </c>
      <c r="S1795" s="734"/>
      <c r="T1795" s="734"/>
      <c r="U1795" s="742"/>
    </row>
    <row r="1796" spans="1:21" ht="15.75" thickBot="1" x14ac:dyDescent="0.3">
      <c r="A1796" s="755"/>
      <c r="B1796" s="174">
        <v>14030417</v>
      </c>
      <c r="C1796" s="96">
        <v>321</v>
      </c>
      <c r="D1796" s="418">
        <v>7</v>
      </c>
      <c r="E1796" s="418">
        <v>50</v>
      </c>
      <c r="F1796" s="416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8">
        <v>36</v>
      </c>
      <c r="M1796" s="418">
        <v>1</v>
      </c>
      <c r="N1796" s="733">
        <v>250</v>
      </c>
      <c r="O1796" s="418"/>
      <c r="P1796" s="418"/>
      <c r="Q1796" s="739"/>
      <c r="R1796" s="420" t="str">
        <f t="shared" si="95"/>
        <v>fx</v>
      </c>
      <c r="S1796" s="734"/>
      <c r="T1796" s="734"/>
      <c r="U1796" s="742"/>
    </row>
    <row r="1797" spans="1:21" ht="15.75" thickBot="1" x14ac:dyDescent="0.3">
      <c r="A1797" s="755"/>
      <c r="B1797" s="175">
        <v>14030417</v>
      </c>
      <c r="C1797" s="96">
        <v>321</v>
      </c>
      <c r="D1797" s="418">
        <v>7</v>
      </c>
      <c r="E1797" s="418">
        <v>50</v>
      </c>
      <c r="F1797" s="416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8">
        <v>37</v>
      </c>
      <c r="M1797" s="418">
        <v>1</v>
      </c>
      <c r="N1797" s="734"/>
      <c r="O1797" s="418"/>
      <c r="P1797" s="418"/>
      <c r="Q1797" s="739"/>
      <c r="R1797" s="420" t="str">
        <f t="shared" si="95"/>
        <v>fx</v>
      </c>
      <c r="S1797" s="734"/>
      <c r="T1797" s="734"/>
      <c r="U1797" s="742"/>
    </row>
    <row r="1798" spans="1:21" ht="15.75" thickBot="1" x14ac:dyDescent="0.3">
      <c r="A1798" s="755"/>
      <c r="B1798" s="175">
        <v>14030417</v>
      </c>
      <c r="C1798" s="96">
        <v>321</v>
      </c>
      <c r="D1798" s="418">
        <v>7</v>
      </c>
      <c r="E1798" s="418">
        <v>50</v>
      </c>
      <c r="F1798" s="416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8">
        <v>38</v>
      </c>
      <c r="M1798" s="418">
        <v>1</v>
      </c>
      <c r="N1798" s="734"/>
      <c r="O1798" s="418"/>
      <c r="P1798" s="418"/>
      <c r="Q1798" s="739"/>
      <c r="R1798" s="420" t="str">
        <f t="shared" si="95"/>
        <v>fx</v>
      </c>
      <c r="S1798" s="734"/>
      <c r="T1798" s="734"/>
      <c r="U1798" s="742"/>
    </row>
    <row r="1799" spans="1:21" ht="15.75" thickBot="1" x14ac:dyDescent="0.3">
      <c r="A1799" s="755"/>
      <c r="B1799" s="175">
        <v>14030417</v>
      </c>
      <c r="C1799" s="96">
        <v>321</v>
      </c>
      <c r="D1799" s="418">
        <v>7</v>
      </c>
      <c r="E1799" s="418">
        <v>50</v>
      </c>
      <c r="F1799" s="416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8">
        <v>39</v>
      </c>
      <c r="M1799" s="418">
        <v>1</v>
      </c>
      <c r="N1799" s="734"/>
      <c r="O1799" s="418"/>
      <c r="P1799" s="418"/>
      <c r="Q1799" s="739"/>
      <c r="R1799" s="420" t="str">
        <f t="shared" si="95"/>
        <v>fx</v>
      </c>
      <c r="S1799" s="734"/>
      <c r="T1799" s="734"/>
      <c r="U1799" s="742"/>
    </row>
    <row r="1800" spans="1:21" ht="15.75" thickBot="1" x14ac:dyDescent="0.3">
      <c r="A1800" s="755"/>
      <c r="B1800" s="175">
        <v>14030417</v>
      </c>
      <c r="C1800" s="96">
        <v>321</v>
      </c>
      <c r="D1800" s="418">
        <v>7</v>
      </c>
      <c r="E1800" s="418">
        <v>50</v>
      </c>
      <c r="F1800" s="416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8">
        <v>40</v>
      </c>
      <c r="M1800" s="418">
        <v>1</v>
      </c>
      <c r="N1800" s="734"/>
      <c r="O1800" s="418"/>
      <c r="P1800" s="418"/>
      <c r="Q1800" s="739"/>
      <c r="R1800" s="420" t="str">
        <f t="shared" si="95"/>
        <v>fx</v>
      </c>
      <c r="S1800" s="734"/>
      <c r="T1800" s="734"/>
      <c r="U1800" s="742"/>
    </row>
    <row r="1801" spans="1:21" ht="15.75" thickBot="1" x14ac:dyDescent="0.3">
      <c r="A1801" s="755"/>
      <c r="B1801" s="414">
        <v>14030417</v>
      </c>
      <c r="C1801" s="96">
        <v>321</v>
      </c>
      <c r="D1801" s="418">
        <v>7</v>
      </c>
      <c r="E1801" s="418">
        <v>50</v>
      </c>
      <c r="F1801" s="416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8">
        <v>41</v>
      </c>
      <c r="M1801" s="418">
        <v>1</v>
      </c>
      <c r="N1801" s="736"/>
      <c r="O1801" s="418"/>
      <c r="P1801" s="418"/>
      <c r="Q1801" s="739"/>
      <c r="R1801" s="420" t="str">
        <f t="shared" si="95"/>
        <v>fx</v>
      </c>
      <c r="S1801" s="734"/>
      <c r="T1801" s="734"/>
      <c r="U1801" s="742"/>
    </row>
    <row r="1802" spans="1:21" ht="15.75" thickBot="1" x14ac:dyDescent="0.3">
      <c r="A1802" s="755"/>
      <c r="B1802" s="174">
        <v>14030417</v>
      </c>
      <c r="C1802" s="96">
        <v>353</v>
      </c>
      <c r="D1802" s="418">
        <v>7</v>
      </c>
      <c r="E1802" s="418">
        <v>50</v>
      </c>
      <c r="F1802" s="416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8">
        <v>37</v>
      </c>
      <c r="M1802" s="418">
        <v>1</v>
      </c>
      <c r="N1802" s="733">
        <v>280</v>
      </c>
      <c r="O1802" s="418"/>
      <c r="P1802" s="418"/>
      <c r="Q1802" s="739"/>
      <c r="R1802" s="420" t="str">
        <f t="shared" si="95"/>
        <v>fx</v>
      </c>
      <c r="S1802" s="734"/>
      <c r="T1802" s="734"/>
      <c r="U1802" s="742"/>
    </row>
    <row r="1803" spans="1:21" ht="15.75" thickBot="1" x14ac:dyDescent="0.3">
      <c r="A1803" s="755"/>
      <c r="B1803" s="175">
        <v>14030417</v>
      </c>
      <c r="C1803" s="96">
        <v>353</v>
      </c>
      <c r="D1803" s="418">
        <v>7</v>
      </c>
      <c r="E1803" s="418">
        <v>50</v>
      </c>
      <c r="F1803" s="416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8">
        <v>38</v>
      </c>
      <c r="M1803" s="418">
        <v>1</v>
      </c>
      <c r="N1803" s="734"/>
      <c r="O1803" s="418"/>
      <c r="P1803" s="418"/>
      <c r="Q1803" s="739"/>
      <c r="R1803" s="420" t="str">
        <f t="shared" si="95"/>
        <v>fx</v>
      </c>
      <c r="S1803" s="734"/>
      <c r="T1803" s="734"/>
      <c r="U1803" s="742"/>
    </row>
    <row r="1804" spans="1:21" ht="15.75" thickBot="1" x14ac:dyDescent="0.3">
      <c r="A1804" s="755"/>
      <c r="B1804" s="175">
        <v>14030417</v>
      </c>
      <c r="C1804" s="96">
        <v>353</v>
      </c>
      <c r="D1804" s="418">
        <v>7</v>
      </c>
      <c r="E1804" s="418">
        <v>50</v>
      </c>
      <c r="F1804" s="416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8">
        <v>39</v>
      </c>
      <c r="M1804" s="418">
        <v>1</v>
      </c>
      <c r="N1804" s="734"/>
      <c r="O1804" s="418"/>
      <c r="P1804" s="418"/>
      <c r="Q1804" s="739"/>
      <c r="R1804" s="420" t="str">
        <f t="shared" si="95"/>
        <v>fx</v>
      </c>
      <c r="S1804" s="734"/>
      <c r="T1804" s="734"/>
      <c r="U1804" s="742"/>
    </row>
    <row r="1805" spans="1:21" ht="15.75" thickBot="1" x14ac:dyDescent="0.3">
      <c r="A1805" s="755"/>
      <c r="B1805" s="175">
        <v>14030417</v>
      </c>
      <c r="C1805" s="96">
        <v>353</v>
      </c>
      <c r="D1805" s="418">
        <v>7</v>
      </c>
      <c r="E1805" s="418">
        <v>50</v>
      </c>
      <c r="F1805" s="416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8">
        <v>40</v>
      </c>
      <c r="M1805" s="418">
        <v>1</v>
      </c>
      <c r="N1805" s="734"/>
      <c r="O1805" s="418"/>
      <c r="P1805" s="418"/>
      <c r="Q1805" s="739"/>
      <c r="R1805" s="420" t="str">
        <f t="shared" si="95"/>
        <v>fx</v>
      </c>
      <c r="S1805" s="734"/>
      <c r="T1805" s="734"/>
      <c r="U1805" s="742"/>
    </row>
    <row r="1806" spans="1:21" ht="15.75" thickBot="1" x14ac:dyDescent="0.3">
      <c r="A1806" s="756"/>
      <c r="B1806" s="414">
        <v>14030417</v>
      </c>
      <c r="C1806" s="164">
        <v>353</v>
      </c>
      <c r="D1806" s="425">
        <v>7</v>
      </c>
      <c r="E1806" s="425">
        <v>50</v>
      </c>
      <c r="F1806" s="411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25">
        <v>41</v>
      </c>
      <c r="M1806" s="425">
        <v>1</v>
      </c>
      <c r="N1806" s="735"/>
      <c r="O1806" s="425"/>
      <c r="P1806" s="425"/>
      <c r="Q1806" s="740"/>
      <c r="R1806" s="151" t="str">
        <f t="shared" si="95"/>
        <v>fx</v>
      </c>
      <c r="S1806" s="735"/>
      <c r="T1806" s="735"/>
      <c r="U1806" s="743"/>
    </row>
    <row r="1807" spans="1:21" ht="15.75" thickBot="1" x14ac:dyDescent="0.3">
      <c r="A1807" s="751" t="str">
        <f t="shared" si="96"/>
        <v>روز</v>
      </c>
      <c r="B1807" s="426">
        <v>14030418</v>
      </c>
      <c r="C1807" s="426">
        <v>374</v>
      </c>
      <c r="D1807" s="426">
        <v>7</v>
      </c>
      <c r="E1807" s="426">
        <v>50</v>
      </c>
      <c r="F1807" s="426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26">
        <v>38</v>
      </c>
      <c r="M1807" s="426">
        <v>1</v>
      </c>
      <c r="N1807" s="737">
        <v>105</v>
      </c>
      <c r="O1807" s="426"/>
      <c r="P1807" s="426"/>
      <c r="Q1807" s="738">
        <f>26.9+0.88+23.618</f>
        <v>51.397999999999996</v>
      </c>
      <c r="R1807" s="150" t="str">
        <f t="shared" si="95"/>
        <v>fx</v>
      </c>
      <c r="S1807" s="737">
        <v>1</v>
      </c>
      <c r="T1807" s="737">
        <v>6.2</v>
      </c>
      <c r="U1807" s="741">
        <v>0</v>
      </c>
    </row>
    <row r="1808" spans="1:21" ht="15.75" thickBot="1" x14ac:dyDescent="0.3">
      <c r="A1808" s="752"/>
      <c r="B1808" s="416">
        <v>14030418</v>
      </c>
      <c r="C1808" s="418">
        <v>374</v>
      </c>
      <c r="D1808" s="418">
        <v>7</v>
      </c>
      <c r="E1808" s="418">
        <v>50</v>
      </c>
      <c r="F1808" s="418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8">
        <v>39</v>
      </c>
      <c r="M1808" s="418">
        <v>1</v>
      </c>
      <c r="N1808" s="734"/>
      <c r="O1808" s="418"/>
      <c r="P1808" s="418"/>
      <c r="Q1808" s="739"/>
      <c r="R1808" s="420" t="str">
        <f t="shared" si="95"/>
        <v>fx</v>
      </c>
      <c r="S1808" s="734"/>
      <c r="T1808" s="734"/>
      <c r="U1808" s="742"/>
    </row>
    <row r="1809" spans="1:22" ht="15.75" thickBot="1" x14ac:dyDescent="0.3">
      <c r="A1809" s="753"/>
      <c r="B1809" s="411">
        <v>14030418</v>
      </c>
      <c r="C1809" s="425">
        <v>374</v>
      </c>
      <c r="D1809" s="425">
        <v>7</v>
      </c>
      <c r="E1809" s="425">
        <v>50</v>
      </c>
      <c r="F1809" s="425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25">
        <v>40</v>
      </c>
      <c r="M1809" s="425">
        <v>1</v>
      </c>
      <c r="N1809" s="735"/>
      <c r="O1809" s="425"/>
      <c r="P1809" s="425"/>
      <c r="Q1809" s="740"/>
      <c r="R1809" s="151" t="str">
        <f t="shared" si="95"/>
        <v>fx</v>
      </c>
      <c r="S1809" s="735"/>
      <c r="T1809" s="735"/>
      <c r="U1809" s="743"/>
    </row>
    <row r="1810" spans="1:22" ht="15.75" thickBot="1" x14ac:dyDescent="0.3">
      <c r="A1810" s="754" t="str">
        <f t="shared" si="96"/>
        <v>روز</v>
      </c>
      <c r="B1810" s="174">
        <v>14030418</v>
      </c>
      <c r="C1810" s="163">
        <v>309</v>
      </c>
      <c r="D1810" s="426">
        <v>7</v>
      </c>
      <c r="E1810" s="426">
        <v>50</v>
      </c>
      <c r="F1810" s="426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26">
        <v>36</v>
      </c>
      <c r="M1810" s="426">
        <v>2</v>
      </c>
      <c r="N1810" s="737">
        <v>780</v>
      </c>
      <c r="O1810" s="426"/>
      <c r="P1810" s="426"/>
      <c r="Q1810" s="738">
        <f>327+13.7+312.9+59.647+2.8+62.7</f>
        <v>778.74699999999996</v>
      </c>
      <c r="R1810" s="150" t="str">
        <f t="shared" si="95"/>
        <v>fx</v>
      </c>
      <c r="S1810" s="737">
        <v>4</v>
      </c>
      <c r="T1810" s="737">
        <v>35</v>
      </c>
      <c r="U1810" s="741">
        <v>1000</v>
      </c>
    </row>
    <row r="1811" spans="1:22" ht="15.75" thickBot="1" x14ac:dyDescent="0.3">
      <c r="A1811" s="755"/>
      <c r="B1811" s="175">
        <v>14030418</v>
      </c>
      <c r="C1811" s="96">
        <v>309</v>
      </c>
      <c r="D1811" s="418">
        <v>7</v>
      </c>
      <c r="E1811" s="418">
        <v>50</v>
      </c>
      <c r="F1811" s="416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8">
        <v>37</v>
      </c>
      <c r="M1811" s="418">
        <v>2</v>
      </c>
      <c r="N1811" s="734"/>
      <c r="O1811" s="418"/>
      <c r="P1811" s="418"/>
      <c r="Q1811" s="739"/>
      <c r="R1811" s="420" t="str">
        <f t="shared" si="95"/>
        <v>fx</v>
      </c>
      <c r="S1811" s="734"/>
      <c r="T1811" s="734"/>
      <c r="U1811" s="742"/>
    </row>
    <row r="1812" spans="1:22" ht="15.75" thickBot="1" x14ac:dyDescent="0.3">
      <c r="A1812" s="755"/>
      <c r="B1812" s="175">
        <v>14030418</v>
      </c>
      <c r="C1812" s="96">
        <v>309</v>
      </c>
      <c r="D1812" s="418">
        <v>7</v>
      </c>
      <c r="E1812" s="418">
        <v>50</v>
      </c>
      <c r="F1812" s="416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8">
        <v>38</v>
      </c>
      <c r="M1812" s="418">
        <v>2</v>
      </c>
      <c r="N1812" s="734"/>
      <c r="O1812" s="418"/>
      <c r="P1812" s="418"/>
      <c r="Q1812" s="739"/>
      <c r="R1812" s="420" t="str">
        <f t="shared" si="95"/>
        <v>fx</v>
      </c>
      <c r="S1812" s="734"/>
      <c r="T1812" s="734"/>
      <c r="U1812" s="742"/>
    </row>
    <row r="1813" spans="1:22" ht="15.75" thickBot="1" x14ac:dyDescent="0.3">
      <c r="A1813" s="755"/>
      <c r="B1813" s="175">
        <v>14030418</v>
      </c>
      <c r="C1813" s="96">
        <v>309</v>
      </c>
      <c r="D1813" s="418">
        <v>7</v>
      </c>
      <c r="E1813" s="418">
        <v>50</v>
      </c>
      <c r="F1813" s="416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8">
        <v>39</v>
      </c>
      <c r="M1813" s="418">
        <v>3</v>
      </c>
      <c r="N1813" s="734"/>
      <c r="O1813" s="418"/>
      <c r="P1813" s="418"/>
      <c r="Q1813" s="739"/>
      <c r="R1813" s="420" t="str">
        <f t="shared" si="95"/>
        <v>fx</v>
      </c>
      <c r="S1813" s="734"/>
      <c r="T1813" s="734"/>
      <c r="U1813" s="742"/>
    </row>
    <row r="1814" spans="1:22" ht="15.75" thickBot="1" x14ac:dyDescent="0.3">
      <c r="A1814" s="755"/>
      <c r="B1814" s="175">
        <v>14030418</v>
      </c>
      <c r="C1814" s="96">
        <v>309</v>
      </c>
      <c r="D1814" s="418">
        <v>7</v>
      </c>
      <c r="E1814" s="418">
        <v>50</v>
      </c>
      <c r="F1814" s="416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8">
        <v>40</v>
      </c>
      <c r="M1814" s="418">
        <v>1</v>
      </c>
      <c r="N1814" s="734"/>
      <c r="O1814" s="418"/>
      <c r="P1814" s="418"/>
      <c r="Q1814" s="739"/>
      <c r="R1814" s="420" t="str">
        <f t="shared" si="95"/>
        <v>fx</v>
      </c>
      <c r="S1814" s="734"/>
      <c r="T1814" s="734"/>
      <c r="U1814" s="742"/>
    </row>
    <row r="1815" spans="1:22" ht="15.75" thickBot="1" x14ac:dyDescent="0.3">
      <c r="A1815" s="755"/>
      <c r="B1815" s="414">
        <v>14030418</v>
      </c>
      <c r="C1815" s="96">
        <v>309</v>
      </c>
      <c r="D1815" s="418">
        <v>7</v>
      </c>
      <c r="E1815" s="418">
        <v>50</v>
      </c>
      <c r="F1815" s="416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8">
        <v>41</v>
      </c>
      <c r="M1815" s="418">
        <v>1</v>
      </c>
      <c r="N1815" s="736"/>
      <c r="O1815" s="418"/>
      <c r="P1815" s="418"/>
      <c r="Q1815" s="739"/>
      <c r="R1815" s="420" t="str">
        <f t="shared" si="95"/>
        <v>fx</v>
      </c>
      <c r="S1815" s="734"/>
      <c r="T1815" s="734"/>
      <c r="U1815" s="742"/>
    </row>
    <row r="1816" spans="1:22" ht="15.75" thickBot="1" x14ac:dyDescent="0.3">
      <c r="A1816" s="755"/>
      <c r="B1816" s="174">
        <v>14030418</v>
      </c>
      <c r="C1816" s="96">
        <v>350</v>
      </c>
      <c r="D1816" s="418">
        <v>7</v>
      </c>
      <c r="E1816" s="418">
        <v>50</v>
      </c>
      <c r="F1816" s="416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8">
        <v>39</v>
      </c>
      <c r="M1816" s="418">
        <v>1</v>
      </c>
      <c r="N1816" s="733">
        <v>720</v>
      </c>
      <c r="O1816" s="418"/>
      <c r="P1816" s="418"/>
      <c r="Q1816" s="739"/>
      <c r="R1816" s="420" t="str">
        <f t="shared" si="95"/>
        <v>fx</v>
      </c>
      <c r="S1816" s="734"/>
      <c r="T1816" s="734"/>
      <c r="U1816" s="742"/>
    </row>
    <row r="1817" spans="1:22" ht="15.75" thickBot="1" x14ac:dyDescent="0.3">
      <c r="A1817" s="755"/>
      <c r="B1817" s="175">
        <v>14030418</v>
      </c>
      <c r="C1817" s="96">
        <v>350</v>
      </c>
      <c r="D1817" s="418">
        <v>7</v>
      </c>
      <c r="E1817" s="418">
        <v>50</v>
      </c>
      <c r="F1817" s="416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8">
        <v>40</v>
      </c>
      <c r="M1817" s="418">
        <v>1</v>
      </c>
      <c r="N1817" s="734"/>
      <c r="O1817" s="418"/>
      <c r="P1817" s="418"/>
      <c r="Q1817" s="739"/>
      <c r="R1817" s="420" t="str">
        <f t="shared" si="95"/>
        <v>fx</v>
      </c>
      <c r="S1817" s="734"/>
      <c r="T1817" s="734"/>
      <c r="U1817" s="742"/>
    </row>
    <row r="1818" spans="1:22" ht="15.75" thickBot="1" x14ac:dyDescent="0.3">
      <c r="A1818" s="755"/>
      <c r="B1818" s="175">
        <v>14030418</v>
      </c>
      <c r="C1818" s="96">
        <v>350</v>
      </c>
      <c r="D1818" s="418">
        <v>7</v>
      </c>
      <c r="E1818" s="418">
        <v>50</v>
      </c>
      <c r="F1818" s="416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8">
        <v>41</v>
      </c>
      <c r="M1818" s="418">
        <v>1</v>
      </c>
      <c r="N1818" s="734"/>
      <c r="O1818" s="418"/>
      <c r="P1818" s="418"/>
      <c r="Q1818" s="739"/>
      <c r="R1818" s="420" t="str">
        <f t="shared" si="95"/>
        <v>fx</v>
      </c>
      <c r="S1818" s="734"/>
      <c r="T1818" s="734"/>
      <c r="U1818" s="742"/>
    </row>
    <row r="1819" spans="1:22" ht="15.75" thickBot="1" x14ac:dyDescent="0.3">
      <c r="A1819" s="755"/>
      <c r="B1819" s="175">
        <v>14030418</v>
      </c>
      <c r="C1819" s="96">
        <v>350</v>
      </c>
      <c r="D1819" s="418">
        <v>7</v>
      </c>
      <c r="E1819" s="418">
        <v>50</v>
      </c>
      <c r="F1819" s="416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8">
        <v>42</v>
      </c>
      <c r="M1819" s="418">
        <v>2</v>
      </c>
      <c r="N1819" s="734"/>
      <c r="O1819" s="418"/>
      <c r="P1819" s="418"/>
      <c r="Q1819" s="739"/>
      <c r="R1819" s="420" t="str">
        <f t="shared" si="95"/>
        <v>fx</v>
      </c>
      <c r="S1819" s="734"/>
      <c r="T1819" s="734"/>
      <c r="U1819" s="742"/>
    </row>
    <row r="1820" spans="1:22" ht="15.75" thickBot="1" x14ac:dyDescent="0.3">
      <c r="A1820" s="755"/>
      <c r="B1820" s="175">
        <v>14030418</v>
      </c>
      <c r="C1820" s="96">
        <v>350</v>
      </c>
      <c r="D1820" s="418">
        <v>7</v>
      </c>
      <c r="E1820" s="418">
        <v>50</v>
      </c>
      <c r="F1820" s="416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8">
        <v>43</v>
      </c>
      <c r="M1820" s="418">
        <v>2</v>
      </c>
      <c r="N1820" s="734"/>
      <c r="O1820" s="418"/>
      <c r="P1820" s="418"/>
      <c r="Q1820" s="739"/>
      <c r="R1820" s="420" t="str">
        <f t="shared" si="95"/>
        <v>fx</v>
      </c>
      <c r="S1820" s="734"/>
      <c r="T1820" s="734"/>
      <c r="U1820" s="742"/>
    </row>
    <row r="1821" spans="1:22" ht="15.75" thickBot="1" x14ac:dyDescent="0.3">
      <c r="A1821" s="755"/>
      <c r="B1821" s="414">
        <v>14030418</v>
      </c>
      <c r="C1821" s="96">
        <v>350</v>
      </c>
      <c r="D1821" s="418">
        <v>7</v>
      </c>
      <c r="E1821" s="418">
        <v>50</v>
      </c>
      <c r="F1821" s="416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8">
        <v>44</v>
      </c>
      <c r="M1821" s="418">
        <v>1</v>
      </c>
      <c r="N1821" s="736"/>
      <c r="O1821" s="418"/>
      <c r="P1821" s="418"/>
      <c r="Q1821" s="739"/>
      <c r="R1821" s="420" t="str">
        <f t="shared" si="95"/>
        <v>fx</v>
      </c>
      <c r="S1821" s="734"/>
      <c r="T1821" s="734"/>
      <c r="U1821" s="742"/>
    </row>
    <row r="1822" spans="1:22" ht="15.75" thickBot="1" x14ac:dyDescent="0.3">
      <c r="A1822" s="755"/>
      <c r="B1822" s="174">
        <v>14030418</v>
      </c>
      <c r="C1822" s="96">
        <v>370</v>
      </c>
      <c r="D1822" s="418">
        <v>7</v>
      </c>
      <c r="E1822" s="418">
        <v>50</v>
      </c>
      <c r="F1822" s="416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8">
        <v>39</v>
      </c>
      <c r="M1822" s="418">
        <v>1</v>
      </c>
      <c r="N1822" s="733">
        <v>720</v>
      </c>
      <c r="O1822" s="418"/>
      <c r="P1822" s="418"/>
      <c r="Q1822" s="739"/>
      <c r="R1822" s="420" t="str">
        <f t="shared" si="95"/>
        <v>p500</v>
      </c>
      <c r="S1822" s="734"/>
      <c r="T1822" s="734"/>
      <c r="U1822" s="742"/>
      <c r="V1822" s="744" t="s">
        <v>89</v>
      </c>
    </row>
    <row r="1823" spans="1:22" ht="15.75" thickBot="1" x14ac:dyDescent="0.3">
      <c r="A1823" s="755"/>
      <c r="B1823" s="175">
        <v>14030418</v>
      </c>
      <c r="C1823" s="96">
        <v>370</v>
      </c>
      <c r="D1823" s="418">
        <v>7</v>
      </c>
      <c r="E1823" s="418">
        <v>50</v>
      </c>
      <c r="F1823" s="416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8">
        <v>40</v>
      </c>
      <c r="M1823" s="418">
        <v>1</v>
      </c>
      <c r="N1823" s="734"/>
      <c r="O1823" s="418"/>
      <c r="P1823" s="418"/>
      <c r="Q1823" s="739"/>
      <c r="R1823" s="420" t="str">
        <f t="shared" ref="R1823:R1886" si="100">IF(C1823=370,"p500","fx")</f>
        <v>p500</v>
      </c>
      <c r="S1823" s="734"/>
      <c r="T1823" s="734"/>
      <c r="U1823" s="742"/>
      <c r="V1823" s="744"/>
    </row>
    <row r="1824" spans="1:22" ht="15.75" thickBot="1" x14ac:dyDescent="0.3">
      <c r="A1824" s="755"/>
      <c r="B1824" s="175">
        <v>14030418</v>
      </c>
      <c r="C1824" s="96">
        <v>370</v>
      </c>
      <c r="D1824" s="418">
        <v>7</v>
      </c>
      <c r="E1824" s="418">
        <v>50</v>
      </c>
      <c r="F1824" s="416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8">
        <v>42</v>
      </c>
      <c r="M1824" s="418">
        <v>2</v>
      </c>
      <c r="N1824" s="734"/>
      <c r="O1824" s="418"/>
      <c r="P1824" s="418"/>
      <c r="Q1824" s="739"/>
      <c r="R1824" s="420" t="str">
        <f t="shared" si="100"/>
        <v>p500</v>
      </c>
      <c r="S1824" s="734"/>
      <c r="T1824" s="734"/>
      <c r="U1824" s="742"/>
      <c r="V1824" s="744"/>
    </row>
    <row r="1825" spans="1:22" ht="15.75" thickBot="1" x14ac:dyDescent="0.3">
      <c r="A1825" s="755"/>
      <c r="B1825" s="175">
        <v>14030418</v>
      </c>
      <c r="C1825" s="96">
        <v>370</v>
      </c>
      <c r="D1825" s="418">
        <v>7</v>
      </c>
      <c r="E1825" s="418">
        <v>50</v>
      </c>
      <c r="F1825" s="416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8">
        <v>43</v>
      </c>
      <c r="M1825" s="418">
        <v>2</v>
      </c>
      <c r="N1825" s="734"/>
      <c r="O1825" s="418"/>
      <c r="P1825" s="418"/>
      <c r="Q1825" s="739"/>
      <c r="R1825" s="420" t="str">
        <f t="shared" si="100"/>
        <v>p500</v>
      </c>
      <c r="S1825" s="734"/>
      <c r="T1825" s="734"/>
      <c r="U1825" s="742"/>
      <c r="V1825" s="744"/>
    </row>
    <row r="1826" spans="1:22" ht="15.75" thickBot="1" x14ac:dyDescent="0.3">
      <c r="A1826" s="755"/>
      <c r="B1826" s="414">
        <v>14030418</v>
      </c>
      <c r="C1826" s="96">
        <v>370</v>
      </c>
      <c r="D1826" s="418">
        <v>7</v>
      </c>
      <c r="E1826" s="418">
        <v>50</v>
      </c>
      <c r="F1826" s="416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8">
        <v>44</v>
      </c>
      <c r="M1826" s="418">
        <v>2</v>
      </c>
      <c r="N1826" s="736"/>
      <c r="O1826" s="418"/>
      <c r="P1826" s="418"/>
      <c r="Q1826" s="739"/>
      <c r="R1826" s="420" t="str">
        <f t="shared" si="100"/>
        <v>p500</v>
      </c>
      <c r="S1826" s="734"/>
      <c r="T1826" s="734"/>
      <c r="U1826" s="742"/>
      <c r="V1826" s="744"/>
    </row>
    <row r="1827" spans="1:22" ht="15.75" thickBot="1" x14ac:dyDescent="0.3">
      <c r="A1827" s="755"/>
      <c r="B1827" s="174">
        <v>14030418</v>
      </c>
      <c r="C1827" s="96">
        <v>379</v>
      </c>
      <c r="D1827" s="418">
        <v>7</v>
      </c>
      <c r="E1827" s="418">
        <v>50</v>
      </c>
      <c r="F1827" s="416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8">
        <v>37</v>
      </c>
      <c r="M1827" s="418">
        <v>1</v>
      </c>
      <c r="N1827" s="733">
        <v>220</v>
      </c>
      <c r="O1827" s="418"/>
      <c r="P1827" s="418"/>
      <c r="Q1827" s="739"/>
      <c r="R1827" s="420" t="str">
        <f t="shared" si="100"/>
        <v>fx</v>
      </c>
      <c r="S1827" s="734"/>
      <c r="T1827" s="734"/>
      <c r="U1827" s="742"/>
    </row>
    <row r="1828" spans="1:22" ht="15.75" thickBot="1" x14ac:dyDescent="0.3">
      <c r="A1828" s="755"/>
      <c r="B1828" s="175">
        <v>14030418</v>
      </c>
      <c r="C1828" s="96">
        <v>379</v>
      </c>
      <c r="D1828" s="418">
        <v>7</v>
      </c>
      <c r="E1828" s="418">
        <v>50</v>
      </c>
      <c r="F1828" s="416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8">
        <v>38</v>
      </c>
      <c r="M1828" s="418">
        <v>1</v>
      </c>
      <c r="N1828" s="734"/>
      <c r="O1828" s="418"/>
      <c r="P1828" s="418"/>
      <c r="Q1828" s="739"/>
      <c r="R1828" s="420" t="str">
        <f t="shared" si="100"/>
        <v>fx</v>
      </c>
      <c r="S1828" s="734"/>
      <c r="T1828" s="734"/>
      <c r="U1828" s="742"/>
    </row>
    <row r="1829" spans="1:22" ht="15.75" thickBot="1" x14ac:dyDescent="0.3">
      <c r="A1829" s="755"/>
      <c r="B1829" s="175">
        <v>14030418</v>
      </c>
      <c r="C1829" s="96">
        <v>379</v>
      </c>
      <c r="D1829" s="418">
        <v>7</v>
      </c>
      <c r="E1829" s="418">
        <v>50</v>
      </c>
      <c r="F1829" s="416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8">
        <v>39</v>
      </c>
      <c r="M1829" s="418">
        <v>1</v>
      </c>
      <c r="N1829" s="734"/>
      <c r="O1829" s="418"/>
      <c r="P1829" s="418"/>
      <c r="Q1829" s="739"/>
      <c r="R1829" s="420" t="str">
        <f t="shared" si="100"/>
        <v>fx</v>
      </c>
      <c r="S1829" s="734"/>
      <c r="T1829" s="734"/>
      <c r="U1829" s="742"/>
    </row>
    <row r="1830" spans="1:22" ht="15.75" thickBot="1" x14ac:dyDescent="0.3">
      <c r="A1830" s="755"/>
      <c r="B1830" s="175">
        <v>14030418</v>
      </c>
      <c r="C1830" s="96">
        <v>379</v>
      </c>
      <c r="D1830" s="418">
        <v>7</v>
      </c>
      <c r="E1830" s="418">
        <v>50</v>
      </c>
      <c r="F1830" s="416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8">
        <v>40</v>
      </c>
      <c r="M1830" s="418">
        <v>1</v>
      </c>
      <c r="N1830" s="734"/>
      <c r="O1830" s="418"/>
      <c r="P1830" s="418"/>
      <c r="Q1830" s="739"/>
      <c r="R1830" s="420" t="str">
        <f t="shared" si="100"/>
        <v>fx</v>
      </c>
      <c r="S1830" s="734"/>
      <c r="T1830" s="734"/>
      <c r="U1830" s="742"/>
    </row>
    <row r="1831" spans="1:22" ht="15.75" thickBot="1" x14ac:dyDescent="0.3">
      <c r="A1831" s="755"/>
      <c r="B1831" s="414">
        <v>14030418</v>
      </c>
      <c r="C1831" s="96">
        <v>379</v>
      </c>
      <c r="D1831" s="418">
        <v>7</v>
      </c>
      <c r="E1831" s="418">
        <v>50</v>
      </c>
      <c r="F1831" s="416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8">
        <v>41</v>
      </c>
      <c r="M1831" s="418">
        <v>1</v>
      </c>
      <c r="N1831" s="736"/>
      <c r="O1831" s="418"/>
      <c r="P1831" s="418"/>
      <c r="Q1831" s="739"/>
      <c r="R1831" s="420" t="str">
        <f t="shared" si="100"/>
        <v>fx</v>
      </c>
      <c r="S1831" s="734"/>
      <c r="T1831" s="734"/>
      <c r="U1831" s="742"/>
    </row>
    <row r="1832" spans="1:22" ht="15.75" thickBot="1" x14ac:dyDescent="0.3">
      <c r="A1832" s="755"/>
      <c r="B1832" s="174">
        <v>14030418</v>
      </c>
      <c r="C1832" s="96">
        <v>379</v>
      </c>
      <c r="D1832" s="418">
        <v>7</v>
      </c>
      <c r="E1832" s="418">
        <v>50</v>
      </c>
      <c r="F1832" s="416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8">
        <v>37</v>
      </c>
      <c r="M1832" s="418">
        <v>1</v>
      </c>
      <c r="N1832" s="733">
        <v>208</v>
      </c>
      <c r="O1832" s="418"/>
      <c r="P1832" s="418"/>
      <c r="Q1832" s="739"/>
      <c r="R1832" s="420" t="str">
        <f t="shared" si="100"/>
        <v>fx</v>
      </c>
      <c r="S1832" s="734"/>
      <c r="T1832" s="734"/>
      <c r="U1832" s="742"/>
    </row>
    <row r="1833" spans="1:22" ht="15.75" thickBot="1" x14ac:dyDescent="0.3">
      <c r="A1833" s="755"/>
      <c r="B1833" s="175">
        <v>14030418</v>
      </c>
      <c r="C1833" s="96">
        <v>379</v>
      </c>
      <c r="D1833" s="418">
        <v>7</v>
      </c>
      <c r="E1833" s="418">
        <v>50</v>
      </c>
      <c r="F1833" s="416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8">
        <v>38</v>
      </c>
      <c r="M1833" s="418">
        <v>1</v>
      </c>
      <c r="N1833" s="734"/>
      <c r="O1833" s="418"/>
      <c r="P1833" s="418"/>
      <c r="Q1833" s="739"/>
      <c r="R1833" s="420" t="str">
        <f t="shared" si="100"/>
        <v>fx</v>
      </c>
      <c r="S1833" s="734"/>
      <c r="T1833" s="734"/>
      <c r="U1833" s="742"/>
    </row>
    <row r="1834" spans="1:22" ht="15.75" thickBot="1" x14ac:dyDescent="0.3">
      <c r="A1834" s="755"/>
      <c r="B1834" s="175">
        <v>14030418</v>
      </c>
      <c r="C1834" s="96">
        <v>379</v>
      </c>
      <c r="D1834" s="418">
        <v>7</v>
      </c>
      <c r="E1834" s="418">
        <v>50</v>
      </c>
      <c r="F1834" s="416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8">
        <v>39</v>
      </c>
      <c r="M1834" s="418">
        <v>1</v>
      </c>
      <c r="N1834" s="734"/>
      <c r="O1834" s="418"/>
      <c r="P1834" s="418"/>
      <c r="Q1834" s="739"/>
      <c r="R1834" s="420" t="str">
        <f t="shared" si="100"/>
        <v>fx</v>
      </c>
      <c r="S1834" s="734"/>
      <c r="T1834" s="734"/>
      <c r="U1834" s="742"/>
    </row>
    <row r="1835" spans="1:22" ht="15.75" thickBot="1" x14ac:dyDescent="0.3">
      <c r="A1835" s="755"/>
      <c r="B1835" s="175">
        <v>14030418</v>
      </c>
      <c r="C1835" s="96">
        <v>379</v>
      </c>
      <c r="D1835" s="418">
        <v>7</v>
      </c>
      <c r="E1835" s="418">
        <v>50</v>
      </c>
      <c r="F1835" s="416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8">
        <v>40</v>
      </c>
      <c r="M1835" s="418">
        <v>1</v>
      </c>
      <c r="N1835" s="734"/>
      <c r="O1835" s="418"/>
      <c r="P1835" s="418"/>
      <c r="Q1835" s="739"/>
      <c r="R1835" s="420" t="str">
        <f t="shared" si="100"/>
        <v>fx</v>
      </c>
      <c r="S1835" s="734"/>
      <c r="T1835" s="734"/>
      <c r="U1835" s="742"/>
    </row>
    <row r="1836" spans="1:22" ht="15.75" thickBot="1" x14ac:dyDescent="0.3">
      <c r="A1836" s="755"/>
      <c r="B1836" s="414">
        <v>14030418</v>
      </c>
      <c r="C1836" s="96">
        <v>379</v>
      </c>
      <c r="D1836" s="418">
        <v>7</v>
      </c>
      <c r="E1836" s="418">
        <v>50</v>
      </c>
      <c r="F1836" s="416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8">
        <v>41</v>
      </c>
      <c r="M1836" s="418">
        <v>1</v>
      </c>
      <c r="N1836" s="736"/>
      <c r="O1836" s="418"/>
      <c r="P1836" s="418"/>
      <c r="Q1836" s="739"/>
      <c r="R1836" s="420" t="str">
        <f t="shared" si="100"/>
        <v>fx</v>
      </c>
      <c r="S1836" s="734"/>
      <c r="T1836" s="734"/>
      <c r="U1836" s="742"/>
    </row>
    <row r="1837" spans="1:22" ht="15.75" thickBot="1" x14ac:dyDescent="0.3">
      <c r="A1837" s="755"/>
      <c r="B1837" s="174">
        <v>14030418</v>
      </c>
      <c r="C1837" s="96">
        <v>353</v>
      </c>
      <c r="D1837" s="418">
        <v>7</v>
      </c>
      <c r="E1837" s="418">
        <v>50</v>
      </c>
      <c r="F1837" s="416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8">
        <v>37</v>
      </c>
      <c r="M1837" s="418">
        <v>1</v>
      </c>
      <c r="N1837" s="733">
        <v>162</v>
      </c>
      <c r="O1837" s="418"/>
      <c r="P1837" s="418"/>
      <c r="Q1837" s="739"/>
      <c r="R1837" s="420" t="str">
        <f t="shared" si="100"/>
        <v>fx</v>
      </c>
      <c r="S1837" s="734"/>
      <c r="T1837" s="734"/>
      <c r="U1837" s="742"/>
    </row>
    <row r="1838" spans="1:22" ht="15.75" thickBot="1" x14ac:dyDescent="0.3">
      <c r="A1838" s="755"/>
      <c r="B1838" s="175">
        <v>14030418</v>
      </c>
      <c r="C1838" s="96">
        <v>353</v>
      </c>
      <c r="D1838" s="418">
        <v>7</v>
      </c>
      <c r="E1838" s="418">
        <v>50</v>
      </c>
      <c r="F1838" s="416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8">
        <v>38</v>
      </c>
      <c r="M1838" s="418">
        <v>1</v>
      </c>
      <c r="N1838" s="734"/>
      <c r="O1838" s="418"/>
      <c r="P1838" s="418"/>
      <c r="Q1838" s="739"/>
      <c r="R1838" s="420" t="str">
        <f t="shared" si="100"/>
        <v>fx</v>
      </c>
      <c r="S1838" s="734"/>
      <c r="T1838" s="734"/>
      <c r="U1838" s="742"/>
    </row>
    <row r="1839" spans="1:22" ht="15.75" thickBot="1" x14ac:dyDescent="0.3">
      <c r="A1839" s="755"/>
      <c r="B1839" s="175">
        <v>14030418</v>
      </c>
      <c r="C1839" s="96">
        <v>353</v>
      </c>
      <c r="D1839" s="418">
        <v>7</v>
      </c>
      <c r="E1839" s="418">
        <v>50</v>
      </c>
      <c r="F1839" s="416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8">
        <v>39</v>
      </c>
      <c r="M1839" s="418">
        <v>1</v>
      </c>
      <c r="N1839" s="734"/>
      <c r="O1839" s="418"/>
      <c r="P1839" s="418"/>
      <c r="Q1839" s="739"/>
      <c r="R1839" s="420" t="str">
        <f t="shared" si="100"/>
        <v>fx</v>
      </c>
      <c r="S1839" s="734"/>
      <c r="T1839" s="734"/>
      <c r="U1839" s="742"/>
    </row>
    <row r="1840" spans="1:22" ht="15.75" thickBot="1" x14ac:dyDescent="0.3">
      <c r="A1840" s="755"/>
      <c r="B1840" s="175">
        <v>14030418</v>
      </c>
      <c r="C1840" s="96">
        <v>353</v>
      </c>
      <c r="D1840" s="418">
        <v>7</v>
      </c>
      <c r="E1840" s="418">
        <v>50</v>
      </c>
      <c r="F1840" s="416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8">
        <v>40</v>
      </c>
      <c r="M1840" s="418">
        <v>1</v>
      </c>
      <c r="N1840" s="734"/>
      <c r="O1840" s="418"/>
      <c r="P1840" s="418"/>
      <c r="Q1840" s="739"/>
      <c r="R1840" s="420" t="str">
        <f t="shared" si="100"/>
        <v>fx</v>
      </c>
      <c r="S1840" s="734"/>
      <c r="T1840" s="734"/>
      <c r="U1840" s="742"/>
    </row>
    <row r="1841" spans="1:21" ht="15.75" thickBot="1" x14ac:dyDescent="0.3">
      <c r="A1841" s="755"/>
      <c r="B1841" s="413">
        <v>14030418</v>
      </c>
      <c r="C1841" s="157">
        <v>353</v>
      </c>
      <c r="D1841" s="415">
        <v>7</v>
      </c>
      <c r="E1841" s="415">
        <v>50</v>
      </c>
      <c r="F1841" s="410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15">
        <v>41</v>
      </c>
      <c r="M1841" s="418">
        <v>1</v>
      </c>
      <c r="N1841" s="736"/>
      <c r="O1841" s="418"/>
      <c r="P1841" s="418"/>
      <c r="Q1841" s="739"/>
      <c r="R1841" s="420" t="str">
        <f t="shared" si="100"/>
        <v>fx</v>
      </c>
      <c r="S1841" s="734"/>
      <c r="T1841" s="734"/>
      <c r="U1841" s="742"/>
    </row>
    <row r="1842" spans="1:21" x14ac:dyDescent="0.25">
      <c r="A1842" s="755"/>
      <c r="B1842" s="192">
        <v>14030418</v>
      </c>
      <c r="C1842" s="426">
        <v>321</v>
      </c>
      <c r="D1842" s="426">
        <v>7</v>
      </c>
      <c r="E1842" s="426">
        <v>50</v>
      </c>
      <c r="F1842" s="426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9">
        <v>37</v>
      </c>
      <c r="M1842" s="96">
        <v>1</v>
      </c>
      <c r="N1842" s="733">
        <v>116</v>
      </c>
      <c r="O1842" s="418"/>
      <c r="P1842" s="418"/>
      <c r="Q1842" s="739"/>
      <c r="R1842" s="420" t="str">
        <f t="shared" si="100"/>
        <v>fx</v>
      </c>
      <c r="S1842" s="734"/>
      <c r="T1842" s="734"/>
      <c r="U1842" s="742"/>
    </row>
    <row r="1843" spans="1:21" x14ac:dyDescent="0.25">
      <c r="A1843" s="755"/>
      <c r="B1843" s="270">
        <v>14030418</v>
      </c>
      <c r="C1843" s="418">
        <v>321</v>
      </c>
      <c r="D1843" s="418">
        <v>7</v>
      </c>
      <c r="E1843" s="418">
        <v>50</v>
      </c>
      <c r="F1843" s="418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30">
        <v>38</v>
      </c>
      <c r="M1843" s="96">
        <v>1</v>
      </c>
      <c r="N1843" s="734"/>
      <c r="O1843" s="418"/>
      <c r="P1843" s="418"/>
      <c r="Q1843" s="739"/>
      <c r="R1843" s="420" t="str">
        <f t="shared" si="100"/>
        <v>fx</v>
      </c>
      <c r="S1843" s="734"/>
      <c r="T1843" s="734"/>
      <c r="U1843" s="742"/>
    </row>
    <row r="1844" spans="1:21" x14ac:dyDescent="0.25">
      <c r="A1844" s="755"/>
      <c r="B1844" s="270">
        <v>14030418</v>
      </c>
      <c r="C1844" s="418">
        <v>321</v>
      </c>
      <c r="D1844" s="418">
        <v>7</v>
      </c>
      <c r="E1844" s="418">
        <v>50</v>
      </c>
      <c r="F1844" s="418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30">
        <v>39</v>
      </c>
      <c r="M1844" s="96">
        <v>1</v>
      </c>
      <c r="N1844" s="734"/>
      <c r="O1844" s="418"/>
      <c r="P1844" s="418"/>
      <c r="Q1844" s="739"/>
      <c r="R1844" s="420" t="str">
        <f t="shared" si="100"/>
        <v>fx</v>
      </c>
      <c r="S1844" s="734"/>
      <c r="T1844" s="734"/>
      <c r="U1844" s="742"/>
    </row>
    <row r="1845" spans="1:21" x14ac:dyDescent="0.25">
      <c r="A1845" s="755"/>
      <c r="B1845" s="270">
        <v>14030418</v>
      </c>
      <c r="C1845" s="418">
        <v>321</v>
      </c>
      <c r="D1845" s="418">
        <v>7</v>
      </c>
      <c r="E1845" s="418">
        <v>50</v>
      </c>
      <c r="F1845" s="418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30">
        <v>40</v>
      </c>
      <c r="M1845" s="96">
        <v>1</v>
      </c>
      <c r="N1845" s="734"/>
      <c r="O1845" s="418"/>
      <c r="P1845" s="418"/>
      <c r="Q1845" s="739"/>
      <c r="R1845" s="420" t="str">
        <f t="shared" si="100"/>
        <v>fx</v>
      </c>
      <c r="S1845" s="734"/>
      <c r="T1845" s="734"/>
      <c r="U1845" s="742"/>
    </row>
    <row r="1846" spans="1:21" ht="15.75" thickBot="1" x14ac:dyDescent="0.3">
      <c r="A1846" s="755"/>
      <c r="B1846" s="461">
        <v>14030418</v>
      </c>
      <c r="C1846" s="415">
        <v>321</v>
      </c>
      <c r="D1846" s="415">
        <v>7</v>
      </c>
      <c r="E1846" s="415">
        <v>50</v>
      </c>
      <c r="F1846" s="415">
        <f t="shared" si="98"/>
        <v>46</v>
      </c>
      <c r="G1846" s="195"/>
      <c r="H1846" s="462">
        <v>0.30208333333333331</v>
      </c>
      <c r="I1846" s="462">
        <v>0.91666666666666663</v>
      </c>
      <c r="J1846" s="463">
        <v>0.1111111111111111</v>
      </c>
      <c r="K1846" s="463">
        <f t="shared" si="99"/>
        <v>0.5034722222222221</v>
      </c>
      <c r="L1846" s="464">
        <v>41</v>
      </c>
      <c r="M1846" s="157">
        <v>1</v>
      </c>
      <c r="N1846" s="734"/>
      <c r="O1846" s="415"/>
      <c r="P1846" s="415"/>
      <c r="Q1846" s="739"/>
      <c r="R1846" s="198" t="str">
        <f t="shared" si="100"/>
        <v>fx</v>
      </c>
      <c r="S1846" s="734"/>
      <c r="T1846" s="734"/>
      <c r="U1846" s="742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26">
        <v>374</v>
      </c>
      <c r="D1847" s="426">
        <v>7</v>
      </c>
      <c r="E1847" s="426">
        <v>50</v>
      </c>
      <c r="F1847" s="426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26">
        <v>38</v>
      </c>
      <c r="M1847" s="426">
        <v>50</v>
      </c>
      <c r="N1847" s="748">
        <v>180</v>
      </c>
      <c r="O1847" s="426"/>
      <c r="P1847" s="426"/>
      <c r="Q1847" s="738">
        <f>38.8+1.273+34.08</f>
        <v>74.152999999999992</v>
      </c>
      <c r="R1847" s="150" t="str">
        <f t="shared" si="100"/>
        <v>fx</v>
      </c>
      <c r="S1847" s="748">
        <v>0.5</v>
      </c>
      <c r="T1847" s="748">
        <v>6.4</v>
      </c>
      <c r="U1847" s="745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8">
        <v>374</v>
      </c>
      <c r="D1848" s="418">
        <v>7</v>
      </c>
      <c r="E1848" s="418">
        <v>50</v>
      </c>
      <c r="F1848" s="418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8">
        <v>39</v>
      </c>
      <c r="M1848" s="418">
        <v>50</v>
      </c>
      <c r="N1848" s="749"/>
      <c r="O1848" s="418"/>
      <c r="P1848" s="418"/>
      <c r="Q1848" s="739"/>
      <c r="R1848" s="420" t="str">
        <f t="shared" si="100"/>
        <v>fx</v>
      </c>
      <c r="S1848" s="749"/>
      <c r="T1848" s="749"/>
      <c r="U1848" s="746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25">
        <v>374</v>
      </c>
      <c r="D1849" s="425">
        <v>7</v>
      </c>
      <c r="E1849" s="425">
        <v>50</v>
      </c>
      <c r="F1849" s="425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25">
        <v>40</v>
      </c>
      <c r="M1849" s="425">
        <v>50</v>
      </c>
      <c r="N1849" s="750"/>
      <c r="O1849" s="425"/>
      <c r="P1849" s="425"/>
      <c r="Q1849" s="740"/>
      <c r="R1849" s="151" t="str">
        <f t="shared" si="100"/>
        <v>fx</v>
      </c>
      <c r="S1849" s="750"/>
      <c r="T1849" s="750"/>
      <c r="U1849" s="747"/>
    </row>
    <row r="1850" spans="1:21" x14ac:dyDescent="0.25">
      <c r="A1850" s="754" t="s">
        <v>556</v>
      </c>
      <c r="B1850" s="174">
        <v>14030419</v>
      </c>
      <c r="C1850" s="163">
        <v>309</v>
      </c>
      <c r="D1850" s="426">
        <v>7</v>
      </c>
      <c r="E1850" s="426">
        <v>50</v>
      </c>
      <c r="F1850" s="426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26">
        <v>36</v>
      </c>
      <c r="M1850" s="426">
        <v>1</v>
      </c>
      <c r="N1850" s="737">
        <v>210</v>
      </c>
      <c r="O1850" s="426"/>
      <c r="P1850" s="426"/>
      <c r="Q1850" s="738">
        <f>393+17+375.8</f>
        <v>785.8</v>
      </c>
      <c r="R1850" s="150" t="str">
        <f t="shared" si="100"/>
        <v>fx</v>
      </c>
      <c r="S1850" s="737">
        <v>3.5</v>
      </c>
      <c r="T1850" s="737">
        <v>32</v>
      </c>
      <c r="U1850" s="741">
        <v>2000</v>
      </c>
    </row>
    <row r="1851" spans="1:21" ht="15.75" thickBot="1" x14ac:dyDescent="0.3">
      <c r="A1851" s="755"/>
      <c r="B1851" s="177">
        <v>14030419</v>
      </c>
      <c r="C1851" s="165">
        <v>309</v>
      </c>
      <c r="D1851" s="416">
        <v>7</v>
      </c>
      <c r="E1851" s="416">
        <v>50</v>
      </c>
      <c r="F1851" s="416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16">
        <v>38</v>
      </c>
      <c r="M1851" s="416">
        <v>2</v>
      </c>
      <c r="N1851" s="736"/>
      <c r="O1851" s="416"/>
      <c r="P1851" s="416"/>
      <c r="Q1851" s="739"/>
      <c r="R1851" s="199" t="str">
        <f t="shared" si="100"/>
        <v>fx</v>
      </c>
      <c r="S1851" s="734"/>
      <c r="T1851" s="734"/>
      <c r="U1851" s="742"/>
    </row>
    <row r="1852" spans="1:21" ht="15.75" thickBot="1" x14ac:dyDescent="0.3">
      <c r="A1852" s="755"/>
      <c r="B1852" s="174">
        <v>14030419</v>
      </c>
      <c r="C1852" s="96">
        <v>350</v>
      </c>
      <c r="D1852" s="418">
        <v>7</v>
      </c>
      <c r="E1852" s="418">
        <v>50</v>
      </c>
      <c r="F1852" s="416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8">
        <v>39</v>
      </c>
      <c r="M1852" s="418">
        <v>1</v>
      </c>
      <c r="N1852" s="733">
        <v>704</v>
      </c>
      <c r="O1852" s="418"/>
      <c r="P1852" s="418"/>
      <c r="Q1852" s="739"/>
      <c r="R1852" s="420" t="str">
        <f t="shared" si="100"/>
        <v>fx</v>
      </c>
      <c r="S1852" s="734"/>
      <c r="T1852" s="734"/>
      <c r="U1852" s="742"/>
    </row>
    <row r="1853" spans="1:21" ht="15.75" thickBot="1" x14ac:dyDescent="0.3">
      <c r="A1853" s="755"/>
      <c r="B1853" s="176">
        <v>14030419</v>
      </c>
      <c r="C1853" s="96">
        <v>350</v>
      </c>
      <c r="D1853" s="418">
        <v>7</v>
      </c>
      <c r="E1853" s="418">
        <v>50</v>
      </c>
      <c r="F1853" s="416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8">
        <v>40</v>
      </c>
      <c r="M1853" s="418">
        <v>1</v>
      </c>
      <c r="N1853" s="734"/>
      <c r="O1853" s="418"/>
      <c r="P1853" s="418"/>
      <c r="Q1853" s="739"/>
      <c r="R1853" s="420" t="str">
        <f t="shared" si="100"/>
        <v>fx</v>
      </c>
      <c r="S1853" s="734"/>
      <c r="T1853" s="734"/>
      <c r="U1853" s="742"/>
    </row>
    <row r="1854" spans="1:21" ht="15.75" thickBot="1" x14ac:dyDescent="0.3">
      <c r="A1854" s="755"/>
      <c r="B1854" s="176">
        <v>14030419</v>
      </c>
      <c r="C1854" s="96">
        <v>350</v>
      </c>
      <c r="D1854" s="418">
        <v>7</v>
      </c>
      <c r="E1854" s="418">
        <v>50</v>
      </c>
      <c r="F1854" s="416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8">
        <v>41</v>
      </c>
      <c r="M1854" s="418">
        <v>1</v>
      </c>
      <c r="N1854" s="734"/>
      <c r="O1854" s="418"/>
      <c r="P1854" s="418"/>
      <c r="Q1854" s="739"/>
      <c r="R1854" s="420" t="str">
        <f t="shared" si="100"/>
        <v>fx</v>
      </c>
      <c r="S1854" s="734"/>
      <c r="T1854" s="734"/>
      <c r="U1854" s="742"/>
    </row>
    <row r="1855" spans="1:21" ht="15.75" thickBot="1" x14ac:dyDescent="0.3">
      <c r="A1855" s="755"/>
      <c r="B1855" s="176">
        <v>14030419</v>
      </c>
      <c r="C1855" s="96">
        <v>350</v>
      </c>
      <c r="D1855" s="418">
        <v>7</v>
      </c>
      <c r="E1855" s="418">
        <v>50</v>
      </c>
      <c r="F1855" s="416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8">
        <v>42</v>
      </c>
      <c r="M1855" s="418">
        <v>2</v>
      </c>
      <c r="N1855" s="734"/>
      <c r="O1855" s="418"/>
      <c r="P1855" s="418"/>
      <c r="Q1855" s="739"/>
      <c r="R1855" s="420" t="str">
        <f t="shared" si="100"/>
        <v>fx</v>
      </c>
      <c r="S1855" s="734"/>
      <c r="T1855" s="734"/>
      <c r="U1855" s="742"/>
    </row>
    <row r="1856" spans="1:21" ht="15.75" thickBot="1" x14ac:dyDescent="0.3">
      <c r="A1856" s="755"/>
      <c r="B1856" s="176">
        <v>14030419</v>
      </c>
      <c r="C1856" s="96">
        <v>350</v>
      </c>
      <c r="D1856" s="418">
        <v>7</v>
      </c>
      <c r="E1856" s="418">
        <v>50</v>
      </c>
      <c r="F1856" s="416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8">
        <v>43</v>
      </c>
      <c r="M1856" s="418">
        <v>2</v>
      </c>
      <c r="N1856" s="734"/>
      <c r="O1856" s="418"/>
      <c r="P1856" s="418"/>
      <c r="Q1856" s="739"/>
      <c r="R1856" s="420" t="str">
        <f t="shared" si="100"/>
        <v>fx</v>
      </c>
      <c r="S1856" s="734"/>
      <c r="T1856" s="734"/>
      <c r="U1856" s="742"/>
    </row>
    <row r="1857" spans="1:21" ht="15.75" thickBot="1" x14ac:dyDescent="0.3">
      <c r="A1857" s="755"/>
      <c r="B1857" s="177">
        <v>14030419</v>
      </c>
      <c r="C1857" s="96">
        <v>350</v>
      </c>
      <c r="D1857" s="418">
        <v>7</v>
      </c>
      <c r="E1857" s="418">
        <v>50</v>
      </c>
      <c r="F1857" s="416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8">
        <v>44</v>
      </c>
      <c r="M1857" s="418">
        <v>1</v>
      </c>
      <c r="N1857" s="736"/>
      <c r="O1857" s="418"/>
      <c r="P1857" s="418"/>
      <c r="Q1857" s="739"/>
      <c r="R1857" s="420" t="str">
        <f t="shared" si="100"/>
        <v>fx</v>
      </c>
      <c r="S1857" s="734"/>
      <c r="T1857" s="734"/>
      <c r="U1857" s="742"/>
    </row>
    <row r="1858" spans="1:21" ht="15.75" thickBot="1" x14ac:dyDescent="0.3">
      <c r="A1858" s="755"/>
      <c r="B1858" s="174">
        <v>14030419</v>
      </c>
      <c r="C1858" s="96">
        <v>370</v>
      </c>
      <c r="D1858" s="418">
        <v>7</v>
      </c>
      <c r="E1858" s="418">
        <v>50</v>
      </c>
      <c r="F1858" s="416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8">
        <v>39</v>
      </c>
      <c r="M1858" s="418">
        <v>1</v>
      </c>
      <c r="N1858" s="733">
        <v>704</v>
      </c>
      <c r="O1858" s="418"/>
      <c r="P1858" s="418"/>
      <c r="Q1858" s="739"/>
      <c r="R1858" s="420" t="str">
        <f t="shared" si="100"/>
        <v>p500</v>
      </c>
      <c r="S1858" s="734"/>
      <c r="T1858" s="734"/>
      <c r="U1858" s="742"/>
    </row>
    <row r="1859" spans="1:21" ht="15.75" thickBot="1" x14ac:dyDescent="0.3">
      <c r="A1859" s="755"/>
      <c r="B1859" s="176">
        <v>14030419</v>
      </c>
      <c r="C1859" s="96">
        <v>370</v>
      </c>
      <c r="D1859" s="418">
        <v>7</v>
      </c>
      <c r="E1859" s="418">
        <v>50</v>
      </c>
      <c r="F1859" s="416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8">
        <v>40</v>
      </c>
      <c r="M1859" s="418">
        <v>1</v>
      </c>
      <c r="N1859" s="734"/>
      <c r="O1859" s="418"/>
      <c r="P1859" s="418"/>
      <c r="Q1859" s="739"/>
      <c r="R1859" s="420" t="str">
        <f t="shared" si="100"/>
        <v>p500</v>
      </c>
      <c r="S1859" s="734"/>
      <c r="T1859" s="734"/>
      <c r="U1859" s="742"/>
    </row>
    <row r="1860" spans="1:21" ht="15.75" thickBot="1" x14ac:dyDescent="0.3">
      <c r="A1860" s="755"/>
      <c r="B1860" s="176">
        <v>14030419</v>
      </c>
      <c r="C1860" s="96">
        <v>370</v>
      </c>
      <c r="D1860" s="418">
        <v>7</v>
      </c>
      <c r="E1860" s="418">
        <v>50</v>
      </c>
      <c r="F1860" s="416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8">
        <v>42</v>
      </c>
      <c r="M1860" s="418">
        <v>2</v>
      </c>
      <c r="N1860" s="734"/>
      <c r="O1860" s="418"/>
      <c r="P1860" s="418"/>
      <c r="Q1860" s="739"/>
      <c r="R1860" s="420" t="str">
        <f t="shared" si="100"/>
        <v>p500</v>
      </c>
      <c r="S1860" s="734"/>
      <c r="T1860" s="734"/>
      <c r="U1860" s="742"/>
    </row>
    <row r="1861" spans="1:21" ht="15.75" thickBot="1" x14ac:dyDescent="0.3">
      <c r="A1861" s="755"/>
      <c r="B1861" s="176">
        <v>14030419</v>
      </c>
      <c r="C1861" s="96">
        <v>370</v>
      </c>
      <c r="D1861" s="418">
        <v>7</v>
      </c>
      <c r="E1861" s="418">
        <v>50</v>
      </c>
      <c r="F1861" s="416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8">
        <v>43</v>
      </c>
      <c r="M1861" s="418">
        <v>2</v>
      </c>
      <c r="N1861" s="734"/>
      <c r="O1861" s="418"/>
      <c r="P1861" s="418"/>
      <c r="Q1861" s="739"/>
      <c r="R1861" s="420" t="str">
        <f t="shared" si="100"/>
        <v>p500</v>
      </c>
      <c r="S1861" s="734"/>
      <c r="T1861" s="734"/>
      <c r="U1861" s="742"/>
    </row>
    <row r="1862" spans="1:21" ht="15.75" thickBot="1" x14ac:dyDescent="0.3">
      <c r="A1862" s="755"/>
      <c r="B1862" s="177">
        <v>14030419</v>
      </c>
      <c r="C1862" s="96">
        <v>370</v>
      </c>
      <c r="D1862" s="418">
        <v>7</v>
      </c>
      <c r="E1862" s="418">
        <v>50</v>
      </c>
      <c r="F1862" s="416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8">
        <v>44</v>
      </c>
      <c r="M1862" s="418">
        <v>2</v>
      </c>
      <c r="N1862" s="736"/>
      <c r="O1862" s="418"/>
      <c r="P1862" s="418"/>
      <c r="Q1862" s="739"/>
      <c r="R1862" s="420" t="str">
        <f t="shared" si="100"/>
        <v>p500</v>
      </c>
      <c r="S1862" s="734"/>
      <c r="T1862" s="734"/>
      <c r="U1862" s="742"/>
    </row>
    <row r="1863" spans="1:21" ht="15.75" thickBot="1" x14ac:dyDescent="0.3">
      <c r="A1863" s="755"/>
      <c r="B1863" s="174">
        <v>14030419</v>
      </c>
      <c r="C1863" s="96">
        <v>379</v>
      </c>
      <c r="D1863" s="418">
        <v>7</v>
      </c>
      <c r="E1863" s="418">
        <v>50</v>
      </c>
      <c r="F1863" s="416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8">
        <v>38</v>
      </c>
      <c r="M1863" s="418">
        <v>1</v>
      </c>
      <c r="N1863" s="733">
        <v>192</v>
      </c>
      <c r="O1863" s="418"/>
      <c r="P1863" s="418"/>
      <c r="Q1863" s="739"/>
      <c r="R1863" s="420" t="str">
        <f t="shared" si="100"/>
        <v>fx</v>
      </c>
      <c r="S1863" s="734"/>
      <c r="T1863" s="734"/>
      <c r="U1863" s="742"/>
    </row>
    <row r="1864" spans="1:21" ht="15.75" thickBot="1" x14ac:dyDescent="0.3">
      <c r="A1864" s="755"/>
      <c r="B1864" s="176">
        <v>14030419</v>
      </c>
      <c r="C1864" s="96">
        <v>379</v>
      </c>
      <c r="D1864" s="418">
        <v>7</v>
      </c>
      <c r="E1864" s="418">
        <v>50</v>
      </c>
      <c r="F1864" s="416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8">
        <v>39</v>
      </c>
      <c r="M1864" s="418">
        <v>1</v>
      </c>
      <c r="N1864" s="734"/>
      <c r="O1864" s="418"/>
      <c r="P1864" s="418"/>
      <c r="Q1864" s="739"/>
      <c r="R1864" s="420" t="str">
        <f t="shared" si="100"/>
        <v>fx</v>
      </c>
      <c r="S1864" s="734"/>
      <c r="T1864" s="734"/>
      <c r="U1864" s="742"/>
    </row>
    <row r="1865" spans="1:21" ht="15.75" thickBot="1" x14ac:dyDescent="0.3">
      <c r="A1865" s="755"/>
      <c r="B1865" s="177">
        <v>14030419</v>
      </c>
      <c r="C1865" s="96">
        <v>379</v>
      </c>
      <c r="D1865" s="418">
        <v>7</v>
      </c>
      <c r="E1865" s="418">
        <v>50</v>
      </c>
      <c r="F1865" s="416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8">
        <v>40</v>
      </c>
      <c r="M1865" s="418">
        <v>1</v>
      </c>
      <c r="N1865" s="734"/>
      <c r="O1865" s="418"/>
      <c r="P1865" s="418"/>
      <c r="Q1865" s="739"/>
      <c r="R1865" s="420" t="str">
        <f t="shared" si="100"/>
        <v>fx</v>
      </c>
      <c r="S1865" s="734"/>
      <c r="T1865" s="734"/>
      <c r="U1865" s="742"/>
    </row>
    <row r="1866" spans="1:21" ht="15.75" thickBot="1" x14ac:dyDescent="0.3">
      <c r="A1866" s="755"/>
      <c r="B1866" s="174">
        <v>14030419</v>
      </c>
      <c r="C1866" s="96">
        <v>379</v>
      </c>
      <c r="D1866" s="418">
        <v>7</v>
      </c>
      <c r="E1866" s="418">
        <v>50</v>
      </c>
      <c r="F1866" s="416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8">
        <v>38</v>
      </c>
      <c r="M1866" s="418">
        <v>1</v>
      </c>
      <c r="N1866" s="734"/>
      <c r="O1866" s="418"/>
      <c r="P1866" s="418"/>
      <c r="Q1866" s="739"/>
      <c r="R1866" s="420" t="str">
        <f t="shared" si="100"/>
        <v>fx</v>
      </c>
      <c r="S1866" s="734"/>
      <c r="T1866" s="734"/>
      <c r="U1866" s="742"/>
    </row>
    <row r="1867" spans="1:21" ht="15.75" thickBot="1" x14ac:dyDescent="0.3">
      <c r="A1867" s="755"/>
      <c r="B1867" s="176">
        <v>14030419</v>
      </c>
      <c r="C1867" s="96">
        <v>379</v>
      </c>
      <c r="D1867" s="418">
        <v>7</v>
      </c>
      <c r="E1867" s="418">
        <v>50</v>
      </c>
      <c r="F1867" s="416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8">
        <v>39</v>
      </c>
      <c r="M1867" s="418">
        <v>1</v>
      </c>
      <c r="N1867" s="734"/>
      <c r="O1867" s="418"/>
      <c r="P1867" s="418"/>
      <c r="Q1867" s="739"/>
      <c r="R1867" s="420" t="str">
        <f t="shared" si="100"/>
        <v>fx</v>
      </c>
      <c r="S1867" s="734"/>
      <c r="T1867" s="734"/>
      <c r="U1867" s="742"/>
    </row>
    <row r="1868" spans="1:21" ht="15.75" thickBot="1" x14ac:dyDescent="0.3">
      <c r="A1868" s="755"/>
      <c r="B1868" s="177">
        <v>14030419</v>
      </c>
      <c r="C1868" s="96">
        <v>379</v>
      </c>
      <c r="D1868" s="418">
        <v>7</v>
      </c>
      <c r="E1868" s="418">
        <v>50</v>
      </c>
      <c r="F1868" s="416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8">
        <v>40</v>
      </c>
      <c r="M1868" s="418">
        <v>1</v>
      </c>
      <c r="N1868" s="736"/>
      <c r="O1868" s="418"/>
      <c r="P1868" s="418"/>
      <c r="Q1868" s="739"/>
      <c r="R1868" s="420" t="str">
        <f t="shared" si="100"/>
        <v>fx</v>
      </c>
      <c r="S1868" s="734"/>
      <c r="T1868" s="734"/>
      <c r="U1868" s="742"/>
    </row>
    <row r="1869" spans="1:21" ht="15.75" thickBot="1" x14ac:dyDescent="0.3">
      <c r="A1869" s="755"/>
      <c r="B1869" s="174">
        <v>14030419</v>
      </c>
      <c r="C1869" s="96">
        <v>353</v>
      </c>
      <c r="D1869" s="418">
        <v>7</v>
      </c>
      <c r="E1869" s="418">
        <v>50</v>
      </c>
      <c r="F1869" s="416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8">
        <v>37</v>
      </c>
      <c r="M1869" s="418">
        <v>1</v>
      </c>
      <c r="N1869" s="733">
        <v>353</v>
      </c>
      <c r="O1869" s="418"/>
      <c r="P1869" s="418"/>
      <c r="Q1869" s="739"/>
      <c r="R1869" s="420" t="str">
        <f t="shared" si="100"/>
        <v>fx</v>
      </c>
      <c r="S1869" s="734"/>
      <c r="T1869" s="734"/>
      <c r="U1869" s="742"/>
    </row>
    <row r="1870" spans="1:21" ht="15.75" thickBot="1" x14ac:dyDescent="0.3">
      <c r="A1870" s="755"/>
      <c r="B1870" s="176">
        <v>14030419</v>
      </c>
      <c r="C1870" s="96">
        <v>353</v>
      </c>
      <c r="D1870" s="418">
        <v>7</v>
      </c>
      <c r="E1870" s="418">
        <v>50</v>
      </c>
      <c r="F1870" s="416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8">
        <v>38</v>
      </c>
      <c r="M1870" s="418">
        <v>1</v>
      </c>
      <c r="N1870" s="734"/>
      <c r="O1870" s="418"/>
      <c r="P1870" s="418"/>
      <c r="Q1870" s="739"/>
      <c r="R1870" s="420" t="str">
        <f t="shared" si="100"/>
        <v>fx</v>
      </c>
      <c r="S1870" s="734"/>
      <c r="T1870" s="734"/>
      <c r="U1870" s="742"/>
    </row>
    <row r="1871" spans="1:21" ht="15.75" thickBot="1" x14ac:dyDescent="0.3">
      <c r="A1871" s="755"/>
      <c r="B1871" s="176">
        <v>14030419</v>
      </c>
      <c r="C1871" s="96">
        <v>353</v>
      </c>
      <c r="D1871" s="418">
        <v>7</v>
      </c>
      <c r="E1871" s="418">
        <v>50</v>
      </c>
      <c r="F1871" s="416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8">
        <v>39</v>
      </c>
      <c r="M1871" s="418">
        <v>1</v>
      </c>
      <c r="N1871" s="734"/>
      <c r="O1871" s="418"/>
      <c r="P1871" s="418"/>
      <c r="Q1871" s="739"/>
      <c r="R1871" s="420" t="str">
        <f t="shared" si="100"/>
        <v>fx</v>
      </c>
      <c r="S1871" s="734"/>
      <c r="T1871" s="734"/>
      <c r="U1871" s="742"/>
    </row>
    <row r="1872" spans="1:21" ht="15.75" thickBot="1" x14ac:dyDescent="0.3">
      <c r="A1872" s="755"/>
      <c r="B1872" s="176">
        <v>14030419</v>
      </c>
      <c r="C1872" s="96">
        <v>353</v>
      </c>
      <c r="D1872" s="418">
        <v>7</v>
      </c>
      <c r="E1872" s="418">
        <v>50</v>
      </c>
      <c r="F1872" s="416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8">
        <v>40</v>
      </c>
      <c r="M1872" s="418">
        <v>1</v>
      </c>
      <c r="N1872" s="734"/>
      <c r="O1872" s="418"/>
      <c r="P1872" s="418"/>
      <c r="Q1872" s="739"/>
      <c r="R1872" s="420" t="str">
        <f t="shared" si="100"/>
        <v>fx</v>
      </c>
      <c r="S1872" s="734"/>
      <c r="T1872" s="734"/>
      <c r="U1872" s="742"/>
    </row>
    <row r="1873" spans="1:21" ht="15.75" thickBot="1" x14ac:dyDescent="0.3">
      <c r="A1873" s="755"/>
      <c r="B1873" s="177">
        <v>14030419</v>
      </c>
      <c r="C1873" s="96">
        <v>353</v>
      </c>
      <c r="D1873" s="418">
        <v>7</v>
      </c>
      <c r="E1873" s="418">
        <v>50</v>
      </c>
      <c r="F1873" s="416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8">
        <v>41</v>
      </c>
      <c r="M1873" s="418">
        <v>1</v>
      </c>
      <c r="N1873" s="736"/>
      <c r="O1873" s="418"/>
      <c r="P1873" s="418"/>
      <c r="Q1873" s="739"/>
      <c r="R1873" s="420" t="str">
        <f t="shared" si="100"/>
        <v>fx</v>
      </c>
      <c r="S1873" s="734"/>
      <c r="T1873" s="734"/>
      <c r="U1873" s="742"/>
    </row>
    <row r="1874" spans="1:21" ht="15.75" thickBot="1" x14ac:dyDescent="0.3">
      <c r="A1874" s="755"/>
      <c r="B1874" s="174">
        <v>14030419</v>
      </c>
      <c r="C1874" s="96">
        <v>373</v>
      </c>
      <c r="D1874" s="418">
        <v>7</v>
      </c>
      <c r="E1874" s="418">
        <v>50</v>
      </c>
      <c r="F1874" s="416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8">
        <v>37</v>
      </c>
      <c r="M1874" s="418">
        <v>1</v>
      </c>
      <c r="N1874" s="733">
        <v>120</v>
      </c>
      <c r="O1874" s="418"/>
      <c r="P1874" s="418"/>
      <c r="Q1874" s="739"/>
      <c r="R1874" s="420" t="str">
        <f t="shared" si="100"/>
        <v>fx</v>
      </c>
      <c r="S1874" s="734"/>
      <c r="T1874" s="734"/>
      <c r="U1874" s="742"/>
    </row>
    <row r="1875" spans="1:21" ht="15.75" thickBot="1" x14ac:dyDescent="0.3">
      <c r="A1875" s="755"/>
      <c r="B1875" s="176">
        <v>14030419</v>
      </c>
      <c r="C1875" s="96">
        <v>373</v>
      </c>
      <c r="D1875" s="418">
        <v>7</v>
      </c>
      <c r="E1875" s="418">
        <v>50</v>
      </c>
      <c r="F1875" s="416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8">
        <v>38</v>
      </c>
      <c r="M1875" s="418">
        <v>1</v>
      </c>
      <c r="N1875" s="734"/>
      <c r="O1875" s="418"/>
      <c r="P1875" s="418"/>
      <c r="Q1875" s="739"/>
      <c r="R1875" s="420" t="str">
        <f t="shared" si="100"/>
        <v>fx</v>
      </c>
      <c r="S1875" s="734"/>
      <c r="T1875" s="734"/>
      <c r="U1875" s="742"/>
    </row>
    <row r="1876" spans="1:21" ht="15.75" thickBot="1" x14ac:dyDescent="0.3">
      <c r="A1876" s="755"/>
      <c r="B1876" s="176">
        <v>14030419</v>
      </c>
      <c r="C1876" s="96">
        <v>373</v>
      </c>
      <c r="D1876" s="418">
        <v>7</v>
      </c>
      <c r="E1876" s="418">
        <v>50</v>
      </c>
      <c r="F1876" s="416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8">
        <v>39</v>
      </c>
      <c r="M1876" s="418">
        <v>1</v>
      </c>
      <c r="N1876" s="734"/>
      <c r="O1876" s="418"/>
      <c r="P1876" s="418"/>
      <c r="Q1876" s="739"/>
      <c r="R1876" s="420" t="str">
        <f t="shared" si="100"/>
        <v>fx</v>
      </c>
      <c r="S1876" s="734"/>
      <c r="T1876" s="734"/>
      <c r="U1876" s="742"/>
    </row>
    <row r="1877" spans="1:21" ht="15.75" thickBot="1" x14ac:dyDescent="0.3">
      <c r="A1877" s="755"/>
      <c r="B1877" s="177">
        <v>14030419</v>
      </c>
      <c r="C1877" s="96">
        <v>373</v>
      </c>
      <c r="D1877" s="418">
        <v>7</v>
      </c>
      <c r="E1877" s="418">
        <v>50</v>
      </c>
      <c r="F1877" s="416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8">
        <v>40</v>
      </c>
      <c r="M1877" s="418">
        <v>1</v>
      </c>
      <c r="N1877" s="736"/>
      <c r="O1877" s="418"/>
      <c r="P1877" s="418"/>
      <c r="Q1877" s="739"/>
      <c r="R1877" s="420" t="str">
        <f t="shared" si="100"/>
        <v>fx</v>
      </c>
      <c r="S1877" s="734"/>
      <c r="T1877" s="734"/>
      <c r="U1877" s="742"/>
    </row>
    <row r="1878" spans="1:21" ht="15.75" thickBot="1" x14ac:dyDescent="0.3">
      <c r="A1878" s="755"/>
      <c r="B1878" s="174">
        <v>14030419</v>
      </c>
      <c r="C1878" s="96">
        <v>293</v>
      </c>
      <c r="D1878" s="418">
        <v>7</v>
      </c>
      <c r="E1878" s="418">
        <v>50</v>
      </c>
      <c r="F1878" s="416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8">
        <v>30</v>
      </c>
      <c r="M1878" s="418">
        <v>1</v>
      </c>
      <c r="N1878" s="733">
        <v>248</v>
      </c>
      <c r="O1878" s="418"/>
      <c r="P1878" s="418"/>
      <c r="Q1878" s="739"/>
      <c r="R1878" s="420" t="str">
        <f t="shared" si="100"/>
        <v>fx</v>
      </c>
      <c r="S1878" s="734"/>
      <c r="T1878" s="734"/>
      <c r="U1878" s="742"/>
    </row>
    <row r="1879" spans="1:21" ht="15.75" thickBot="1" x14ac:dyDescent="0.3">
      <c r="A1879" s="755"/>
      <c r="B1879" s="176">
        <v>14030419</v>
      </c>
      <c r="C1879" s="96">
        <v>293</v>
      </c>
      <c r="D1879" s="418">
        <v>7</v>
      </c>
      <c r="E1879" s="418">
        <v>50</v>
      </c>
      <c r="F1879" s="416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8">
        <v>31</v>
      </c>
      <c r="M1879" s="418">
        <v>1</v>
      </c>
      <c r="N1879" s="734"/>
      <c r="O1879" s="418"/>
      <c r="P1879" s="418"/>
      <c r="Q1879" s="739"/>
      <c r="R1879" s="420" t="str">
        <f t="shared" si="100"/>
        <v>fx</v>
      </c>
      <c r="S1879" s="734"/>
      <c r="T1879" s="734"/>
      <c r="U1879" s="742"/>
    </row>
    <row r="1880" spans="1:21" ht="15.75" thickBot="1" x14ac:dyDescent="0.3">
      <c r="A1880" s="755"/>
      <c r="B1880" s="176">
        <v>14030419</v>
      </c>
      <c r="C1880" s="96">
        <v>293</v>
      </c>
      <c r="D1880" s="418">
        <v>7</v>
      </c>
      <c r="E1880" s="418">
        <v>50</v>
      </c>
      <c r="F1880" s="416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8">
        <v>32</v>
      </c>
      <c r="M1880" s="418">
        <v>2</v>
      </c>
      <c r="N1880" s="734"/>
      <c r="O1880" s="418"/>
      <c r="P1880" s="418"/>
      <c r="Q1880" s="739"/>
      <c r="R1880" s="420" t="str">
        <f t="shared" si="100"/>
        <v>fx</v>
      </c>
      <c r="S1880" s="734"/>
      <c r="T1880" s="734"/>
      <c r="U1880" s="742"/>
    </row>
    <row r="1881" spans="1:21" ht="15.75" thickBot="1" x14ac:dyDescent="0.3">
      <c r="A1881" s="755"/>
      <c r="B1881" s="176">
        <v>14030419</v>
      </c>
      <c r="C1881" s="96">
        <v>293</v>
      </c>
      <c r="D1881" s="418">
        <v>7</v>
      </c>
      <c r="E1881" s="418">
        <v>50</v>
      </c>
      <c r="F1881" s="416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8">
        <v>33</v>
      </c>
      <c r="M1881" s="418">
        <v>2</v>
      </c>
      <c r="N1881" s="734"/>
      <c r="O1881" s="418"/>
      <c r="P1881" s="418"/>
      <c r="Q1881" s="739"/>
      <c r="R1881" s="420" t="str">
        <f t="shared" si="100"/>
        <v>fx</v>
      </c>
      <c r="S1881" s="734"/>
      <c r="T1881" s="734"/>
      <c r="U1881" s="742"/>
    </row>
    <row r="1882" spans="1:21" ht="15.75" thickBot="1" x14ac:dyDescent="0.3">
      <c r="A1882" s="755"/>
      <c r="B1882" s="176">
        <v>14030419</v>
      </c>
      <c r="C1882" s="96">
        <v>293</v>
      </c>
      <c r="D1882" s="418">
        <v>7</v>
      </c>
      <c r="E1882" s="418">
        <v>50</v>
      </c>
      <c r="F1882" s="416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8">
        <v>34</v>
      </c>
      <c r="M1882" s="418">
        <v>2</v>
      </c>
      <c r="N1882" s="734"/>
      <c r="O1882" s="418"/>
      <c r="P1882" s="418"/>
      <c r="Q1882" s="739"/>
      <c r="R1882" s="420" t="str">
        <f t="shared" si="100"/>
        <v>fx</v>
      </c>
      <c r="S1882" s="734"/>
      <c r="T1882" s="734"/>
      <c r="U1882" s="742"/>
    </row>
    <row r="1883" spans="1:21" ht="15.75" thickBot="1" x14ac:dyDescent="0.3">
      <c r="A1883" s="755"/>
      <c r="B1883" s="177">
        <v>14030419</v>
      </c>
      <c r="C1883" s="96">
        <v>293</v>
      </c>
      <c r="D1883" s="418">
        <v>7</v>
      </c>
      <c r="E1883" s="418">
        <v>50</v>
      </c>
      <c r="F1883" s="416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8">
        <v>35</v>
      </c>
      <c r="M1883" s="418">
        <v>1</v>
      </c>
      <c r="N1883" s="736"/>
      <c r="O1883" s="418"/>
      <c r="P1883" s="418"/>
      <c r="Q1883" s="739"/>
      <c r="R1883" s="420" t="str">
        <f t="shared" si="100"/>
        <v>fx</v>
      </c>
      <c r="S1883" s="734"/>
      <c r="T1883" s="734"/>
      <c r="U1883" s="742"/>
    </row>
    <row r="1884" spans="1:21" ht="15.75" thickBot="1" x14ac:dyDescent="0.3">
      <c r="A1884" s="755"/>
      <c r="B1884" s="174">
        <v>14030419</v>
      </c>
      <c r="C1884" s="96">
        <v>320</v>
      </c>
      <c r="D1884" s="418">
        <v>7</v>
      </c>
      <c r="E1884" s="418">
        <v>50</v>
      </c>
      <c r="F1884" s="416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8">
        <v>36</v>
      </c>
      <c r="M1884" s="418">
        <v>1</v>
      </c>
      <c r="N1884" s="733">
        <v>192</v>
      </c>
      <c r="O1884" s="418"/>
      <c r="P1884" s="418"/>
      <c r="Q1884" s="739"/>
      <c r="R1884" s="420" t="str">
        <f t="shared" si="100"/>
        <v>fx</v>
      </c>
      <c r="S1884" s="734"/>
      <c r="T1884" s="734"/>
      <c r="U1884" s="742"/>
    </row>
    <row r="1885" spans="1:21" ht="15.75" thickBot="1" x14ac:dyDescent="0.3">
      <c r="A1885" s="755"/>
      <c r="B1885" s="176">
        <v>14030419</v>
      </c>
      <c r="C1885" s="96">
        <v>320</v>
      </c>
      <c r="D1885" s="418">
        <v>7</v>
      </c>
      <c r="E1885" s="418">
        <v>50</v>
      </c>
      <c r="F1885" s="416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8">
        <v>37</v>
      </c>
      <c r="M1885" s="418">
        <v>1</v>
      </c>
      <c r="N1885" s="734"/>
      <c r="O1885" s="418"/>
      <c r="P1885" s="418"/>
      <c r="Q1885" s="739"/>
      <c r="R1885" s="420" t="str">
        <f t="shared" si="100"/>
        <v>fx</v>
      </c>
      <c r="S1885" s="734"/>
      <c r="T1885" s="734"/>
      <c r="U1885" s="742"/>
    </row>
    <row r="1886" spans="1:21" ht="15.75" thickBot="1" x14ac:dyDescent="0.3">
      <c r="A1886" s="755"/>
      <c r="B1886" s="176">
        <v>14030419</v>
      </c>
      <c r="C1886" s="96">
        <v>320</v>
      </c>
      <c r="D1886" s="418">
        <v>7</v>
      </c>
      <c r="E1886" s="418">
        <v>50</v>
      </c>
      <c r="F1886" s="416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8">
        <v>38</v>
      </c>
      <c r="M1886" s="418">
        <v>1</v>
      </c>
      <c r="N1886" s="734"/>
      <c r="O1886" s="418"/>
      <c r="P1886" s="418"/>
      <c r="Q1886" s="739"/>
      <c r="R1886" s="420" t="str">
        <f t="shared" si="100"/>
        <v>fx</v>
      </c>
      <c r="S1886" s="734"/>
      <c r="T1886" s="734"/>
      <c r="U1886" s="742"/>
    </row>
    <row r="1887" spans="1:21" ht="15.75" thickBot="1" x14ac:dyDescent="0.3">
      <c r="A1887" s="755"/>
      <c r="B1887" s="176">
        <v>14030419</v>
      </c>
      <c r="C1887" s="96">
        <v>320</v>
      </c>
      <c r="D1887" s="418">
        <v>7</v>
      </c>
      <c r="E1887" s="418">
        <v>50</v>
      </c>
      <c r="F1887" s="416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8">
        <v>39</v>
      </c>
      <c r="M1887" s="418">
        <v>2</v>
      </c>
      <c r="N1887" s="734"/>
      <c r="O1887" s="418"/>
      <c r="P1887" s="418"/>
      <c r="Q1887" s="739"/>
      <c r="R1887" s="420" t="str">
        <f t="shared" ref="R1887:R1949" si="104">IF(C1887=370,"p500","fx")</f>
        <v>fx</v>
      </c>
      <c r="S1887" s="734"/>
      <c r="T1887" s="734"/>
      <c r="U1887" s="742"/>
    </row>
    <row r="1888" spans="1:21" ht="15.75" thickBot="1" x14ac:dyDescent="0.3">
      <c r="A1888" s="755"/>
      <c r="B1888" s="176">
        <v>14030419</v>
      </c>
      <c r="C1888" s="96">
        <v>320</v>
      </c>
      <c r="D1888" s="418">
        <v>7</v>
      </c>
      <c r="E1888" s="418">
        <v>50</v>
      </c>
      <c r="F1888" s="416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8">
        <v>40</v>
      </c>
      <c r="M1888" s="418">
        <v>2</v>
      </c>
      <c r="N1888" s="734"/>
      <c r="O1888" s="418"/>
      <c r="P1888" s="418"/>
      <c r="Q1888" s="739"/>
      <c r="R1888" s="420" t="str">
        <f t="shared" si="104"/>
        <v>fx</v>
      </c>
      <c r="S1888" s="734"/>
      <c r="T1888" s="734"/>
      <c r="U1888" s="742"/>
    </row>
    <row r="1889" spans="1:21" ht="15.75" thickBot="1" x14ac:dyDescent="0.3">
      <c r="A1889" s="755"/>
      <c r="B1889" s="177">
        <v>14030419</v>
      </c>
      <c r="C1889" s="96">
        <v>320</v>
      </c>
      <c r="D1889" s="418">
        <v>7</v>
      </c>
      <c r="E1889" s="418">
        <v>50</v>
      </c>
      <c r="F1889" s="416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8">
        <v>41</v>
      </c>
      <c r="M1889" s="418">
        <v>1</v>
      </c>
      <c r="N1889" s="736"/>
      <c r="O1889" s="418"/>
      <c r="P1889" s="418"/>
      <c r="Q1889" s="739"/>
      <c r="R1889" s="420" t="str">
        <f t="shared" si="104"/>
        <v>fx</v>
      </c>
      <c r="S1889" s="734"/>
      <c r="T1889" s="734"/>
      <c r="U1889" s="742"/>
    </row>
    <row r="1890" spans="1:21" ht="15.75" thickBot="1" x14ac:dyDescent="0.3">
      <c r="A1890" s="755"/>
      <c r="B1890" s="174">
        <v>14030419</v>
      </c>
      <c r="C1890" s="96">
        <v>352</v>
      </c>
      <c r="D1890" s="418">
        <v>7</v>
      </c>
      <c r="E1890" s="418">
        <v>50</v>
      </c>
      <c r="F1890" s="416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8">
        <v>38</v>
      </c>
      <c r="M1890" s="418">
        <v>1</v>
      </c>
      <c r="N1890" s="733">
        <v>282</v>
      </c>
      <c r="O1890" s="418"/>
      <c r="P1890" s="418"/>
      <c r="Q1890" s="739"/>
      <c r="R1890" s="420" t="str">
        <f t="shared" si="104"/>
        <v>fx</v>
      </c>
      <c r="S1890" s="734"/>
      <c r="T1890" s="734"/>
      <c r="U1890" s="742"/>
    </row>
    <row r="1891" spans="1:21" ht="15.75" thickBot="1" x14ac:dyDescent="0.3">
      <c r="A1891" s="755"/>
      <c r="B1891" s="176">
        <v>14030419</v>
      </c>
      <c r="C1891" s="96">
        <v>352</v>
      </c>
      <c r="D1891" s="418">
        <v>7</v>
      </c>
      <c r="E1891" s="418">
        <v>50</v>
      </c>
      <c r="F1891" s="416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8">
        <v>39</v>
      </c>
      <c r="M1891" s="418">
        <v>2</v>
      </c>
      <c r="N1891" s="734"/>
      <c r="O1891" s="418"/>
      <c r="P1891" s="418"/>
      <c r="Q1891" s="739"/>
      <c r="R1891" s="420" t="str">
        <f t="shared" si="104"/>
        <v>fx</v>
      </c>
      <c r="S1891" s="734"/>
      <c r="T1891" s="734"/>
      <c r="U1891" s="742"/>
    </row>
    <row r="1892" spans="1:21" ht="15.75" thickBot="1" x14ac:dyDescent="0.3">
      <c r="A1892" s="755"/>
      <c r="B1892" s="176">
        <v>14030419</v>
      </c>
      <c r="C1892" s="96">
        <v>352</v>
      </c>
      <c r="D1892" s="418">
        <v>7</v>
      </c>
      <c r="E1892" s="418">
        <v>50</v>
      </c>
      <c r="F1892" s="416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8">
        <v>40</v>
      </c>
      <c r="M1892" s="418">
        <v>2</v>
      </c>
      <c r="N1892" s="734"/>
      <c r="O1892" s="418"/>
      <c r="P1892" s="418"/>
      <c r="Q1892" s="739"/>
      <c r="R1892" s="420" t="str">
        <f t="shared" si="104"/>
        <v>fx</v>
      </c>
      <c r="S1892" s="734"/>
      <c r="T1892" s="734"/>
      <c r="U1892" s="742"/>
    </row>
    <row r="1893" spans="1:21" ht="15.75" thickBot="1" x14ac:dyDescent="0.3">
      <c r="A1893" s="756"/>
      <c r="B1893" s="177">
        <v>14030419</v>
      </c>
      <c r="C1893" s="164">
        <v>352</v>
      </c>
      <c r="D1893" s="425">
        <v>7</v>
      </c>
      <c r="E1893" s="425">
        <v>50</v>
      </c>
      <c r="F1893" s="411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25">
        <v>41</v>
      </c>
      <c r="M1893" s="425">
        <v>1</v>
      </c>
      <c r="N1893" s="735"/>
      <c r="O1893" s="425"/>
      <c r="P1893" s="425"/>
      <c r="Q1893" s="740"/>
      <c r="R1893" s="151" t="str">
        <f t="shared" si="104"/>
        <v>fx</v>
      </c>
      <c r="S1893" s="735"/>
      <c r="T1893" s="735"/>
      <c r="U1893" s="743"/>
    </row>
    <row r="1894" spans="1:21" ht="15.75" thickBot="1" x14ac:dyDescent="0.3">
      <c r="A1894" s="754" t="s">
        <v>336</v>
      </c>
      <c r="B1894" s="174">
        <v>14030420</v>
      </c>
      <c r="C1894" s="163">
        <v>309</v>
      </c>
      <c r="D1894" s="446">
        <v>7</v>
      </c>
      <c r="E1894" s="446">
        <v>50</v>
      </c>
      <c r="F1894" s="446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46">
        <v>36</v>
      </c>
      <c r="M1894" s="446">
        <v>1</v>
      </c>
      <c r="N1894" s="737">
        <v>112</v>
      </c>
      <c r="O1894" s="446"/>
      <c r="P1894" s="446"/>
      <c r="Q1894" s="738">
        <f>66.18+2.165+52.002</f>
        <v>120.34700000000001</v>
      </c>
      <c r="R1894" s="150" t="str">
        <f t="shared" si="104"/>
        <v>fx</v>
      </c>
      <c r="S1894" s="737">
        <v>0.5</v>
      </c>
      <c r="T1894" s="737">
        <v>4.5</v>
      </c>
      <c r="U1894" s="741">
        <v>300</v>
      </c>
    </row>
    <row r="1895" spans="1:21" ht="15.75" thickBot="1" x14ac:dyDescent="0.3">
      <c r="A1895" s="755"/>
      <c r="B1895" s="175">
        <v>14030420</v>
      </c>
      <c r="C1895" s="96">
        <v>309</v>
      </c>
      <c r="D1895" s="444">
        <v>7</v>
      </c>
      <c r="E1895" s="444">
        <v>50</v>
      </c>
      <c r="F1895" s="440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44">
        <v>37</v>
      </c>
      <c r="M1895" s="444">
        <v>1</v>
      </c>
      <c r="N1895" s="734"/>
      <c r="O1895" s="444"/>
      <c r="P1895" s="444"/>
      <c r="Q1895" s="739"/>
      <c r="R1895" s="447" t="str">
        <f t="shared" si="104"/>
        <v>fx</v>
      </c>
      <c r="S1895" s="734"/>
      <c r="T1895" s="734"/>
      <c r="U1895" s="742"/>
    </row>
    <row r="1896" spans="1:21" ht="15.75" thickBot="1" x14ac:dyDescent="0.3">
      <c r="A1896" s="755"/>
      <c r="B1896" s="175">
        <v>14030420</v>
      </c>
      <c r="C1896" s="96">
        <v>309</v>
      </c>
      <c r="D1896" s="444">
        <v>7</v>
      </c>
      <c r="E1896" s="444">
        <v>50</v>
      </c>
      <c r="F1896" s="440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44">
        <v>38</v>
      </c>
      <c r="M1896" s="444">
        <v>1</v>
      </c>
      <c r="N1896" s="734"/>
      <c r="O1896" s="444"/>
      <c r="P1896" s="444"/>
      <c r="Q1896" s="739"/>
      <c r="R1896" s="447" t="str">
        <f t="shared" si="104"/>
        <v>fx</v>
      </c>
      <c r="S1896" s="734"/>
      <c r="T1896" s="734"/>
      <c r="U1896" s="742"/>
    </row>
    <row r="1897" spans="1:21" ht="15.75" thickBot="1" x14ac:dyDescent="0.3">
      <c r="A1897" s="755"/>
      <c r="B1897" s="175">
        <v>14030420</v>
      </c>
      <c r="C1897" s="96">
        <v>309</v>
      </c>
      <c r="D1897" s="444">
        <v>7</v>
      </c>
      <c r="E1897" s="444">
        <v>50</v>
      </c>
      <c r="F1897" s="440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44">
        <v>39</v>
      </c>
      <c r="M1897" s="444">
        <v>2</v>
      </c>
      <c r="N1897" s="734"/>
      <c r="O1897" s="444"/>
      <c r="P1897" s="444"/>
      <c r="Q1897" s="739"/>
      <c r="R1897" s="447" t="str">
        <f t="shared" si="104"/>
        <v>fx</v>
      </c>
      <c r="S1897" s="734"/>
      <c r="T1897" s="734"/>
      <c r="U1897" s="742"/>
    </row>
    <row r="1898" spans="1:21" ht="15.75" thickBot="1" x14ac:dyDescent="0.3">
      <c r="A1898" s="755"/>
      <c r="B1898" s="175">
        <v>14030420</v>
      </c>
      <c r="C1898" s="96">
        <v>309</v>
      </c>
      <c r="D1898" s="444">
        <v>7</v>
      </c>
      <c r="E1898" s="444">
        <v>50</v>
      </c>
      <c r="F1898" s="440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44">
        <v>40</v>
      </c>
      <c r="M1898" s="444">
        <v>2</v>
      </c>
      <c r="N1898" s="734"/>
      <c r="O1898" s="444"/>
      <c r="P1898" s="444"/>
      <c r="Q1898" s="739"/>
      <c r="R1898" s="447" t="str">
        <f t="shared" si="104"/>
        <v>fx</v>
      </c>
      <c r="S1898" s="734"/>
      <c r="T1898" s="734"/>
      <c r="U1898" s="742"/>
    </row>
    <row r="1899" spans="1:21" ht="15.75" thickBot="1" x14ac:dyDescent="0.3">
      <c r="A1899" s="755"/>
      <c r="B1899" s="443">
        <v>14030420</v>
      </c>
      <c r="C1899" s="96">
        <v>309</v>
      </c>
      <c r="D1899" s="444">
        <v>7</v>
      </c>
      <c r="E1899" s="444">
        <v>50</v>
      </c>
      <c r="F1899" s="440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44">
        <v>41</v>
      </c>
      <c r="M1899" s="444">
        <v>1</v>
      </c>
      <c r="N1899" s="736"/>
      <c r="O1899" s="444"/>
      <c r="P1899" s="444"/>
      <c r="Q1899" s="739"/>
      <c r="R1899" s="447" t="str">
        <f t="shared" si="104"/>
        <v>fx</v>
      </c>
      <c r="S1899" s="734"/>
      <c r="T1899" s="734"/>
      <c r="U1899" s="742"/>
    </row>
    <row r="1900" spans="1:21" ht="15.75" thickBot="1" x14ac:dyDescent="0.3">
      <c r="A1900" s="755"/>
      <c r="B1900" s="174">
        <v>14030420</v>
      </c>
      <c r="C1900" s="96">
        <v>309</v>
      </c>
      <c r="D1900" s="444">
        <v>7</v>
      </c>
      <c r="E1900" s="444">
        <v>50</v>
      </c>
      <c r="F1900" s="440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44">
        <v>36</v>
      </c>
      <c r="M1900" s="444">
        <v>1</v>
      </c>
      <c r="N1900" s="733">
        <v>56</v>
      </c>
      <c r="O1900" s="444"/>
      <c r="P1900" s="444"/>
      <c r="Q1900" s="739"/>
      <c r="R1900" s="447" t="str">
        <f t="shared" si="104"/>
        <v>fx</v>
      </c>
      <c r="S1900" s="734"/>
      <c r="T1900" s="734"/>
      <c r="U1900" s="742"/>
    </row>
    <row r="1901" spans="1:21" ht="15.75" thickBot="1" x14ac:dyDescent="0.3">
      <c r="A1901" s="755"/>
      <c r="B1901" s="175">
        <v>14030420</v>
      </c>
      <c r="C1901" s="96">
        <v>309</v>
      </c>
      <c r="D1901" s="444">
        <v>7</v>
      </c>
      <c r="E1901" s="444">
        <v>50</v>
      </c>
      <c r="F1901" s="440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44">
        <v>37</v>
      </c>
      <c r="M1901" s="444">
        <v>1</v>
      </c>
      <c r="N1901" s="734"/>
      <c r="O1901" s="444"/>
      <c r="P1901" s="444"/>
      <c r="Q1901" s="739"/>
      <c r="R1901" s="447" t="str">
        <f t="shared" si="104"/>
        <v>fx</v>
      </c>
      <c r="S1901" s="734"/>
      <c r="T1901" s="734"/>
      <c r="U1901" s="742"/>
    </row>
    <row r="1902" spans="1:21" ht="15.75" thickBot="1" x14ac:dyDescent="0.3">
      <c r="A1902" s="755"/>
      <c r="B1902" s="443">
        <v>14030420</v>
      </c>
      <c r="C1902" s="96">
        <v>309</v>
      </c>
      <c r="D1902" s="444">
        <v>7</v>
      </c>
      <c r="E1902" s="444">
        <v>50</v>
      </c>
      <c r="F1902" s="440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44">
        <v>38</v>
      </c>
      <c r="M1902" s="444">
        <v>2</v>
      </c>
      <c r="N1902" s="736"/>
      <c r="O1902" s="444"/>
      <c r="P1902" s="444"/>
      <c r="Q1902" s="739"/>
      <c r="R1902" s="447" t="str">
        <f t="shared" si="104"/>
        <v>fx</v>
      </c>
      <c r="S1902" s="734"/>
      <c r="T1902" s="734"/>
      <c r="U1902" s="742"/>
    </row>
    <row r="1903" spans="1:21" ht="15.75" thickBot="1" x14ac:dyDescent="0.3">
      <c r="A1903" s="755"/>
      <c r="B1903" s="174">
        <v>14030420</v>
      </c>
      <c r="C1903" s="96">
        <v>320</v>
      </c>
      <c r="D1903" s="444">
        <v>7</v>
      </c>
      <c r="E1903" s="444">
        <v>50</v>
      </c>
      <c r="F1903" s="440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44">
        <v>38</v>
      </c>
      <c r="M1903" s="444">
        <v>1</v>
      </c>
      <c r="N1903" s="733">
        <v>84</v>
      </c>
      <c r="O1903" s="444"/>
      <c r="P1903" s="444"/>
      <c r="Q1903" s="739"/>
      <c r="R1903" s="447" t="str">
        <f t="shared" si="104"/>
        <v>fx</v>
      </c>
      <c r="S1903" s="734"/>
      <c r="T1903" s="734"/>
      <c r="U1903" s="742"/>
    </row>
    <row r="1904" spans="1:21" ht="15.75" thickBot="1" x14ac:dyDescent="0.3">
      <c r="A1904" s="755"/>
      <c r="B1904" s="175">
        <v>14030420</v>
      </c>
      <c r="C1904" s="96">
        <v>320</v>
      </c>
      <c r="D1904" s="444">
        <v>7</v>
      </c>
      <c r="E1904" s="444">
        <v>50</v>
      </c>
      <c r="F1904" s="440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44">
        <v>39</v>
      </c>
      <c r="M1904" s="444">
        <v>2</v>
      </c>
      <c r="N1904" s="734"/>
      <c r="O1904" s="444"/>
      <c r="P1904" s="444"/>
      <c r="Q1904" s="739"/>
      <c r="R1904" s="447" t="str">
        <f t="shared" si="104"/>
        <v>fx</v>
      </c>
      <c r="S1904" s="734"/>
      <c r="T1904" s="734"/>
      <c r="U1904" s="742"/>
    </row>
    <row r="1905" spans="1:21" ht="15.75" thickBot="1" x14ac:dyDescent="0.3">
      <c r="A1905" s="755"/>
      <c r="B1905" s="175">
        <v>14030420</v>
      </c>
      <c r="C1905" s="96">
        <v>320</v>
      </c>
      <c r="D1905" s="444">
        <v>7</v>
      </c>
      <c r="E1905" s="444">
        <v>50</v>
      </c>
      <c r="F1905" s="440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44">
        <v>40</v>
      </c>
      <c r="M1905" s="444">
        <v>2</v>
      </c>
      <c r="N1905" s="734"/>
      <c r="O1905" s="444"/>
      <c r="P1905" s="444"/>
      <c r="Q1905" s="739"/>
      <c r="R1905" s="447" t="str">
        <f t="shared" si="104"/>
        <v>fx</v>
      </c>
      <c r="S1905" s="734"/>
      <c r="T1905" s="734"/>
      <c r="U1905" s="742"/>
    </row>
    <row r="1906" spans="1:21" ht="15.75" thickBot="1" x14ac:dyDescent="0.3">
      <c r="A1906" s="755"/>
      <c r="B1906" s="443">
        <v>14030420</v>
      </c>
      <c r="C1906" s="96">
        <v>320</v>
      </c>
      <c r="D1906" s="444">
        <v>7</v>
      </c>
      <c r="E1906" s="444">
        <v>50</v>
      </c>
      <c r="F1906" s="440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44">
        <v>41</v>
      </c>
      <c r="M1906" s="444">
        <v>1</v>
      </c>
      <c r="N1906" s="736"/>
      <c r="O1906" s="444"/>
      <c r="P1906" s="444"/>
      <c r="Q1906" s="739"/>
      <c r="R1906" s="447" t="str">
        <f t="shared" si="104"/>
        <v>fx</v>
      </c>
      <c r="S1906" s="734"/>
      <c r="T1906" s="734"/>
      <c r="U1906" s="742"/>
    </row>
    <row r="1907" spans="1:21" ht="15.75" thickBot="1" x14ac:dyDescent="0.3">
      <c r="A1907" s="755"/>
      <c r="B1907" s="174">
        <v>14030420</v>
      </c>
      <c r="C1907" s="96">
        <v>356</v>
      </c>
      <c r="D1907" s="444">
        <v>7</v>
      </c>
      <c r="E1907" s="444">
        <v>50</v>
      </c>
      <c r="F1907" s="440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44">
        <v>37</v>
      </c>
      <c r="M1907" s="444">
        <v>1</v>
      </c>
      <c r="N1907" s="733">
        <v>70</v>
      </c>
      <c r="O1907" s="444"/>
      <c r="P1907" s="444"/>
      <c r="Q1907" s="739"/>
      <c r="R1907" s="447" t="str">
        <f t="shared" si="104"/>
        <v>fx</v>
      </c>
      <c r="S1907" s="734"/>
      <c r="T1907" s="734"/>
      <c r="U1907" s="742"/>
    </row>
    <row r="1908" spans="1:21" ht="15.75" thickBot="1" x14ac:dyDescent="0.3">
      <c r="A1908" s="755"/>
      <c r="B1908" s="175">
        <v>14030420</v>
      </c>
      <c r="C1908" s="96">
        <v>356</v>
      </c>
      <c r="D1908" s="444">
        <v>7</v>
      </c>
      <c r="E1908" s="444">
        <v>50</v>
      </c>
      <c r="F1908" s="440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44">
        <v>38</v>
      </c>
      <c r="M1908" s="444">
        <v>1</v>
      </c>
      <c r="N1908" s="734"/>
      <c r="O1908" s="444"/>
      <c r="P1908" s="444"/>
      <c r="Q1908" s="739"/>
      <c r="R1908" s="447" t="str">
        <f t="shared" si="104"/>
        <v>fx</v>
      </c>
      <c r="S1908" s="734"/>
      <c r="T1908" s="734"/>
      <c r="U1908" s="742"/>
    </row>
    <row r="1909" spans="1:21" ht="15.75" thickBot="1" x14ac:dyDescent="0.3">
      <c r="A1909" s="755"/>
      <c r="B1909" s="175">
        <v>14030420</v>
      </c>
      <c r="C1909" s="96">
        <v>356</v>
      </c>
      <c r="D1909" s="444">
        <v>7</v>
      </c>
      <c r="E1909" s="444">
        <v>50</v>
      </c>
      <c r="F1909" s="440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44">
        <v>39</v>
      </c>
      <c r="M1909" s="444">
        <v>1</v>
      </c>
      <c r="N1909" s="734"/>
      <c r="O1909" s="444"/>
      <c r="P1909" s="444"/>
      <c r="Q1909" s="739"/>
      <c r="R1909" s="447" t="str">
        <f t="shared" si="104"/>
        <v>fx</v>
      </c>
      <c r="S1909" s="734"/>
      <c r="T1909" s="734"/>
      <c r="U1909" s="742"/>
    </row>
    <row r="1910" spans="1:21" ht="15.75" thickBot="1" x14ac:dyDescent="0.3">
      <c r="A1910" s="755"/>
      <c r="B1910" s="175">
        <v>14030420</v>
      </c>
      <c r="C1910" s="96">
        <v>356</v>
      </c>
      <c r="D1910" s="444">
        <v>7</v>
      </c>
      <c r="E1910" s="444">
        <v>50</v>
      </c>
      <c r="F1910" s="440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44">
        <v>40</v>
      </c>
      <c r="M1910" s="444">
        <v>1</v>
      </c>
      <c r="N1910" s="734"/>
      <c r="O1910" s="444"/>
      <c r="P1910" s="444"/>
      <c r="Q1910" s="739"/>
      <c r="R1910" s="447" t="str">
        <f t="shared" si="104"/>
        <v>fx</v>
      </c>
      <c r="S1910" s="734"/>
      <c r="T1910" s="734"/>
      <c r="U1910" s="742"/>
    </row>
    <row r="1911" spans="1:21" ht="15.75" thickBot="1" x14ac:dyDescent="0.3">
      <c r="A1911" s="755"/>
      <c r="B1911" s="443">
        <v>14030420</v>
      </c>
      <c r="C1911" s="96">
        <v>356</v>
      </c>
      <c r="D1911" s="444">
        <v>7</v>
      </c>
      <c r="E1911" s="444">
        <v>50</v>
      </c>
      <c r="F1911" s="440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44">
        <v>41</v>
      </c>
      <c r="M1911" s="444">
        <v>1</v>
      </c>
      <c r="N1911" s="736"/>
      <c r="O1911" s="444"/>
      <c r="P1911" s="444"/>
      <c r="Q1911" s="739"/>
      <c r="R1911" s="447" t="str">
        <f t="shared" si="104"/>
        <v>fx</v>
      </c>
      <c r="S1911" s="734"/>
      <c r="T1911" s="734"/>
      <c r="U1911" s="742"/>
    </row>
    <row r="1912" spans="1:21" ht="15.75" thickBot="1" x14ac:dyDescent="0.3">
      <c r="A1912" s="755"/>
      <c r="B1912" s="174">
        <v>14030420</v>
      </c>
      <c r="C1912" s="96">
        <v>293</v>
      </c>
      <c r="D1912" s="444">
        <v>7</v>
      </c>
      <c r="E1912" s="444">
        <v>50</v>
      </c>
      <c r="F1912" s="440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44">
        <v>30</v>
      </c>
      <c r="M1912" s="444">
        <v>1</v>
      </c>
      <c r="N1912" s="733">
        <v>126</v>
      </c>
      <c r="O1912" s="444"/>
      <c r="P1912" s="444"/>
      <c r="Q1912" s="739"/>
      <c r="R1912" s="447" t="str">
        <f t="shared" si="104"/>
        <v>fx</v>
      </c>
      <c r="S1912" s="734"/>
      <c r="T1912" s="734"/>
      <c r="U1912" s="742"/>
    </row>
    <row r="1913" spans="1:21" ht="15.75" thickBot="1" x14ac:dyDescent="0.3">
      <c r="A1913" s="755"/>
      <c r="B1913" s="175">
        <v>14030420</v>
      </c>
      <c r="C1913" s="96">
        <v>293</v>
      </c>
      <c r="D1913" s="444">
        <v>7</v>
      </c>
      <c r="E1913" s="444">
        <v>50</v>
      </c>
      <c r="F1913" s="440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44">
        <v>31</v>
      </c>
      <c r="M1913" s="444">
        <v>1</v>
      </c>
      <c r="N1913" s="734"/>
      <c r="O1913" s="444"/>
      <c r="P1913" s="444"/>
      <c r="Q1913" s="739"/>
      <c r="R1913" s="447" t="str">
        <f t="shared" si="104"/>
        <v>fx</v>
      </c>
      <c r="S1913" s="734"/>
      <c r="T1913" s="734"/>
      <c r="U1913" s="742"/>
    </row>
    <row r="1914" spans="1:21" ht="15.75" thickBot="1" x14ac:dyDescent="0.3">
      <c r="A1914" s="755"/>
      <c r="B1914" s="175">
        <v>14030420</v>
      </c>
      <c r="C1914" s="96">
        <v>293</v>
      </c>
      <c r="D1914" s="444">
        <v>7</v>
      </c>
      <c r="E1914" s="444">
        <v>50</v>
      </c>
      <c r="F1914" s="440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44">
        <v>32</v>
      </c>
      <c r="M1914" s="444">
        <v>2</v>
      </c>
      <c r="N1914" s="734"/>
      <c r="O1914" s="444"/>
      <c r="P1914" s="444"/>
      <c r="Q1914" s="739"/>
      <c r="R1914" s="447" t="str">
        <f t="shared" si="104"/>
        <v>fx</v>
      </c>
      <c r="S1914" s="734"/>
      <c r="T1914" s="734"/>
      <c r="U1914" s="742"/>
    </row>
    <row r="1915" spans="1:21" ht="15.75" thickBot="1" x14ac:dyDescent="0.3">
      <c r="A1915" s="755"/>
      <c r="B1915" s="175">
        <v>14030420</v>
      </c>
      <c r="C1915" s="96">
        <v>293</v>
      </c>
      <c r="D1915" s="444">
        <v>7</v>
      </c>
      <c r="E1915" s="444">
        <v>50</v>
      </c>
      <c r="F1915" s="440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44">
        <v>33</v>
      </c>
      <c r="M1915" s="444">
        <v>2</v>
      </c>
      <c r="N1915" s="734"/>
      <c r="O1915" s="444"/>
      <c r="P1915" s="444"/>
      <c r="Q1915" s="739"/>
      <c r="R1915" s="447" t="str">
        <f t="shared" si="104"/>
        <v>fx</v>
      </c>
      <c r="S1915" s="734"/>
      <c r="T1915" s="734"/>
      <c r="U1915" s="742"/>
    </row>
    <row r="1916" spans="1:21" ht="15.75" thickBot="1" x14ac:dyDescent="0.3">
      <c r="A1916" s="755"/>
      <c r="B1916" s="175">
        <v>14030420</v>
      </c>
      <c r="C1916" s="96">
        <v>293</v>
      </c>
      <c r="D1916" s="444">
        <v>7</v>
      </c>
      <c r="E1916" s="444">
        <v>50</v>
      </c>
      <c r="F1916" s="440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44">
        <v>34</v>
      </c>
      <c r="M1916" s="444">
        <v>2</v>
      </c>
      <c r="N1916" s="734"/>
      <c r="O1916" s="444"/>
      <c r="P1916" s="444"/>
      <c r="Q1916" s="739"/>
      <c r="R1916" s="447" t="str">
        <f t="shared" si="104"/>
        <v>fx</v>
      </c>
      <c r="S1916" s="734"/>
      <c r="T1916" s="734"/>
      <c r="U1916" s="742"/>
    </row>
    <row r="1917" spans="1:21" ht="15.75" thickBot="1" x14ac:dyDescent="0.3">
      <c r="A1917" s="755"/>
      <c r="B1917" s="442">
        <v>14030420</v>
      </c>
      <c r="C1917" s="157">
        <v>293</v>
      </c>
      <c r="D1917" s="438">
        <v>7</v>
      </c>
      <c r="E1917" s="438">
        <v>50</v>
      </c>
      <c r="F1917" s="439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8">
        <v>35</v>
      </c>
      <c r="M1917" s="438">
        <v>1</v>
      </c>
      <c r="N1917" s="734"/>
      <c r="O1917" s="438"/>
      <c r="P1917" s="438"/>
      <c r="Q1917" s="739"/>
      <c r="R1917" s="198" t="str">
        <f t="shared" si="104"/>
        <v>fx</v>
      </c>
      <c r="S1917" s="734"/>
      <c r="T1917" s="734"/>
      <c r="U1917" s="742"/>
    </row>
    <row r="1918" spans="1:21" ht="15.75" thickBot="1" x14ac:dyDescent="0.3">
      <c r="A1918" s="754" t="str">
        <f t="shared" ref="A1918" si="106">IF(H1918&gt;I1918,"شب","روز")</f>
        <v>روز</v>
      </c>
      <c r="B1918" s="174">
        <v>14030420</v>
      </c>
      <c r="C1918" s="163">
        <v>309</v>
      </c>
      <c r="D1918" s="446">
        <v>7</v>
      </c>
      <c r="E1918" s="446">
        <v>50</v>
      </c>
      <c r="F1918" s="446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46">
        <v>36</v>
      </c>
      <c r="M1918" s="446"/>
      <c r="N1918" s="737">
        <v>336</v>
      </c>
      <c r="O1918" s="446"/>
      <c r="P1918" s="446"/>
      <c r="Q1918" s="738">
        <f>367.82+14.61+342.627</f>
        <v>725.05700000000002</v>
      </c>
      <c r="R1918" s="150" t="str">
        <f t="shared" si="104"/>
        <v>fx</v>
      </c>
      <c r="S1918" s="737">
        <v>3.8</v>
      </c>
      <c r="T1918" s="737">
        <v>26.5</v>
      </c>
      <c r="U1918" s="741">
        <v>1500</v>
      </c>
    </row>
    <row r="1919" spans="1:21" ht="15.75" thickBot="1" x14ac:dyDescent="0.3">
      <c r="A1919" s="755"/>
      <c r="B1919" s="175">
        <v>14030420</v>
      </c>
      <c r="C1919" s="96">
        <v>309</v>
      </c>
      <c r="D1919" s="444">
        <v>7</v>
      </c>
      <c r="E1919" s="444">
        <v>50</v>
      </c>
      <c r="F1919" s="440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44">
        <v>37</v>
      </c>
      <c r="M1919" s="444"/>
      <c r="N1919" s="734"/>
      <c r="O1919" s="444"/>
      <c r="P1919" s="444"/>
      <c r="Q1919" s="739"/>
      <c r="R1919" s="447" t="str">
        <f t="shared" si="104"/>
        <v>fx</v>
      </c>
      <c r="S1919" s="734"/>
      <c r="T1919" s="734"/>
      <c r="U1919" s="742"/>
    </row>
    <row r="1920" spans="1:21" ht="15.75" thickBot="1" x14ac:dyDescent="0.3">
      <c r="A1920" s="755"/>
      <c r="B1920" s="175">
        <v>14030420</v>
      </c>
      <c r="C1920" s="96">
        <v>309</v>
      </c>
      <c r="D1920" s="444">
        <v>7</v>
      </c>
      <c r="E1920" s="444">
        <v>50</v>
      </c>
      <c r="F1920" s="440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44">
        <v>38</v>
      </c>
      <c r="M1920" s="444"/>
      <c r="N1920" s="734"/>
      <c r="O1920" s="444"/>
      <c r="P1920" s="444"/>
      <c r="Q1920" s="739"/>
      <c r="R1920" s="447" t="str">
        <f t="shared" si="104"/>
        <v>fx</v>
      </c>
      <c r="S1920" s="734"/>
      <c r="T1920" s="734"/>
      <c r="U1920" s="742"/>
    </row>
    <row r="1921" spans="1:21" ht="15.75" thickBot="1" x14ac:dyDescent="0.3">
      <c r="A1921" s="755"/>
      <c r="B1921" s="175">
        <v>14030420</v>
      </c>
      <c r="C1921" s="96">
        <v>309</v>
      </c>
      <c r="D1921" s="444">
        <v>7</v>
      </c>
      <c r="E1921" s="444">
        <v>50</v>
      </c>
      <c r="F1921" s="440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44">
        <v>39</v>
      </c>
      <c r="M1921" s="444"/>
      <c r="N1921" s="734"/>
      <c r="O1921" s="444"/>
      <c r="P1921" s="444"/>
      <c r="Q1921" s="739"/>
      <c r="R1921" s="447" t="str">
        <f t="shared" si="104"/>
        <v>fx</v>
      </c>
      <c r="S1921" s="734"/>
      <c r="T1921" s="734"/>
      <c r="U1921" s="742"/>
    </row>
    <row r="1922" spans="1:21" ht="15.75" thickBot="1" x14ac:dyDescent="0.3">
      <c r="A1922" s="755"/>
      <c r="B1922" s="175">
        <v>14030420</v>
      </c>
      <c r="C1922" s="96">
        <v>309</v>
      </c>
      <c r="D1922" s="444">
        <v>7</v>
      </c>
      <c r="E1922" s="444">
        <v>50</v>
      </c>
      <c r="F1922" s="440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44">
        <v>40</v>
      </c>
      <c r="M1922" s="444"/>
      <c r="N1922" s="734"/>
      <c r="O1922" s="444"/>
      <c r="P1922" s="444"/>
      <c r="Q1922" s="739"/>
      <c r="R1922" s="447" t="str">
        <f t="shared" si="104"/>
        <v>fx</v>
      </c>
      <c r="S1922" s="734"/>
      <c r="T1922" s="734"/>
      <c r="U1922" s="742"/>
    </row>
    <row r="1923" spans="1:21" ht="15.75" thickBot="1" x14ac:dyDescent="0.3">
      <c r="A1923" s="755"/>
      <c r="B1923" s="443">
        <v>14030420</v>
      </c>
      <c r="C1923" s="96">
        <v>309</v>
      </c>
      <c r="D1923" s="444">
        <v>7</v>
      </c>
      <c r="E1923" s="444">
        <v>50</v>
      </c>
      <c r="F1923" s="440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44">
        <v>41</v>
      </c>
      <c r="M1923" s="444"/>
      <c r="N1923" s="736"/>
      <c r="O1923" s="444"/>
      <c r="P1923" s="444"/>
      <c r="Q1923" s="739"/>
      <c r="R1923" s="447" t="str">
        <f t="shared" si="104"/>
        <v>fx</v>
      </c>
      <c r="S1923" s="734"/>
      <c r="T1923" s="734"/>
      <c r="U1923" s="742"/>
    </row>
    <row r="1924" spans="1:21" ht="15.75" thickBot="1" x14ac:dyDescent="0.3">
      <c r="A1924" s="755"/>
      <c r="B1924" s="174">
        <v>14030420</v>
      </c>
      <c r="C1924" s="96">
        <v>309</v>
      </c>
      <c r="D1924" s="444">
        <v>7</v>
      </c>
      <c r="E1924" s="444">
        <v>50</v>
      </c>
      <c r="F1924" s="440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44">
        <v>36</v>
      </c>
      <c r="M1924" s="444"/>
      <c r="N1924" s="733">
        <v>219</v>
      </c>
      <c r="O1924" s="444"/>
      <c r="P1924" s="444"/>
      <c r="Q1924" s="739"/>
      <c r="R1924" s="447" t="str">
        <f t="shared" si="104"/>
        <v>fx</v>
      </c>
      <c r="S1924" s="734"/>
      <c r="T1924" s="734"/>
      <c r="U1924" s="742"/>
    </row>
    <row r="1925" spans="1:21" ht="15.75" thickBot="1" x14ac:dyDescent="0.3">
      <c r="A1925" s="755"/>
      <c r="B1925" s="175">
        <v>14030420</v>
      </c>
      <c r="C1925" s="96">
        <v>309</v>
      </c>
      <c r="D1925" s="444">
        <v>7</v>
      </c>
      <c r="E1925" s="444">
        <v>50</v>
      </c>
      <c r="F1925" s="440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44">
        <v>38</v>
      </c>
      <c r="M1925" s="444"/>
      <c r="N1925" s="734"/>
      <c r="O1925" s="444"/>
      <c r="P1925" s="444"/>
      <c r="Q1925" s="739"/>
      <c r="R1925" s="447" t="str">
        <f t="shared" si="104"/>
        <v>fx</v>
      </c>
      <c r="S1925" s="734"/>
      <c r="T1925" s="734"/>
      <c r="U1925" s="742"/>
    </row>
    <row r="1926" spans="1:21" ht="15.75" thickBot="1" x14ac:dyDescent="0.3">
      <c r="A1926" s="755"/>
      <c r="B1926" s="443">
        <v>14030420</v>
      </c>
      <c r="C1926" s="96">
        <v>309</v>
      </c>
      <c r="D1926" s="444">
        <v>7</v>
      </c>
      <c r="E1926" s="444">
        <v>50</v>
      </c>
      <c r="F1926" s="440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44">
        <v>37</v>
      </c>
      <c r="M1926" s="444"/>
      <c r="N1926" s="736"/>
      <c r="O1926" s="444"/>
      <c r="P1926" s="444"/>
      <c r="Q1926" s="739"/>
      <c r="R1926" s="447" t="str">
        <f t="shared" si="104"/>
        <v>fx</v>
      </c>
      <c r="S1926" s="734"/>
      <c r="T1926" s="734"/>
      <c r="U1926" s="742"/>
    </row>
    <row r="1927" spans="1:21" ht="15.75" thickBot="1" x14ac:dyDescent="0.3">
      <c r="A1927" s="755"/>
      <c r="B1927" s="174">
        <v>14030420</v>
      </c>
      <c r="C1927" s="96">
        <v>350</v>
      </c>
      <c r="D1927" s="444">
        <v>7</v>
      </c>
      <c r="E1927" s="444">
        <v>50</v>
      </c>
      <c r="F1927" s="440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44">
        <v>39</v>
      </c>
      <c r="M1927" s="444"/>
      <c r="N1927" s="733">
        <v>544</v>
      </c>
      <c r="O1927" s="444"/>
      <c r="P1927" s="444"/>
      <c r="Q1927" s="739"/>
      <c r="R1927" s="447" t="str">
        <f t="shared" si="104"/>
        <v>fx</v>
      </c>
      <c r="S1927" s="734"/>
      <c r="T1927" s="734"/>
      <c r="U1927" s="742"/>
    </row>
    <row r="1928" spans="1:21" ht="15.75" thickBot="1" x14ac:dyDescent="0.3">
      <c r="A1928" s="755"/>
      <c r="B1928" s="175">
        <v>14030420</v>
      </c>
      <c r="C1928" s="96">
        <v>350</v>
      </c>
      <c r="D1928" s="444">
        <v>7</v>
      </c>
      <c r="E1928" s="444">
        <v>50</v>
      </c>
      <c r="F1928" s="440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44">
        <v>40</v>
      </c>
      <c r="M1928" s="444"/>
      <c r="N1928" s="734"/>
      <c r="O1928" s="444"/>
      <c r="P1928" s="444"/>
      <c r="Q1928" s="739"/>
      <c r="R1928" s="447" t="str">
        <f t="shared" si="104"/>
        <v>fx</v>
      </c>
      <c r="S1928" s="734"/>
      <c r="T1928" s="734"/>
      <c r="U1928" s="742"/>
    </row>
    <row r="1929" spans="1:21" ht="15.75" thickBot="1" x14ac:dyDescent="0.3">
      <c r="A1929" s="755"/>
      <c r="B1929" s="175">
        <v>14030420</v>
      </c>
      <c r="C1929" s="96">
        <v>350</v>
      </c>
      <c r="D1929" s="444">
        <v>7</v>
      </c>
      <c r="E1929" s="444">
        <v>50</v>
      </c>
      <c r="F1929" s="440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44">
        <v>41</v>
      </c>
      <c r="M1929" s="444"/>
      <c r="N1929" s="734"/>
      <c r="O1929" s="444"/>
      <c r="P1929" s="444"/>
      <c r="Q1929" s="739"/>
      <c r="R1929" s="447" t="str">
        <f t="shared" si="104"/>
        <v>fx</v>
      </c>
      <c r="S1929" s="734"/>
      <c r="T1929" s="734"/>
      <c r="U1929" s="742"/>
    </row>
    <row r="1930" spans="1:21" ht="15.75" thickBot="1" x14ac:dyDescent="0.3">
      <c r="A1930" s="755"/>
      <c r="B1930" s="175">
        <v>14030420</v>
      </c>
      <c r="C1930" s="96">
        <v>350</v>
      </c>
      <c r="D1930" s="444">
        <v>7</v>
      </c>
      <c r="E1930" s="444">
        <v>50</v>
      </c>
      <c r="F1930" s="440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44">
        <v>42</v>
      </c>
      <c r="M1930" s="444"/>
      <c r="N1930" s="734"/>
      <c r="O1930" s="444"/>
      <c r="P1930" s="444"/>
      <c r="Q1930" s="739"/>
      <c r="R1930" s="447" t="str">
        <f t="shared" si="104"/>
        <v>fx</v>
      </c>
      <c r="S1930" s="734"/>
      <c r="T1930" s="734"/>
      <c r="U1930" s="742"/>
    </row>
    <row r="1931" spans="1:21" ht="15.75" thickBot="1" x14ac:dyDescent="0.3">
      <c r="A1931" s="755"/>
      <c r="B1931" s="175">
        <v>14030420</v>
      </c>
      <c r="C1931" s="96">
        <v>350</v>
      </c>
      <c r="D1931" s="444">
        <v>7</v>
      </c>
      <c r="E1931" s="444">
        <v>50</v>
      </c>
      <c r="F1931" s="440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44">
        <v>43</v>
      </c>
      <c r="M1931" s="444"/>
      <c r="N1931" s="734"/>
      <c r="O1931" s="444"/>
      <c r="P1931" s="444"/>
      <c r="Q1931" s="739"/>
      <c r="R1931" s="447" t="str">
        <f t="shared" si="104"/>
        <v>fx</v>
      </c>
      <c r="S1931" s="734"/>
      <c r="T1931" s="734"/>
      <c r="U1931" s="742"/>
    </row>
    <row r="1932" spans="1:21" ht="15.75" thickBot="1" x14ac:dyDescent="0.3">
      <c r="A1932" s="755"/>
      <c r="B1932" s="443">
        <v>14030420</v>
      </c>
      <c r="C1932" s="96">
        <v>350</v>
      </c>
      <c r="D1932" s="444">
        <v>7</v>
      </c>
      <c r="E1932" s="444">
        <v>50</v>
      </c>
      <c r="F1932" s="440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44">
        <v>44</v>
      </c>
      <c r="M1932" s="444"/>
      <c r="N1932" s="736"/>
      <c r="O1932" s="444"/>
      <c r="P1932" s="444"/>
      <c r="Q1932" s="739"/>
      <c r="R1932" s="447" t="str">
        <f t="shared" si="104"/>
        <v>fx</v>
      </c>
      <c r="S1932" s="734"/>
      <c r="T1932" s="734"/>
      <c r="U1932" s="742"/>
    </row>
    <row r="1933" spans="1:21" ht="15.75" thickBot="1" x14ac:dyDescent="0.3">
      <c r="A1933" s="755"/>
      <c r="B1933" s="174">
        <v>14030420</v>
      </c>
      <c r="C1933" s="96">
        <v>370</v>
      </c>
      <c r="D1933" s="444">
        <v>7</v>
      </c>
      <c r="E1933" s="444">
        <v>50</v>
      </c>
      <c r="F1933" s="440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44">
        <v>39</v>
      </c>
      <c r="M1933" s="444"/>
      <c r="N1933" s="733">
        <v>544</v>
      </c>
      <c r="O1933" s="444"/>
      <c r="P1933" s="444"/>
      <c r="Q1933" s="739"/>
      <c r="R1933" s="447" t="str">
        <f t="shared" si="104"/>
        <v>p500</v>
      </c>
      <c r="S1933" s="734"/>
      <c r="T1933" s="734"/>
      <c r="U1933" s="742"/>
    </row>
    <row r="1934" spans="1:21" ht="15.75" thickBot="1" x14ac:dyDescent="0.3">
      <c r="A1934" s="755"/>
      <c r="B1934" s="175">
        <v>14030420</v>
      </c>
      <c r="C1934" s="96">
        <v>370</v>
      </c>
      <c r="D1934" s="444">
        <v>7</v>
      </c>
      <c r="E1934" s="444">
        <v>50</v>
      </c>
      <c r="F1934" s="440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44">
        <v>40</v>
      </c>
      <c r="M1934" s="444"/>
      <c r="N1934" s="734"/>
      <c r="O1934" s="444"/>
      <c r="P1934" s="444"/>
      <c r="Q1934" s="739"/>
      <c r="R1934" s="447" t="str">
        <f t="shared" si="104"/>
        <v>p500</v>
      </c>
      <c r="S1934" s="734"/>
      <c r="T1934" s="734"/>
      <c r="U1934" s="742"/>
    </row>
    <row r="1935" spans="1:21" ht="15.75" thickBot="1" x14ac:dyDescent="0.3">
      <c r="A1935" s="755"/>
      <c r="B1935" s="175">
        <v>14030420</v>
      </c>
      <c r="C1935" s="96">
        <v>370</v>
      </c>
      <c r="D1935" s="444">
        <v>7</v>
      </c>
      <c r="E1935" s="444">
        <v>50</v>
      </c>
      <c r="F1935" s="440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44">
        <v>42</v>
      </c>
      <c r="M1935" s="444"/>
      <c r="N1935" s="734"/>
      <c r="O1935" s="444"/>
      <c r="P1935" s="444"/>
      <c r="Q1935" s="739"/>
      <c r="R1935" s="447" t="str">
        <f t="shared" si="104"/>
        <v>p500</v>
      </c>
      <c r="S1935" s="734"/>
      <c r="T1935" s="734"/>
      <c r="U1935" s="742"/>
    </row>
    <row r="1936" spans="1:21" ht="15.75" thickBot="1" x14ac:dyDescent="0.3">
      <c r="A1936" s="755"/>
      <c r="B1936" s="175">
        <v>14030420</v>
      </c>
      <c r="C1936" s="96">
        <v>370</v>
      </c>
      <c r="D1936" s="444">
        <v>7</v>
      </c>
      <c r="E1936" s="444">
        <v>50</v>
      </c>
      <c r="F1936" s="440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44">
        <v>43</v>
      </c>
      <c r="M1936" s="444"/>
      <c r="N1936" s="734"/>
      <c r="O1936" s="444"/>
      <c r="P1936" s="444"/>
      <c r="Q1936" s="739"/>
      <c r="R1936" s="447" t="str">
        <f t="shared" si="104"/>
        <v>p500</v>
      </c>
      <c r="S1936" s="734"/>
      <c r="T1936" s="734"/>
      <c r="U1936" s="742"/>
    </row>
    <row r="1937" spans="1:21" ht="15.75" thickBot="1" x14ac:dyDescent="0.3">
      <c r="A1937" s="755"/>
      <c r="B1937" s="443">
        <v>14030420</v>
      </c>
      <c r="C1937" s="96">
        <v>370</v>
      </c>
      <c r="D1937" s="444">
        <v>7</v>
      </c>
      <c r="E1937" s="444">
        <v>50</v>
      </c>
      <c r="F1937" s="440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44">
        <v>44</v>
      </c>
      <c r="M1937" s="444"/>
      <c r="N1937" s="736"/>
      <c r="O1937" s="444"/>
      <c r="P1937" s="444"/>
      <c r="Q1937" s="739"/>
      <c r="R1937" s="447" t="str">
        <f t="shared" si="104"/>
        <v>p500</v>
      </c>
      <c r="S1937" s="734"/>
      <c r="T1937" s="734"/>
      <c r="U1937" s="742"/>
    </row>
    <row r="1938" spans="1:21" ht="15.75" thickBot="1" x14ac:dyDescent="0.3">
      <c r="A1938" s="755"/>
      <c r="B1938" s="174">
        <v>14030420</v>
      </c>
      <c r="C1938" s="96">
        <v>320</v>
      </c>
      <c r="D1938" s="444">
        <v>7</v>
      </c>
      <c r="E1938" s="444">
        <v>50</v>
      </c>
      <c r="F1938" s="440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44">
        <v>36</v>
      </c>
      <c r="M1938" s="444"/>
      <c r="N1938" s="733">
        <v>512</v>
      </c>
      <c r="O1938" s="444"/>
      <c r="P1938" s="444"/>
      <c r="Q1938" s="739"/>
      <c r="R1938" s="447" t="str">
        <f t="shared" si="104"/>
        <v>fx</v>
      </c>
      <c r="S1938" s="734"/>
      <c r="T1938" s="734"/>
      <c r="U1938" s="742"/>
    </row>
    <row r="1939" spans="1:21" ht="15.75" thickBot="1" x14ac:dyDescent="0.3">
      <c r="A1939" s="755"/>
      <c r="B1939" s="175">
        <v>14030420</v>
      </c>
      <c r="C1939" s="96">
        <v>320</v>
      </c>
      <c r="D1939" s="444">
        <v>7</v>
      </c>
      <c r="E1939" s="444">
        <v>50</v>
      </c>
      <c r="F1939" s="440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44">
        <v>37</v>
      </c>
      <c r="M1939" s="444"/>
      <c r="N1939" s="734"/>
      <c r="O1939" s="444"/>
      <c r="P1939" s="444"/>
      <c r="Q1939" s="739"/>
      <c r="R1939" s="447" t="str">
        <f t="shared" si="104"/>
        <v>fx</v>
      </c>
      <c r="S1939" s="734"/>
      <c r="T1939" s="734"/>
      <c r="U1939" s="742"/>
    </row>
    <row r="1940" spans="1:21" ht="15.75" thickBot="1" x14ac:dyDescent="0.3">
      <c r="A1940" s="755"/>
      <c r="B1940" s="175">
        <v>14030420</v>
      </c>
      <c r="C1940" s="96">
        <v>320</v>
      </c>
      <c r="D1940" s="444">
        <v>7</v>
      </c>
      <c r="E1940" s="444">
        <v>50</v>
      </c>
      <c r="F1940" s="440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44">
        <v>38</v>
      </c>
      <c r="M1940" s="444"/>
      <c r="N1940" s="734"/>
      <c r="O1940" s="444"/>
      <c r="P1940" s="444"/>
      <c r="Q1940" s="739"/>
      <c r="R1940" s="447" t="str">
        <f t="shared" si="104"/>
        <v>fx</v>
      </c>
      <c r="S1940" s="734"/>
      <c r="T1940" s="734"/>
      <c r="U1940" s="742"/>
    </row>
    <row r="1941" spans="1:21" ht="15.75" thickBot="1" x14ac:dyDescent="0.3">
      <c r="A1941" s="755"/>
      <c r="B1941" s="175">
        <v>14030420</v>
      </c>
      <c r="C1941" s="96">
        <v>320</v>
      </c>
      <c r="D1941" s="444">
        <v>7</v>
      </c>
      <c r="E1941" s="444">
        <v>50</v>
      </c>
      <c r="F1941" s="440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44">
        <v>39</v>
      </c>
      <c r="M1941" s="444"/>
      <c r="N1941" s="734"/>
      <c r="O1941" s="444"/>
      <c r="P1941" s="444"/>
      <c r="Q1941" s="739"/>
      <c r="R1941" s="447" t="str">
        <f t="shared" si="104"/>
        <v>fx</v>
      </c>
      <c r="S1941" s="734"/>
      <c r="T1941" s="734"/>
      <c r="U1941" s="742"/>
    </row>
    <row r="1942" spans="1:21" ht="15.75" thickBot="1" x14ac:dyDescent="0.3">
      <c r="A1942" s="755"/>
      <c r="B1942" s="175">
        <v>14030420</v>
      </c>
      <c r="C1942" s="96">
        <v>320</v>
      </c>
      <c r="D1942" s="444">
        <v>7</v>
      </c>
      <c r="E1942" s="444">
        <v>50</v>
      </c>
      <c r="F1942" s="440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44">
        <v>40</v>
      </c>
      <c r="M1942" s="444"/>
      <c r="N1942" s="734"/>
      <c r="O1942" s="444"/>
      <c r="P1942" s="444"/>
      <c r="Q1942" s="739"/>
      <c r="R1942" s="447" t="str">
        <f t="shared" si="104"/>
        <v>fx</v>
      </c>
      <c r="S1942" s="734"/>
      <c r="T1942" s="734"/>
      <c r="U1942" s="742"/>
    </row>
    <row r="1943" spans="1:21" ht="15.75" thickBot="1" x14ac:dyDescent="0.3">
      <c r="A1943" s="755"/>
      <c r="B1943" s="442">
        <v>14030420</v>
      </c>
      <c r="C1943" s="96">
        <v>320</v>
      </c>
      <c r="D1943" s="444">
        <v>7</v>
      </c>
      <c r="E1943" s="444">
        <v>50</v>
      </c>
      <c r="F1943" s="440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44">
        <v>41</v>
      </c>
      <c r="M1943" s="444"/>
      <c r="N1943" s="736"/>
      <c r="O1943" s="444"/>
      <c r="P1943" s="444"/>
      <c r="Q1943" s="739"/>
      <c r="R1943" s="447" t="str">
        <f t="shared" si="104"/>
        <v>fx</v>
      </c>
      <c r="S1943" s="734"/>
      <c r="T1943" s="734"/>
      <c r="U1943" s="742"/>
    </row>
    <row r="1944" spans="1:21" ht="15.75" thickBot="1" x14ac:dyDescent="0.3">
      <c r="A1944" s="755"/>
      <c r="B1944" s="174">
        <v>14030420</v>
      </c>
      <c r="C1944" s="96">
        <v>356</v>
      </c>
      <c r="D1944" s="444">
        <v>7</v>
      </c>
      <c r="E1944" s="444">
        <v>50</v>
      </c>
      <c r="F1944" s="440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44">
        <v>37</v>
      </c>
      <c r="M1944" s="444"/>
      <c r="N1944" s="733">
        <v>73</v>
      </c>
      <c r="O1944" s="444"/>
      <c r="P1944" s="444"/>
      <c r="Q1944" s="739"/>
      <c r="R1944" s="447" t="str">
        <f t="shared" si="104"/>
        <v>fx</v>
      </c>
      <c r="S1944" s="734"/>
      <c r="T1944" s="734"/>
      <c r="U1944" s="742"/>
    </row>
    <row r="1945" spans="1:21" ht="15.75" thickBot="1" x14ac:dyDescent="0.3">
      <c r="A1945" s="755"/>
      <c r="B1945" s="176">
        <v>14030420</v>
      </c>
      <c r="C1945" s="96">
        <v>356</v>
      </c>
      <c r="D1945" s="444">
        <v>7</v>
      </c>
      <c r="E1945" s="444">
        <v>50</v>
      </c>
      <c r="F1945" s="440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44">
        <v>38</v>
      </c>
      <c r="M1945" s="444"/>
      <c r="N1945" s="734"/>
      <c r="O1945" s="444"/>
      <c r="P1945" s="444"/>
      <c r="Q1945" s="739"/>
      <c r="R1945" s="447" t="str">
        <f t="shared" si="104"/>
        <v>fx</v>
      </c>
      <c r="S1945" s="734"/>
      <c r="T1945" s="734"/>
      <c r="U1945" s="742"/>
    </row>
    <row r="1946" spans="1:21" ht="15.75" thickBot="1" x14ac:dyDescent="0.3">
      <c r="A1946" s="755"/>
      <c r="B1946" s="176">
        <v>14030420</v>
      </c>
      <c r="C1946" s="96">
        <v>356</v>
      </c>
      <c r="D1946" s="444">
        <v>7</v>
      </c>
      <c r="E1946" s="444">
        <v>50</v>
      </c>
      <c r="F1946" s="440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44">
        <v>39</v>
      </c>
      <c r="M1946" s="444"/>
      <c r="N1946" s="734"/>
      <c r="O1946" s="444"/>
      <c r="P1946" s="444"/>
      <c r="Q1946" s="739"/>
      <c r="R1946" s="447" t="str">
        <f t="shared" si="104"/>
        <v>fx</v>
      </c>
      <c r="S1946" s="734"/>
      <c r="T1946" s="734"/>
      <c r="U1946" s="742"/>
    </row>
    <row r="1947" spans="1:21" ht="15.75" thickBot="1" x14ac:dyDescent="0.3">
      <c r="A1947" s="755"/>
      <c r="B1947" s="176">
        <v>14030420</v>
      </c>
      <c r="C1947" s="96">
        <v>356</v>
      </c>
      <c r="D1947" s="444">
        <v>7</v>
      </c>
      <c r="E1947" s="444">
        <v>50</v>
      </c>
      <c r="F1947" s="440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44">
        <v>40</v>
      </c>
      <c r="M1947" s="444"/>
      <c r="N1947" s="734"/>
      <c r="O1947" s="444"/>
      <c r="P1947" s="444"/>
      <c r="Q1947" s="739"/>
      <c r="R1947" s="447" t="str">
        <f t="shared" si="104"/>
        <v>fx</v>
      </c>
      <c r="S1947" s="734"/>
      <c r="T1947" s="734"/>
      <c r="U1947" s="742"/>
    </row>
    <row r="1948" spans="1:21" ht="15.75" thickBot="1" x14ac:dyDescent="0.3">
      <c r="A1948" s="755"/>
      <c r="B1948" s="176">
        <v>14030420</v>
      </c>
      <c r="C1948" s="96">
        <v>356</v>
      </c>
      <c r="D1948" s="444">
        <v>7</v>
      </c>
      <c r="E1948" s="444">
        <v>50</v>
      </c>
      <c r="F1948" s="440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44">
        <v>41</v>
      </c>
      <c r="M1948" s="444"/>
      <c r="N1948" s="734"/>
      <c r="O1948" s="444"/>
      <c r="P1948" s="444"/>
      <c r="Q1948" s="739"/>
      <c r="R1948" s="447" t="str">
        <f t="shared" si="104"/>
        <v>fx</v>
      </c>
      <c r="S1948" s="734"/>
      <c r="T1948" s="734"/>
      <c r="U1948" s="742"/>
    </row>
    <row r="1949" spans="1:21" ht="15.75" thickBot="1" x14ac:dyDescent="0.3">
      <c r="A1949" s="755"/>
      <c r="B1949" s="174">
        <v>14030420</v>
      </c>
      <c r="C1949" s="96">
        <v>352</v>
      </c>
      <c r="D1949" s="444">
        <v>7</v>
      </c>
      <c r="E1949" s="444">
        <v>50</v>
      </c>
      <c r="F1949" s="440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44">
        <v>38</v>
      </c>
      <c r="M1949" s="444"/>
      <c r="N1949" s="733">
        <v>40</v>
      </c>
      <c r="O1949" s="444"/>
      <c r="P1949" s="444"/>
      <c r="Q1949" s="739"/>
      <c r="R1949" s="447" t="str">
        <f t="shared" si="104"/>
        <v>fx</v>
      </c>
      <c r="S1949" s="734"/>
      <c r="T1949" s="734"/>
      <c r="U1949" s="742"/>
    </row>
    <row r="1950" spans="1:21" ht="15.75" thickBot="1" x14ac:dyDescent="0.3">
      <c r="A1950" s="755"/>
      <c r="B1950" s="177">
        <v>14030420</v>
      </c>
      <c r="C1950" s="96">
        <v>352</v>
      </c>
      <c r="D1950" s="444">
        <v>7</v>
      </c>
      <c r="E1950" s="444">
        <v>50</v>
      </c>
      <c r="F1950" s="440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44">
        <v>41</v>
      </c>
      <c r="M1950" s="444"/>
      <c r="N1950" s="736"/>
      <c r="O1950" s="444"/>
      <c r="P1950" s="444"/>
      <c r="Q1950" s="739"/>
      <c r="R1950" s="447" t="str">
        <f t="shared" ref="R1950:R2013" si="109">IF(C1950=370,"p500","fx")</f>
        <v>fx</v>
      </c>
      <c r="S1950" s="734"/>
      <c r="T1950" s="734"/>
      <c r="U1950" s="742"/>
    </row>
    <row r="1951" spans="1:21" ht="15.75" thickBot="1" x14ac:dyDescent="0.3">
      <c r="A1951" s="755"/>
      <c r="B1951" s="174">
        <v>14030420</v>
      </c>
      <c r="C1951" s="96">
        <v>379</v>
      </c>
      <c r="D1951" s="444">
        <v>7</v>
      </c>
      <c r="E1951" s="444">
        <v>50</v>
      </c>
      <c r="F1951" s="440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44">
        <v>38</v>
      </c>
      <c r="M1951" s="444"/>
      <c r="N1951" s="733">
        <v>18</v>
      </c>
      <c r="O1951" s="444"/>
      <c r="P1951" s="444"/>
      <c r="Q1951" s="739"/>
      <c r="R1951" s="447" t="str">
        <f t="shared" si="109"/>
        <v>fx</v>
      </c>
      <c r="S1951" s="734"/>
      <c r="T1951" s="734"/>
      <c r="U1951" s="742"/>
    </row>
    <row r="1952" spans="1:21" ht="15.75" thickBot="1" x14ac:dyDescent="0.3">
      <c r="A1952" s="755"/>
      <c r="B1952" s="176">
        <v>14030420</v>
      </c>
      <c r="C1952" s="96">
        <v>379</v>
      </c>
      <c r="D1952" s="444">
        <v>7</v>
      </c>
      <c r="E1952" s="444">
        <v>50</v>
      </c>
      <c r="F1952" s="440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44">
        <v>39</v>
      </c>
      <c r="M1952" s="444"/>
      <c r="N1952" s="734"/>
      <c r="O1952" s="444"/>
      <c r="P1952" s="444"/>
      <c r="Q1952" s="739"/>
      <c r="R1952" s="447" t="str">
        <f t="shared" si="109"/>
        <v>fx</v>
      </c>
      <c r="S1952" s="734"/>
      <c r="T1952" s="734"/>
      <c r="U1952" s="742"/>
    </row>
    <row r="1953" spans="1:21" ht="15.75" thickBot="1" x14ac:dyDescent="0.3">
      <c r="A1953" s="755"/>
      <c r="B1953" s="177">
        <v>14030420</v>
      </c>
      <c r="C1953" s="96">
        <v>379</v>
      </c>
      <c r="D1953" s="444">
        <v>7</v>
      </c>
      <c r="E1953" s="444">
        <v>50</v>
      </c>
      <c r="F1953" s="440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44">
        <v>40</v>
      </c>
      <c r="M1953" s="444"/>
      <c r="N1953" s="736"/>
      <c r="O1953" s="444"/>
      <c r="P1953" s="444"/>
      <c r="Q1953" s="739"/>
      <c r="R1953" s="447" t="str">
        <f t="shared" si="109"/>
        <v>fx</v>
      </c>
      <c r="S1953" s="734"/>
      <c r="T1953" s="734"/>
      <c r="U1953" s="742"/>
    </row>
    <row r="1954" spans="1:21" ht="15.75" thickBot="1" x14ac:dyDescent="0.3">
      <c r="A1954" s="755"/>
      <c r="B1954" s="174">
        <v>14030420</v>
      </c>
      <c r="C1954" s="96">
        <v>379</v>
      </c>
      <c r="D1954" s="444">
        <v>7</v>
      </c>
      <c r="E1954" s="444">
        <v>50</v>
      </c>
      <c r="F1954" s="440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44">
        <v>38</v>
      </c>
      <c r="M1954" s="444"/>
      <c r="N1954" s="733">
        <v>18</v>
      </c>
      <c r="O1954" s="444"/>
      <c r="P1954" s="444"/>
      <c r="Q1954" s="739"/>
      <c r="R1954" s="447" t="str">
        <f t="shared" si="109"/>
        <v>fx</v>
      </c>
      <c r="S1954" s="734"/>
      <c r="T1954" s="734"/>
      <c r="U1954" s="742"/>
    </row>
    <row r="1955" spans="1:21" ht="15.75" thickBot="1" x14ac:dyDescent="0.3">
      <c r="A1955" s="755"/>
      <c r="B1955" s="176">
        <v>14030420</v>
      </c>
      <c r="C1955" s="96">
        <v>379</v>
      </c>
      <c r="D1955" s="444">
        <v>7</v>
      </c>
      <c r="E1955" s="444">
        <v>50</v>
      </c>
      <c r="F1955" s="440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44">
        <v>39</v>
      </c>
      <c r="M1955" s="444"/>
      <c r="N1955" s="734"/>
      <c r="O1955" s="444"/>
      <c r="P1955" s="444"/>
      <c r="Q1955" s="739"/>
      <c r="R1955" s="447" t="str">
        <f t="shared" si="109"/>
        <v>fx</v>
      </c>
      <c r="S1955" s="734"/>
      <c r="T1955" s="734"/>
      <c r="U1955" s="742"/>
    </row>
    <row r="1956" spans="1:21" ht="15.75" thickBot="1" x14ac:dyDescent="0.3">
      <c r="A1956" s="755"/>
      <c r="B1956" s="177">
        <v>14030420</v>
      </c>
      <c r="C1956" s="96">
        <v>379</v>
      </c>
      <c r="D1956" s="444">
        <v>7</v>
      </c>
      <c r="E1956" s="444">
        <v>50</v>
      </c>
      <c r="F1956" s="440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44">
        <v>40</v>
      </c>
      <c r="M1956" s="444"/>
      <c r="N1956" s="736"/>
      <c r="O1956" s="444"/>
      <c r="P1956" s="444"/>
      <c r="Q1956" s="739"/>
      <c r="R1956" s="447" t="str">
        <f t="shared" si="109"/>
        <v>fx</v>
      </c>
      <c r="S1956" s="734"/>
      <c r="T1956" s="734"/>
      <c r="U1956" s="742"/>
    </row>
    <row r="1957" spans="1:21" ht="15.75" thickBot="1" x14ac:dyDescent="0.3">
      <c r="A1957" s="755"/>
      <c r="B1957" s="174">
        <v>14030420</v>
      </c>
      <c r="C1957" s="96">
        <v>293</v>
      </c>
      <c r="D1957" s="444">
        <v>7</v>
      </c>
      <c r="E1957" s="444">
        <v>50</v>
      </c>
      <c r="F1957" s="440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44">
        <v>30</v>
      </c>
      <c r="M1957" s="444"/>
      <c r="N1957" s="733">
        <v>612</v>
      </c>
      <c r="O1957" s="444"/>
      <c r="P1957" s="444"/>
      <c r="Q1957" s="739"/>
      <c r="R1957" s="447" t="str">
        <f t="shared" si="109"/>
        <v>fx</v>
      </c>
      <c r="S1957" s="734"/>
      <c r="T1957" s="734"/>
      <c r="U1957" s="742"/>
    </row>
    <row r="1958" spans="1:21" ht="15.75" thickBot="1" x14ac:dyDescent="0.3">
      <c r="A1958" s="755"/>
      <c r="B1958" s="176">
        <v>14030420</v>
      </c>
      <c r="C1958" s="96">
        <v>293</v>
      </c>
      <c r="D1958" s="444">
        <v>7</v>
      </c>
      <c r="E1958" s="444">
        <v>50</v>
      </c>
      <c r="F1958" s="440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44">
        <v>31</v>
      </c>
      <c r="M1958" s="444"/>
      <c r="N1958" s="734"/>
      <c r="O1958" s="444"/>
      <c r="P1958" s="444"/>
      <c r="Q1958" s="739"/>
      <c r="R1958" s="447" t="str">
        <f t="shared" si="109"/>
        <v>fx</v>
      </c>
      <c r="S1958" s="734"/>
      <c r="T1958" s="734"/>
      <c r="U1958" s="742"/>
    </row>
    <row r="1959" spans="1:21" ht="15.75" thickBot="1" x14ac:dyDescent="0.3">
      <c r="A1959" s="755"/>
      <c r="B1959" s="176">
        <v>14030420</v>
      </c>
      <c r="C1959" s="96">
        <v>293</v>
      </c>
      <c r="D1959" s="444">
        <v>7</v>
      </c>
      <c r="E1959" s="444">
        <v>50</v>
      </c>
      <c r="F1959" s="440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44">
        <v>32</v>
      </c>
      <c r="M1959" s="444"/>
      <c r="N1959" s="734"/>
      <c r="O1959" s="444"/>
      <c r="P1959" s="444"/>
      <c r="Q1959" s="739"/>
      <c r="R1959" s="447" t="str">
        <f t="shared" si="109"/>
        <v>fx</v>
      </c>
      <c r="S1959" s="734"/>
      <c r="T1959" s="734"/>
      <c r="U1959" s="742"/>
    </row>
    <row r="1960" spans="1:21" ht="15.75" thickBot="1" x14ac:dyDescent="0.3">
      <c r="A1960" s="755"/>
      <c r="B1960" s="176">
        <v>14030420</v>
      </c>
      <c r="C1960" s="96">
        <v>293</v>
      </c>
      <c r="D1960" s="444">
        <v>7</v>
      </c>
      <c r="E1960" s="444">
        <v>50</v>
      </c>
      <c r="F1960" s="440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44">
        <v>33</v>
      </c>
      <c r="M1960" s="444"/>
      <c r="N1960" s="734"/>
      <c r="O1960" s="444"/>
      <c r="P1960" s="444"/>
      <c r="Q1960" s="739"/>
      <c r="R1960" s="447" t="str">
        <f t="shared" si="109"/>
        <v>fx</v>
      </c>
      <c r="S1960" s="734"/>
      <c r="T1960" s="734"/>
      <c r="U1960" s="742"/>
    </row>
    <row r="1961" spans="1:21" ht="15.75" thickBot="1" x14ac:dyDescent="0.3">
      <c r="A1961" s="755"/>
      <c r="B1961" s="176">
        <v>14030420</v>
      </c>
      <c r="C1961" s="96">
        <v>293</v>
      </c>
      <c r="D1961" s="444">
        <v>7</v>
      </c>
      <c r="E1961" s="444">
        <v>50</v>
      </c>
      <c r="F1961" s="440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44">
        <v>34</v>
      </c>
      <c r="M1961" s="444"/>
      <c r="N1961" s="734"/>
      <c r="O1961" s="444"/>
      <c r="P1961" s="444"/>
      <c r="Q1961" s="739"/>
      <c r="R1961" s="447" t="str">
        <f t="shared" si="109"/>
        <v>fx</v>
      </c>
      <c r="S1961" s="734"/>
      <c r="T1961" s="734"/>
      <c r="U1961" s="742"/>
    </row>
    <row r="1962" spans="1:21" ht="15.75" thickBot="1" x14ac:dyDescent="0.3">
      <c r="A1962" s="756"/>
      <c r="B1962" s="177">
        <v>14030420</v>
      </c>
      <c r="C1962" s="164">
        <v>293</v>
      </c>
      <c r="D1962" s="445">
        <v>7</v>
      </c>
      <c r="E1962" s="445">
        <v>50</v>
      </c>
      <c r="F1962" s="441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45">
        <v>35</v>
      </c>
      <c r="M1962" s="445"/>
      <c r="N1962" s="735"/>
      <c r="O1962" s="445"/>
      <c r="P1962" s="445"/>
      <c r="Q1962" s="740"/>
      <c r="R1962" s="151" t="str">
        <f t="shared" si="109"/>
        <v>fx</v>
      </c>
      <c r="S1962" s="735"/>
      <c r="T1962" s="735"/>
      <c r="U1962" s="743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71">
        <v>7</v>
      </c>
      <c r="E1963" s="471">
        <v>50</v>
      </c>
      <c r="F1963" s="471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71">
        <v>36</v>
      </c>
      <c r="M1963" s="471">
        <v>1</v>
      </c>
      <c r="N1963" s="737">
        <v>232</v>
      </c>
      <c r="O1963" s="471"/>
      <c r="P1963" s="471"/>
      <c r="Q1963" s="738">
        <f>171.347+6.67+158.528</f>
        <v>336.54499999999996</v>
      </c>
      <c r="R1963" s="150" t="str">
        <f t="shared" si="109"/>
        <v>fx</v>
      </c>
      <c r="S1963" s="737" t="s">
        <v>573</v>
      </c>
      <c r="T1963" s="737" t="s">
        <v>573</v>
      </c>
      <c r="U1963" s="741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69">
        <v>7</v>
      </c>
      <c r="E1964" s="469">
        <v>50</v>
      </c>
      <c r="F1964" s="466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69">
        <v>37</v>
      </c>
      <c r="M1964" s="469">
        <v>1</v>
      </c>
      <c r="N1964" s="734"/>
      <c r="O1964" s="469"/>
      <c r="P1964" s="469"/>
      <c r="Q1964" s="739"/>
      <c r="R1964" s="472" t="str">
        <f t="shared" si="109"/>
        <v>fx</v>
      </c>
      <c r="S1964" s="734"/>
      <c r="T1964" s="734"/>
      <c r="U1964" s="742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69">
        <v>7</v>
      </c>
      <c r="E1965" s="469">
        <v>50</v>
      </c>
      <c r="F1965" s="466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69">
        <v>38</v>
      </c>
      <c r="M1965" s="469">
        <v>1</v>
      </c>
      <c r="N1965" s="734"/>
      <c r="O1965" s="469"/>
      <c r="P1965" s="469"/>
      <c r="Q1965" s="739"/>
      <c r="R1965" s="472" t="str">
        <f t="shared" si="109"/>
        <v>fx</v>
      </c>
      <c r="S1965" s="734"/>
      <c r="T1965" s="734"/>
      <c r="U1965" s="742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69">
        <v>7</v>
      </c>
      <c r="E1966" s="469">
        <v>50</v>
      </c>
      <c r="F1966" s="466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69">
        <v>39</v>
      </c>
      <c r="M1966" s="469">
        <v>2</v>
      </c>
      <c r="N1966" s="734"/>
      <c r="O1966" s="469"/>
      <c r="P1966" s="469"/>
      <c r="Q1966" s="739"/>
      <c r="R1966" s="472" t="str">
        <f t="shared" si="109"/>
        <v>fx</v>
      </c>
      <c r="S1966" s="734"/>
      <c r="T1966" s="734"/>
      <c r="U1966" s="742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69">
        <v>7</v>
      </c>
      <c r="E1967" s="469">
        <v>50</v>
      </c>
      <c r="F1967" s="466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69">
        <v>40</v>
      </c>
      <c r="M1967" s="469">
        <v>2</v>
      </c>
      <c r="N1967" s="734"/>
      <c r="O1967" s="469"/>
      <c r="P1967" s="469"/>
      <c r="Q1967" s="739"/>
      <c r="R1967" s="472" t="str">
        <f t="shared" si="109"/>
        <v>fx</v>
      </c>
      <c r="S1967" s="734"/>
      <c r="T1967" s="734"/>
      <c r="U1967" s="742"/>
    </row>
    <row r="1968" spans="1:21" ht="15.75" thickBot="1" x14ac:dyDescent="0.3">
      <c r="A1968" s="187" t="str">
        <f t="shared" si="110"/>
        <v>روز</v>
      </c>
      <c r="B1968" s="467">
        <v>14030421</v>
      </c>
      <c r="C1968" s="96">
        <v>309</v>
      </c>
      <c r="D1968" s="469">
        <v>7</v>
      </c>
      <c r="E1968" s="469">
        <v>50</v>
      </c>
      <c r="F1968" s="466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69">
        <v>41</v>
      </c>
      <c r="M1968" s="469">
        <v>1</v>
      </c>
      <c r="N1968" s="736"/>
      <c r="O1968" s="469"/>
      <c r="P1968" s="469"/>
      <c r="Q1968" s="739"/>
      <c r="R1968" s="472" t="str">
        <f t="shared" si="109"/>
        <v>fx</v>
      </c>
      <c r="S1968" s="734"/>
      <c r="T1968" s="734"/>
      <c r="U1968" s="742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69">
        <v>7</v>
      </c>
      <c r="E1969" s="469">
        <v>50</v>
      </c>
      <c r="F1969" s="466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69">
        <v>36</v>
      </c>
      <c r="M1969" s="469">
        <v>1</v>
      </c>
      <c r="N1969" s="733">
        <v>87</v>
      </c>
      <c r="O1969" s="469"/>
      <c r="P1969" s="469"/>
      <c r="Q1969" s="739"/>
      <c r="R1969" s="472" t="str">
        <f t="shared" si="109"/>
        <v>fx</v>
      </c>
      <c r="S1969" s="734"/>
      <c r="T1969" s="734"/>
      <c r="U1969" s="742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69">
        <v>7</v>
      </c>
      <c r="E1970" s="469">
        <v>50</v>
      </c>
      <c r="F1970" s="466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69">
        <v>37</v>
      </c>
      <c r="M1970" s="469">
        <v>1</v>
      </c>
      <c r="N1970" s="734"/>
      <c r="O1970" s="469"/>
      <c r="P1970" s="469"/>
      <c r="Q1970" s="739"/>
      <c r="R1970" s="472" t="str">
        <f t="shared" si="109"/>
        <v>fx</v>
      </c>
      <c r="S1970" s="734"/>
      <c r="T1970" s="734"/>
      <c r="U1970" s="742"/>
    </row>
    <row r="1971" spans="1:21" ht="15.75" thickBot="1" x14ac:dyDescent="0.3">
      <c r="A1971" s="187" t="str">
        <f t="shared" si="110"/>
        <v>روز</v>
      </c>
      <c r="B1971" s="467">
        <v>14030421</v>
      </c>
      <c r="C1971" s="96">
        <v>309</v>
      </c>
      <c r="D1971" s="469">
        <v>7</v>
      </c>
      <c r="E1971" s="469">
        <v>50</v>
      </c>
      <c r="F1971" s="466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69">
        <v>38</v>
      </c>
      <c r="M1971" s="469">
        <v>1</v>
      </c>
      <c r="N1971" s="736"/>
      <c r="O1971" s="469"/>
      <c r="P1971" s="469"/>
      <c r="Q1971" s="739"/>
      <c r="R1971" s="472" t="str">
        <f t="shared" si="109"/>
        <v>fx</v>
      </c>
      <c r="S1971" s="734"/>
      <c r="T1971" s="734"/>
      <c r="U1971" s="742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69">
        <v>7</v>
      </c>
      <c r="E1972" s="469">
        <v>50</v>
      </c>
      <c r="F1972" s="466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69">
        <v>39</v>
      </c>
      <c r="M1972" s="469">
        <v>1</v>
      </c>
      <c r="N1972" s="733">
        <v>232</v>
      </c>
      <c r="O1972" s="469"/>
      <c r="P1972" s="469"/>
      <c r="Q1972" s="739"/>
      <c r="R1972" s="472" t="str">
        <f t="shared" si="109"/>
        <v>fx</v>
      </c>
      <c r="S1972" s="734"/>
      <c r="T1972" s="734"/>
      <c r="U1972" s="742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69">
        <v>7</v>
      </c>
      <c r="E1973" s="469">
        <v>50</v>
      </c>
      <c r="F1973" s="466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69">
        <v>40</v>
      </c>
      <c r="M1973" s="469">
        <v>1</v>
      </c>
      <c r="N1973" s="734"/>
      <c r="O1973" s="469"/>
      <c r="P1973" s="469"/>
      <c r="Q1973" s="739"/>
      <c r="R1973" s="472" t="str">
        <f t="shared" si="109"/>
        <v>fx</v>
      </c>
      <c r="S1973" s="734"/>
      <c r="T1973" s="734"/>
      <c r="U1973" s="742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69">
        <v>7</v>
      </c>
      <c r="E1974" s="469">
        <v>50</v>
      </c>
      <c r="F1974" s="466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69">
        <v>41</v>
      </c>
      <c r="M1974" s="469">
        <v>1</v>
      </c>
      <c r="N1974" s="734"/>
      <c r="O1974" s="469"/>
      <c r="P1974" s="469"/>
      <c r="Q1974" s="739"/>
      <c r="R1974" s="472" t="str">
        <f t="shared" si="109"/>
        <v>fx</v>
      </c>
      <c r="S1974" s="734"/>
      <c r="T1974" s="734"/>
      <c r="U1974" s="742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69">
        <v>7</v>
      </c>
      <c r="E1975" s="469">
        <v>50</v>
      </c>
      <c r="F1975" s="466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69">
        <v>42</v>
      </c>
      <c r="M1975" s="469">
        <v>2</v>
      </c>
      <c r="N1975" s="734"/>
      <c r="O1975" s="469"/>
      <c r="P1975" s="469"/>
      <c r="Q1975" s="739"/>
      <c r="R1975" s="472" t="str">
        <f t="shared" si="109"/>
        <v>fx</v>
      </c>
      <c r="S1975" s="734"/>
      <c r="T1975" s="734"/>
      <c r="U1975" s="742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69">
        <v>7</v>
      </c>
      <c r="E1976" s="469">
        <v>50</v>
      </c>
      <c r="F1976" s="466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69">
        <v>43</v>
      </c>
      <c r="M1976" s="469">
        <v>2</v>
      </c>
      <c r="N1976" s="734"/>
      <c r="O1976" s="469"/>
      <c r="P1976" s="469"/>
      <c r="Q1976" s="739"/>
      <c r="R1976" s="472" t="str">
        <f t="shared" si="109"/>
        <v>fx</v>
      </c>
      <c r="S1976" s="734"/>
      <c r="T1976" s="734"/>
      <c r="U1976" s="742"/>
    </row>
    <row r="1977" spans="1:21" ht="15.75" thickBot="1" x14ac:dyDescent="0.3">
      <c r="A1977" s="187" t="str">
        <f t="shared" si="110"/>
        <v>روز</v>
      </c>
      <c r="B1977" s="467">
        <v>14030421</v>
      </c>
      <c r="C1977" s="96">
        <v>350</v>
      </c>
      <c r="D1977" s="469">
        <v>7</v>
      </c>
      <c r="E1977" s="469">
        <v>50</v>
      </c>
      <c r="F1977" s="466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69">
        <v>44</v>
      </c>
      <c r="M1977" s="469">
        <v>1</v>
      </c>
      <c r="N1977" s="736"/>
      <c r="O1977" s="469"/>
      <c r="P1977" s="469"/>
      <c r="Q1977" s="739"/>
      <c r="R1977" s="472" t="str">
        <f t="shared" si="109"/>
        <v>fx</v>
      </c>
      <c r="S1977" s="734"/>
      <c r="T1977" s="734"/>
      <c r="U1977" s="742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69">
        <v>7</v>
      </c>
      <c r="E1978" s="469">
        <v>50</v>
      </c>
      <c r="F1978" s="466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69">
        <v>39</v>
      </c>
      <c r="M1978" s="469">
        <v>1</v>
      </c>
      <c r="N1978" s="733">
        <v>232</v>
      </c>
      <c r="O1978" s="469"/>
      <c r="P1978" s="469"/>
      <c r="Q1978" s="739"/>
      <c r="R1978" s="472" t="str">
        <f t="shared" si="109"/>
        <v>p500</v>
      </c>
      <c r="S1978" s="734"/>
      <c r="T1978" s="734"/>
      <c r="U1978" s="742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69">
        <v>7</v>
      </c>
      <c r="E1979" s="469">
        <v>50</v>
      </c>
      <c r="F1979" s="466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69">
        <v>40</v>
      </c>
      <c r="M1979" s="469">
        <v>1</v>
      </c>
      <c r="N1979" s="734"/>
      <c r="O1979" s="469"/>
      <c r="P1979" s="469"/>
      <c r="Q1979" s="739"/>
      <c r="R1979" s="472" t="str">
        <f t="shared" si="109"/>
        <v>p500</v>
      </c>
      <c r="S1979" s="734"/>
      <c r="T1979" s="734"/>
      <c r="U1979" s="742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69">
        <v>7</v>
      </c>
      <c r="E1980" s="469">
        <v>50</v>
      </c>
      <c r="F1980" s="466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69">
        <v>42</v>
      </c>
      <c r="M1980" s="469">
        <v>2</v>
      </c>
      <c r="N1980" s="734"/>
      <c r="O1980" s="469"/>
      <c r="P1980" s="469"/>
      <c r="Q1980" s="739"/>
      <c r="R1980" s="472" t="str">
        <f t="shared" si="109"/>
        <v>p500</v>
      </c>
      <c r="S1980" s="734"/>
      <c r="T1980" s="734"/>
      <c r="U1980" s="742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69">
        <v>7</v>
      </c>
      <c r="E1981" s="469">
        <v>50</v>
      </c>
      <c r="F1981" s="466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69">
        <v>43</v>
      </c>
      <c r="M1981" s="469">
        <v>2</v>
      </c>
      <c r="N1981" s="734"/>
      <c r="O1981" s="469"/>
      <c r="P1981" s="469"/>
      <c r="Q1981" s="739"/>
      <c r="R1981" s="472" t="str">
        <f t="shared" si="109"/>
        <v>p500</v>
      </c>
      <c r="S1981" s="734"/>
      <c r="T1981" s="734"/>
      <c r="U1981" s="742"/>
    </row>
    <row r="1982" spans="1:21" ht="15.75" thickBot="1" x14ac:dyDescent="0.3">
      <c r="A1982" s="187" t="str">
        <f t="shared" si="110"/>
        <v>روز</v>
      </c>
      <c r="B1982" s="467">
        <v>14030421</v>
      </c>
      <c r="C1982" s="96">
        <v>370</v>
      </c>
      <c r="D1982" s="469">
        <v>7</v>
      </c>
      <c r="E1982" s="469">
        <v>50</v>
      </c>
      <c r="F1982" s="466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69">
        <v>44</v>
      </c>
      <c r="M1982" s="469">
        <v>2</v>
      </c>
      <c r="N1982" s="736"/>
      <c r="O1982" s="469"/>
      <c r="P1982" s="469"/>
      <c r="Q1982" s="739"/>
      <c r="R1982" s="472" t="str">
        <f t="shared" si="109"/>
        <v>p500</v>
      </c>
      <c r="S1982" s="734"/>
      <c r="T1982" s="734"/>
      <c r="U1982" s="742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69">
        <v>7</v>
      </c>
      <c r="E1983" s="469">
        <v>50</v>
      </c>
      <c r="F1983" s="466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69">
        <v>37</v>
      </c>
      <c r="M1983" s="469">
        <v>1</v>
      </c>
      <c r="N1983" s="733">
        <v>145</v>
      </c>
      <c r="O1983" s="469"/>
      <c r="P1983" s="469"/>
      <c r="Q1983" s="739"/>
      <c r="R1983" s="472" t="str">
        <f t="shared" si="109"/>
        <v>fx</v>
      </c>
      <c r="S1983" s="734"/>
      <c r="T1983" s="734"/>
      <c r="U1983" s="742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69">
        <v>7</v>
      </c>
      <c r="E1984" s="469">
        <v>50</v>
      </c>
      <c r="F1984" s="466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69">
        <v>38</v>
      </c>
      <c r="M1984" s="469">
        <v>1</v>
      </c>
      <c r="N1984" s="734"/>
      <c r="O1984" s="469"/>
      <c r="P1984" s="469"/>
      <c r="Q1984" s="739"/>
      <c r="R1984" s="472" t="str">
        <f t="shared" si="109"/>
        <v>fx</v>
      </c>
      <c r="S1984" s="734"/>
      <c r="T1984" s="734"/>
      <c r="U1984" s="742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69">
        <v>7</v>
      </c>
      <c r="E1985" s="469">
        <v>50</v>
      </c>
      <c r="F1985" s="466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69">
        <v>39</v>
      </c>
      <c r="M1985" s="469">
        <v>1</v>
      </c>
      <c r="N1985" s="734"/>
      <c r="O1985" s="469"/>
      <c r="P1985" s="469"/>
      <c r="Q1985" s="739"/>
      <c r="R1985" s="472" t="str">
        <f t="shared" si="109"/>
        <v>fx</v>
      </c>
      <c r="S1985" s="734"/>
      <c r="T1985" s="734"/>
      <c r="U1985" s="742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69">
        <v>7</v>
      </c>
      <c r="E1986" s="469">
        <v>50</v>
      </c>
      <c r="F1986" s="466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69">
        <v>40</v>
      </c>
      <c r="M1986" s="469">
        <v>1</v>
      </c>
      <c r="N1986" s="734"/>
      <c r="O1986" s="469"/>
      <c r="P1986" s="469"/>
      <c r="Q1986" s="739"/>
      <c r="R1986" s="472" t="str">
        <f t="shared" si="109"/>
        <v>fx</v>
      </c>
      <c r="S1986" s="734"/>
      <c r="T1986" s="734"/>
      <c r="U1986" s="742"/>
    </row>
    <row r="1987" spans="1:21" ht="15.75" thickBot="1" x14ac:dyDescent="0.3">
      <c r="A1987" s="187" t="str">
        <f t="shared" si="110"/>
        <v>روز</v>
      </c>
      <c r="B1987" s="467">
        <v>14030421</v>
      </c>
      <c r="C1987" s="96">
        <v>356</v>
      </c>
      <c r="D1987" s="469">
        <v>7</v>
      </c>
      <c r="E1987" s="469">
        <v>50</v>
      </c>
      <c r="F1987" s="466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69">
        <v>41</v>
      </c>
      <c r="M1987" s="469">
        <v>1</v>
      </c>
      <c r="N1987" s="736"/>
      <c r="O1987" s="469"/>
      <c r="P1987" s="469"/>
      <c r="Q1987" s="739"/>
      <c r="R1987" s="472" t="str">
        <f t="shared" si="109"/>
        <v>fx</v>
      </c>
      <c r="S1987" s="734"/>
      <c r="T1987" s="734"/>
      <c r="U1987" s="742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69">
        <v>7</v>
      </c>
      <c r="E1988" s="469">
        <v>50</v>
      </c>
      <c r="F1988" s="469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69">
        <v>38</v>
      </c>
      <c r="M1988" s="469">
        <v>1</v>
      </c>
      <c r="N1988" s="733">
        <v>98</v>
      </c>
      <c r="O1988" s="469"/>
      <c r="P1988" s="469"/>
      <c r="Q1988" s="739"/>
      <c r="R1988" s="472" t="str">
        <f t="shared" si="109"/>
        <v>fx</v>
      </c>
      <c r="S1988" s="734"/>
      <c r="T1988" s="734"/>
      <c r="U1988" s="742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69">
        <v>7</v>
      </c>
      <c r="E1989" s="469">
        <v>50</v>
      </c>
      <c r="F1989" s="469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69">
        <v>39</v>
      </c>
      <c r="M1989" s="469">
        <v>2</v>
      </c>
      <c r="N1989" s="734"/>
      <c r="O1989" s="469"/>
      <c r="P1989" s="469"/>
      <c r="Q1989" s="739"/>
      <c r="R1989" s="472" t="str">
        <f t="shared" si="109"/>
        <v>fx</v>
      </c>
      <c r="S1989" s="734"/>
      <c r="T1989" s="734"/>
      <c r="U1989" s="742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69">
        <v>7</v>
      </c>
      <c r="E1990" s="469">
        <v>50</v>
      </c>
      <c r="F1990" s="469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69">
        <v>40</v>
      </c>
      <c r="M1990" s="469">
        <v>2</v>
      </c>
      <c r="N1990" s="734"/>
      <c r="O1990" s="469"/>
      <c r="P1990" s="469"/>
      <c r="Q1990" s="739"/>
      <c r="R1990" s="472" t="str">
        <f t="shared" si="109"/>
        <v>fx</v>
      </c>
      <c r="S1990" s="734"/>
      <c r="T1990" s="734"/>
      <c r="U1990" s="742"/>
    </row>
    <row r="1991" spans="1:21" ht="15.75" thickBot="1" x14ac:dyDescent="0.3">
      <c r="A1991" s="187" t="str">
        <f t="shared" si="110"/>
        <v>روز</v>
      </c>
      <c r="B1991" s="467">
        <v>14030421</v>
      </c>
      <c r="C1991" s="96">
        <v>320</v>
      </c>
      <c r="D1991" s="469">
        <v>7</v>
      </c>
      <c r="E1991" s="469">
        <v>50</v>
      </c>
      <c r="F1991" s="469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69">
        <v>41</v>
      </c>
      <c r="M1991" s="469">
        <v>1</v>
      </c>
      <c r="N1991" s="736"/>
      <c r="O1991" s="469"/>
      <c r="P1991" s="469"/>
      <c r="Q1991" s="739"/>
      <c r="R1991" s="472" t="str">
        <f t="shared" si="109"/>
        <v>fx</v>
      </c>
      <c r="S1991" s="734"/>
      <c r="T1991" s="734"/>
      <c r="U1991" s="742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69">
        <v>7</v>
      </c>
      <c r="E1992" s="469">
        <v>50</v>
      </c>
      <c r="F1992" s="469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69">
        <v>30</v>
      </c>
      <c r="M1992" s="469">
        <v>1</v>
      </c>
      <c r="N1992" s="733">
        <v>261</v>
      </c>
      <c r="O1992" s="469"/>
      <c r="P1992" s="469"/>
      <c r="Q1992" s="739"/>
      <c r="R1992" s="472" t="str">
        <f t="shared" si="109"/>
        <v>fx</v>
      </c>
      <c r="S1992" s="734"/>
      <c r="T1992" s="734"/>
      <c r="U1992" s="742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69">
        <v>7</v>
      </c>
      <c r="E1993" s="469">
        <v>50</v>
      </c>
      <c r="F1993" s="469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69">
        <v>31</v>
      </c>
      <c r="M1993" s="469">
        <v>1</v>
      </c>
      <c r="N1993" s="734"/>
      <c r="O1993" s="469"/>
      <c r="P1993" s="469"/>
      <c r="Q1993" s="739"/>
      <c r="R1993" s="472" t="str">
        <f t="shared" si="109"/>
        <v>fx</v>
      </c>
      <c r="S1993" s="734"/>
      <c r="T1993" s="734"/>
      <c r="U1993" s="742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69">
        <v>7</v>
      </c>
      <c r="E1994" s="469">
        <v>50</v>
      </c>
      <c r="F1994" s="469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69">
        <v>32</v>
      </c>
      <c r="M1994" s="469">
        <v>2</v>
      </c>
      <c r="N1994" s="734"/>
      <c r="O1994" s="469"/>
      <c r="P1994" s="469"/>
      <c r="Q1994" s="739"/>
      <c r="R1994" s="472" t="str">
        <f t="shared" si="109"/>
        <v>fx</v>
      </c>
      <c r="S1994" s="734"/>
      <c r="T1994" s="734"/>
      <c r="U1994" s="742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69">
        <v>7</v>
      </c>
      <c r="E1995" s="469">
        <v>50</v>
      </c>
      <c r="F1995" s="469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69">
        <v>33</v>
      </c>
      <c r="M1995" s="469">
        <v>2</v>
      </c>
      <c r="N1995" s="734"/>
      <c r="O1995" s="469"/>
      <c r="P1995" s="469"/>
      <c r="Q1995" s="739"/>
      <c r="R1995" s="472" t="str">
        <f t="shared" si="109"/>
        <v>fx</v>
      </c>
      <c r="S1995" s="734"/>
      <c r="T1995" s="734"/>
      <c r="U1995" s="742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69">
        <v>7</v>
      </c>
      <c r="E1996" s="469">
        <v>50</v>
      </c>
      <c r="F1996" s="469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69">
        <v>34</v>
      </c>
      <c r="M1996" s="469">
        <v>2</v>
      </c>
      <c r="N1996" s="734"/>
      <c r="O1996" s="469"/>
      <c r="P1996" s="469"/>
      <c r="Q1996" s="739"/>
      <c r="R1996" s="472" t="str">
        <f t="shared" si="109"/>
        <v>fx</v>
      </c>
      <c r="S1996" s="734"/>
      <c r="T1996" s="734"/>
      <c r="U1996" s="742"/>
    </row>
    <row r="1997" spans="1:21" ht="15.75" thickBot="1" x14ac:dyDescent="0.3">
      <c r="A1997" s="468" t="str">
        <f t="shared" si="110"/>
        <v>روز</v>
      </c>
      <c r="B1997" s="467">
        <v>14030421</v>
      </c>
      <c r="C1997" s="164">
        <v>293</v>
      </c>
      <c r="D1997" s="470">
        <v>7</v>
      </c>
      <c r="E1997" s="470">
        <v>50</v>
      </c>
      <c r="F1997" s="470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70">
        <v>45</v>
      </c>
      <c r="M1997" s="470">
        <v>1</v>
      </c>
      <c r="N1997" s="735"/>
      <c r="O1997" s="470"/>
      <c r="P1997" s="470"/>
      <c r="Q1997" s="740"/>
      <c r="R1997" s="151" t="str">
        <f t="shared" si="109"/>
        <v>fx</v>
      </c>
      <c r="S1997" s="735"/>
      <c r="T1997" s="735"/>
      <c r="U1997" s="743"/>
    </row>
    <row r="1998" spans="1:21" ht="15.75" thickBot="1" x14ac:dyDescent="0.3">
      <c r="A1998" s="754" t="str">
        <f t="shared" si="110"/>
        <v>روز</v>
      </c>
      <c r="B1998" s="174">
        <v>14030422</v>
      </c>
      <c r="C1998" s="163">
        <v>309</v>
      </c>
      <c r="D1998" s="471">
        <v>7</v>
      </c>
      <c r="E1998" s="471">
        <v>50</v>
      </c>
      <c r="F1998" s="471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71">
        <v>36</v>
      </c>
      <c r="M1998" s="471">
        <v>1</v>
      </c>
      <c r="N1998" s="737">
        <v>150</v>
      </c>
      <c r="O1998" s="471"/>
      <c r="P1998" s="471"/>
      <c r="Q1998" s="738">
        <f>231.544+9.228+215.8</f>
        <v>456.572</v>
      </c>
      <c r="R1998" s="150" t="str">
        <f t="shared" si="109"/>
        <v>fx</v>
      </c>
      <c r="S1998" s="737">
        <v>2.2000000000000002</v>
      </c>
      <c r="T1998" s="737">
        <v>15.5</v>
      </c>
      <c r="U1998" s="741">
        <v>1000</v>
      </c>
    </row>
    <row r="1999" spans="1:21" ht="15.75" thickBot="1" x14ac:dyDescent="0.3">
      <c r="A1999" s="755"/>
      <c r="B1999" s="175">
        <v>14030422</v>
      </c>
      <c r="C1999" s="96">
        <v>309</v>
      </c>
      <c r="D1999" s="469">
        <v>7</v>
      </c>
      <c r="E1999" s="469">
        <v>50</v>
      </c>
      <c r="F1999" s="466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69">
        <v>37</v>
      </c>
      <c r="M1999" s="469">
        <v>2</v>
      </c>
      <c r="N1999" s="734"/>
      <c r="O1999" s="469"/>
      <c r="P1999" s="469"/>
      <c r="Q1999" s="739"/>
      <c r="R1999" s="472" t="str">
        <f t="shared" si="109"/>
        <v>fx</v>
      </c>
      <c r="S1999" s="734"/>
      <c r="T1999" s="734"/>
      <c r="U1999" s="742"/>
    </row>
    <row r="2000" spans="1:21" ht="15.75" thickBot="1" x14ac:dyDescent="0.3">
      <c r="A2000" s="755"/>
      <c r="B2000" s="175">
        <v>14030422</v>
      </c>
      <c r="C2000" s="96">
        <v>309</v>
      </c>
      <c r="D2000" s="469">
        <v>7</v>
      </c>
      <c r="E2000" s="469">
        <v>50</v>
      </c>
      <c r="F2000" s="466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69">
        <v>38</v>
      </c>
      <c r="M2000" s="469">
        <v>1</v>
      </c>
      <c r="N2000" s="734"/>
      <c r="O2000" s="469"/>
      <c r="P2000" s="469"/>
      <c r="Q2000" s="739"/>
      <c r="R2000" s="472" t="str">
        <f t="shared" si="109"/>
        <v>fx</v>
      </c>
      <c r="S2000" s="734"/>
      <c r="T2000" s="734"/>
      <c r="U2000" s="742"/>
    </row>
    <row r="2001" spans="1:21" ht="15.75" thickBot="1" x14ac:dyDescent="0.3">
      <c r="A2001" s="755"/>
      <c r="B2001" s="175">
        <v>14030422</v>
      </c>
      <c r="C2001" s="96">
        <v>309</v>
      </c>
      <c r="D2001" s="469">
        <v>7</v>
      </c>
      <c r="E2001" s="469">
        <v>50</v>
      </c>
      <c r="F2001" s="466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69">
        <v>39</v>
      </c>
      <c r="M2001" s="469">
        <v>2</v>
      </c>
      <c r="N2001" s="734"/>
      <c r="O2001" s="469"/>
      <c r="P2001" s="469"/>
      <c r="Q2001" s="739"/>
      <c r="R2001" s="472" t="str">
        <f t="shared" si="109"/>
        <v>fx</v>
      </c>
      <c r="S2001" s="734"/>
      <c r="T2001" s="734"/>
      <c r="U2001" s="742"/>
    </row>
    <row r="2002" spans="1:21" ht="15.75" thickBot="1" x14ac:dyDescent="0.3">
      <c r="A2002" s="755"/>
      <c r="B2002" s="175">
        <v>14030422</v>
      </c>
      <c r="C2002" s="96">
        <v>309</v>
      </c>
      <c r="D2002" s="469">
        <v>7</v>
      </c>
      <c r="E2002" s="469">
        <v>50</v>
      </c>
      <c r="F2002" s="466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69">
        <v>40</v>
      </c>
      <c r="M2002" s="469">
        <v>2</v>
      </c>
      <c r="N2002" s="734"/>
      <c r="O2002" s="469"/>
      <c r="P2002" s="469"/>
      <c r="Q2002" s="739"/>
      <c r="R2002" s="472" t="str">
        <f t="shared" si="109"/>
        <v>fx</v>
      </c>
      <c r="S2002" s="734"/>
      <c r="T2002" s="734"/>
      <c r="U2002" s="742"/>
    </row>
    <row r="2003" spans="1:21" ht="15.75" thickBot="1" x14ac:dyDescent="0.3">
      <c r="A2003" s="755"/>
      <c r="B2003" s="467">
        <v>14030422</v>
      </c>
      <c r="C2003" s="96">
        <v>309</v>
      </c>
      <c r="D2003" s="469">
        <v>7</v>
      </c>
      <c r="E2003" s="469">
        <v>50</v>
      </c>
      <c r="F2003" s="466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69">
        <v>41</v>
      </c>
      <c r="M2003" s="469">
        <v>1</v>
      </c>
      <c r="N2003" s="736"/>
      <c r="O2003" s="469"/>
      <c r="P2003" s="469"/>
      <c r="Q2003" s="739"/>
      <c r="R2003" s="472" t="str">
        <f t="shared" si="109"/>
        <v>fx</v>
      </c>
      <c r="S2003" s="734"/>
      <c r="T2003" s="734"/>
      <c r="U2003" s="742"/>
    </row>
    <row r="2004" spans="1:21" ht="15.75" thickBot="1" x14ac:dyDescent="0.3">
      <c r="A2004" s="755"/>
      <c r="B2004" s="174">
        <v>14030422</v>
      </c>
      <c r="C2004" s="96">
        <v>350</v>
      </c>
      <c r="D2004" s="469">
        <v>7</v>
      </c>
      <c r="E2004" s="469">
        <v>50</v>
      </c>
      <c r="F2004" s="466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69">
        <v>39</v>
      </c>
      <c r="M2004" s="469">
        <v>1</v>
      </c>
      <c r="N2004" s="733">
        <v>360</v>
      </c>
      <c r="O2004" s="469"/>
      <c r="P2004" s="469"/>
      <c r="Q2004" s="739"/>
      <c r="R2004" s="472" t="str">
        <f t="shared" si="109"/>
        <v>fx</v>
      </c>
      <c r="S2004" s="734"/>
      <c r="T2004" s="734"/>
      <c r="U2004" s="742"/>
    </row>
    <row r="2005" spans="1:21" ht="15.75" thickBot="1" x14ac:dyDescent="0.3">
      <c r="A2005" s="755"/>
      <c r="B2005" s="175">
        <v>14030422</v>
      </c>
      <c r="C2005" s="96">
        <v>350</v>
      </c>
      <c r="D2005" s="469">
        <v>7</v>
      </c>
      <c r="E2005" s="469">
        <v>50</v>
      </c>
      <c r="F2005" s="466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69">
        <v>40</v>
      </c>
      <c r="M2005" s="469">
        <v>1</v>
      </c>
      <c r="N2005" s="734"/>
      <c r="O2005" s="469"/>
      <c r="P2005" s="469"/>
      <c r="Q2005" s="739"/>
      <c r="R2005" s="472" t="str">
        <f t="shared" si="109"/>
        <v>fx</v>
      </c>
      <c r="S2005" s="734"/>
      <c r="T2005" s="734"/>
      <c r="U2005" s="742"/>
    </row>
    <row r="2006" spans="1:21" ht="15.75" thickBot="1" x14ac:dyDescent="0.3">
      <c r="A2006" s="755"/>
      <c r="B2006" s="175">
        <v>14030422</v>
      </c>
      <c r="C2006" s="96">
        <v>350</v>
      </c>
      <c r="D2006" s="469">
        <v>7</v>
      </c>
      <c r="E2006" s="469">
        <v>50</v>
      </c>
      <c r="F2006" s="466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69">
        <v>41</v>
      </c>
      <c r="M2006" s="469">
        <v>1</v>
      </c>
      <c r="N2006" s="734"/>
      <c r="O2006" s="469"/>
      <c r="P2006" s="469"/>
      <c r="Q2006" s="739"/>
      <c r="R2006" s="472" t="str">
        <f t="shared" si="109"/>
        <v>fx</v>
      </c>
      <c r="S2006" s="734"/>
      <c r="T2006" s="734"/>
      <c r="U2006" s="742"/>
    </row>
    <row r="2007" spans="1:21" ht="15.75" thickBot="1" x14ac:dyDescent="0.3">
      <c r="A2007" s="755"/>
      <c r="B2007" s="175">
        <v>14030422</v>
      </c>
      <c r="C2007" s="96">
        <v>350</v>
      </c>
      <c r="D2007" s="469">
        <v>7</v>
      </c>
      <c r="E2007" s="469">
        <v>50</v>
      </c>
      <c r="F2007" s="466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69">
        <v>42</v>
      </c>
      <c r="M2007" s="469">
        <v>2</v>
      </c>
      <c r="N2007" s="734"/>
      <c r="O2007" s="469"/>
      <c r="P2007" s="469"/>
      <c r="Q2007" s="739"/>
      <c r="R2007" s="472" t="str">
        <f t="shared" si="109"/>
        <v>fx</v>
      </c>
      <c r="S2007" s="734"/>
      <c r="T2007" s="734"/>
      <c r="U2007" s="742"/>
    </row>
    <row r="2008" spans="1:21" ht="15.75" thickBot="1" x14ac:dyDescent="0.3">
      <c r="A2008" s="755"/>
      <c r="B2008" s="175">
        <v>14030422</v>
      </c>
      <c r="C2008" s="96">
        <v>350</v>
      </c>
      <c r="D2008" s="469">
        <v>7</v>
      </c>
      <c r="E2008" s="469">
        <v>50</v>
      </c>
      <c r="F2008" s="466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69">
        <v>43</v>
      </c>
      <c r="M2008" s="469">
        <v>2</v>
      </c>
      <c r="N2008" s="734"/>
      <c r="O2008" s="469"/>
      <c r="P2008" s="469"/>
      <c r="Q2008" s="739"/>
      <c r="R2008" s="472" t="str">
        <f t="shared" si="109"/>
        <v>fx</v>
      </c>
      <c r="S2008" s="734"/>
      <c r="T2008" s="734"/>
      <c r="U2008" s="742"/>
    </row>
    <row r="2009" spans="1:21" ht="15.75" thickBot="1" x14ac:dyDescent="0.3">
      <c r="A2009" s="755"/>
      <c r="B2009" s="467">
        <v>14030422</v>
      </c>
      <c r="C2009" s="96">
        <v>350</v>
      </c>
      <c r="D2009" s="469">
        <v>7</v>
      </c>
      <c r="E2009" s="469">
        <v>50</v>
      </c>
      <c r="F2009" s="466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69">
        <v>44</v>
      </c>
      <c r="M2009" s="469">
        <v>1</v>
      </c>
      <c r="N2009" s="736"/>
      <c r="O2009" s="469"/>
      <c r="P2009" s="469"/>
      <c r="Q2009" s="739"/>
      <c r="R2009" s="472" t="str">
        <f t="shared" si="109"/>
        <v>fx</v>
      </c>
      <c r="S2009" s="734"/>
      <c r="T2009" s="734"/>
      <c r="U2009" s="742"/>
    </row>
    <row r="2010" spans="1:21" ht="15.75" thickBot="1" x14ac:dyDescent="0.3">
      <c r="A2010" s="755"/>
      <c r="B2010" s="174">
        <v>14030422</v>
      </c>
      <c r="C2010" s="96">
        <v>370</v>
      </c>
      <c r="D2010" s="469">
        <v>7</v>
      </c>
      <c r="E2010" s="469">
        <v>50</v>
      </c>
      <c r="F2010" s="466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69">
        <v>39</v>
      </c>
      <c r="M2010" s="469">
        <v>1</v>
      </c>
      <c r="N2010" s="733">
        <v>360</v>
      </c>
      <c r="O2010" s="469"/>
      <c r="P2010" s="469"/>
      <c r="Q2010" s="739"/>
      <c r="R2010" s="472" t="str">
        <f t="shared" si="109"/>
        <v>p500</v>
      </c>
      <c r="S2010" s="734"/>
      <c r="T2010" s="734"/>
      <c r="U2010" s="742"/>
    </row>
    <row r="2011" spans="1:21" ht="15.75" thickBot="1" x14ac:dyDescent="0.3">
      <c r="A2011" s="755"/>
      <c r="B2011" s="175">
        <v>14030422</v>
      </c>
      <c r="C2011" s="96">
        <v>370</v>
      </c>
      <c r="D2011" s="469">
        <v>7</v>
      </c>
      <c r="E2011" s="469">
        <v>50</v>
      </c>
      <c r="F2011" s="466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69">
        <v>40</v>
      </c>
      <c r="M2011" s="469">
        <v>1</v>
      </c>
      <c r="N2011" s="734"/>
      <c r="O2011" s="469"/>
      <c r="P2011" s="469"/>
      <c r="Q2011" s="739"/>
      <c r="R2011" s="472" t="str">
        <f t="shared" si="109"/>
        <v>p500</v>
      </c>
      <c r="S2011" s="734"/>
      <c r="T2011" s="734"/>
      <c r="U2011" s="742"/>
    </row>
    <row r="2012" spans="1:21" ht="15.75" thickBot="1" x14ac:dyDescent="0.3">
      <c r="A2012" s="755"/>
      <c r="B2012" s="175">
        <v>14030422</v>
      </c>
      <c r="C2012" s="96">
        <v>370</v>
      </c>
      <c r="D2012" s="469">
        <v>7</v>
      </c>
      <c r="E2012" s="469">
        <v>50</v>
      </c>
      <c r="F2012" s="466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69">
        <v>42</v>
      </c>
      <c r="M2012" s="469">
        <v>2</v>
      </c>
      <c r="N2012" s="734"/>
      <c r="O2012" s="469"/>
      <c r="P2012" s="469"/>
      <c r="Q2012" s="739"/>
      <c r="R2012" s="472" t="str">
        <f t="shared" si="109"/>
        <v>p500</v>
      </c>
      <c r="S2012" s="734"/>
      <c r="T2012" s="734"/>
      <c r="U2012" s="742"/>
    </row>
    <row r="2013" spans="1:21" ht="15.75" thickBot="1" x14ac:dyDescent="0.3">
      <c r="A2013" s="755"/>
      <c r="B2013" s="175">
        <v>14030422</v>
      </c>
      <c r="C2013" s="96">
        <v>370</v>
      </c>
      <c r="D2013" s="469">
        <v>7</v>
      </c>
      <c r="E2013" s="469">
        <v>50</v>
      </c>
      <c r="F2013" s="466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69">
        <v>43</v>
      </c>
      <c r="M2013" s="469">
        <v>2</v>
      </c>
      <c r="N2013" s="734"/>
      <c r="O2013" s="469"/>
      <c r="P2013" s="469"/>
      <c r="Q2013" s="739"/>
      <c r="R2013" s="472" t="str">
        <f t="shared" si="109"/>
        <v>p500</v>
      </c>
      <c r="S2013" s="734"/>
      <c r="T2013" s="734"/>
      <c r="U2013" s="742"/>
    </row>
    <row r="2014" spans="1:21" ht="15.75" thickBot="1" x14ac:dyDescent="0.3">
      <c r="A2014" s="755"/>
      <c r="B2014" s="467">
        <v>14030422</v>
      </c>
      <c r="C2014" s="96">
        <v>370</v>
      </c>
      <c r="D2014" s="469">
        <v>7</v>
      </c>
      <c r="E2014" s="469">
        <v>50</v>
      </c>
      <c r="F2014" s="466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69">
        <v>44</v>
      </c>
      <c r="M2014" s="469">
        <v>2</v>
      </c>
      <c r="N2014" s="736"/>
      <c r="O2014" s="469"/>
      <c r="P2014" s="469"/>
      <c r="Q2014" s="739"/>
      <c r="R2014" s="472" t="str">
        <f t="shared" ref="R2014:R2077" si="114">IF(C2014=370,"p500","fx")</f>
        <v>p500</v>
      </c>
      <c r="S2014" s="734"/>
      <c r="T2014" s="734"/>
      <c r="U2014" s="742"/>
    </row>
    <row r="2015" spans="1:21" ht="15.75" thickBot="1" x14ac:dyDescent="0.3">
      <c r="A2015" s="755"/>
      <c r="B2015" s="174">
        <v>14030422</v>
      </c>
      <c r="C2015" s="96">
        <v>293</v>
      </c>
      <c r="D2015" s="469">
        <v>7</v>
      </c>
      <c r="E2015" s="469">
        <v>50</v>
      </c>
      <c r="F2015" s="466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69">
        <v>30</v>
      </c>
      <c r="M2015" s="469">
        <v>1</v>
      </c>
      <c r="N2015" s="733">
        <v>405</v>
      </c>
      <c r="O2015" s="469"/>
      <c r="P2015" s="469"/>
      <c r="Q2015" s="739"/>
      <c r="R2015" s="472" t="str">
        <f t="shared" si="114"/>
        <v>fx</v>
      </c>
      <c r="S2015" s="734"/>
      <c r="T2015" s="734"/>
      <c r="U2015" s="742"/>
    </row>
    <row r="2016" spans="1:21" ht="15.75" thickBot="1" x14ac:dyDescent="0.3">
      <c r="A2016" s="755"/>
      <c r="B2016" s="175">
        <v>14030422</v>
      </c>
      <c r="C2016" s="96">
        <v>293</v>
      </c>
      <c r="D2016" s="469">
        <v>7</v>
      </c>
      <c r="E2016" s="469">
        <v>50</v>
      </c>
      <c r="F2016" s="466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69">
        <v>31</v>
      </c>
      <c r="M2016" s="469">
        <v>1</v>
      </c>
      <c r="N2016" s="734"/>
      <c r="O2016" s="469"/>
      <c r="P2016" s="469"/>
      <c r="Q2016" s="739"/>
      <c r="R2016" s="472" t="str">
        <f t="shared" si="114"/>
        <v>fx</v>
      </c>
      <c r="S2016" s="734"/>
      <c r="T2016" s="734"/>
      <c r="U2016" s="742"/>
    </row>
    <row r="2017" spans="1:21" ht="15.75" thickBot="1" x14ac:dyDescent="0.3">
      <c r="A2017" s="755"/>
      <c r="B2017" s="175">
        <v>14030422</v>
      </c>
      <c r="C2017" s="96">
        <v>293</v>
      </c>
      <c r="D2017" s="469">
        <v>7</v>
      </c>
      <c r="E2017" s="469">
        <v>50</v>
      </c>
      <c r="F2017" s="466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69">
        <v>32</v>
      </c>
      <c r="M2017" s="469">
        <v>2</v>
      </c>
      <c r="N2017" s="734"/>
      <c r="O2017" s="469"/>
      <c r="P2017" s="469"/>
      <c r="Q2017" s="739"/>
      <c r="R2017" s="472" t="str">
        <f t="shared" si="114"/>
        <v>fx</v>
      </c>
      <c r="S2017" s="734"/>
      <c r="T2017" s="734"/>
      <c r="U2017" s="742"/>
    </row>
    <row r="2018" spans="1:21" ht="15.75" thickBot="1" x14ac:dyDescent="0.3">
      <c r="A2018" s="755"/>
      <c r="B2018" s="175">
        <v>14030422</v>
      </c>
      <c r="C2018" s="96">
        <v>293</v>
      </c>
      <c r="D2018" s="469">
        <v>7</v>
      </c>
      <c r="E2018" s="469">
        <v>50</v>
      </c>
      <c r="F2018" s="466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69">
        <v>33</v>
      </c>
      <c r="M2018" s="469">
        <v>2</v>
      </c>
      <c r="N2018" s="734"/>
      <c r="O2018" s="469"/>
      <c r="P2018" s="469"/>
      <c r="Q2018" s="739"/>
      <c r="R2018" s="472" t="str">
        <f t="shared" si="114"/>
        <v>fx</v>
      </c>
      <c r="S2018" s="734"/>
      <c r="T2018" s="734"/>
      <c r="U2018" s="742"/>
    </row>
    <row r="2019" spans="1:21" ht="15.75" thickBot="1" x14ac:dyDescent="0.3">
      <c r="A2019" s="755"/>
      <c r="B2019" s="175">
        <v>14030422</v>
      </c>
      <c r="C2019" s="96">
        <v>293</v>
      </c>
      <c r="D2019" s="469">
        <v>7</v>
      </c>
      <c r="E2019" s="469">
        <v>50</v>
      </c>
      <c r="F2019" s="466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69">
        <v>34</v>
      </c>
      <c r="M2019" s="469">
        <v>2</v>
      </c>
      <c r="N2019" s="734"/>
      <c r="O2019" s="469"/>
      <c r="P2019" s="469"/>
      <c r="Q2019" s="739"/>
      <c r="R2019" s="472" t="str">
        <f t="shared" si="114"/>
        <v>fx</v>
      </c>
      <c r="S2019" s="734"/>
      <c r="T2019" s="734"/>
      <c r="U2019" s="742"/>
    </row>
    <row r="2020" spans="1:21" ht="15.75" thickBot="1" x14ac:dyDescent="0.3">
      <c r="A2020" s="755"/>
      <c r="B2020" s="467">
        <v>14030422</v>
      </c>
      <c r="C2020" s="96">
        <v>293</v>
      </c>
      <c r="D2020" s="469">
        <v>7</v>
      </c>
      <c r="E2020" s="469">
        <v>50</v>
      </c>
      <c r="F2020" s="466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69">
        <v>35</v>
      </c>
      <c r="M2020" s="469">
        <v>1</v>
      </c>
      <c r="N2020" s="736"/>
      <c r="O2020" s="469"/>
      <c r="P2020" s="469"/>
      <c r="Q2020" s="739"/>
      <c r="R2020" s="472" t="str">
        <f t="shared" si="114"/>
        <v>fx</v>
      </c>
      <c r="S2020" s="734"/>
      <c r="T2020" s="734"/>
      <c r="U2020" s="742"/>
    </row>
    <row r="2021" spans="1:21" ht="15.75" thickBot="1" x14ac:dyDescent="0.3">
      <c r="A2021" s="755"/>
      <c r="B2021" s="174">
        <v>14030422</v>
      </c>
      <c r="C2021" s="96">
        <v>321</v>
      </c>
      <c r="D2021" s="469">
        <v>7</v>
      </c>
      <c r="E2021" s="469">
        <v>50</v>
      </c>
      <c r="F2021" s="466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69">
        <v>36</v>
      </c>
      <c r="M2021" s="469">
        <v>1</v>
      </c>
      <c r="N2021" s="733">
        <v>60</v>
      </c>
      <c r="O2021" s="469"/>
      <c r="P2021" s="469"/>
      <c r="Q2021" s="739"/>
      <c r="R2021" s="472" t="str">
        <f t="shared" si="114"/>
        <v>fx</v>
      </c>
      <c r="S2021" s="734"/>
      <c r="T2021" s="734"/>
      <c r="U2021" s="742"/>
    </row>
    <row r="2022" spans="1:21" ht="15.75" thickBot="1" x14ac:dyDescent="0.3">
      <c r="A2022" s="755"/>
      <c r="B2022" s="175">
        <v>14030422</v>
      </c>
      <c r="C2022" s="96">
        <v>321</v>
      </c>
      <c r="D2022" s="469">
        <v>7</v>
      </c>
      <c r="E2022" s="469">
        <v>50</v>
      </c>
      <c r="F2022" s="466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69">
        <v>37</v>
      </c>
      <c r="M2022" s="469">
        <v>1</v>
      </c>
      <c r="N2022" s="734"/>
      <c r="O2022" s="469"/>
      <c r="P2022" s="469"/>
      <c r="Q2022" s="739"/>
      <c r="R2022" s="472" t="str">
        <f t="shared" si="114"/>
        <v>fx</v>
      </c>
      <c r="S2022" s="734"/>
      <c r="T2022" s="734"/>
      <c r="U2022" s="742"/>
    </row>
    <row r="2023" spans="1:21" ht="15.75" thickBot="1" x14ac:dyDescent="0.3">
      <c r="A2023" s="755"/>
      <c r="B2023" s="175">
        <v>14030422</v>
      </c>
      <c r="C2023" s="96">
        <v>321</v>
      </c>
      <c r="D2023" s="469">
        <v>7</v>
      </c>
      <c r="E2023" s="469">
        <v>50</v>
      </c>
      <c r="F2023" s="466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69">
        <v>38</v>
      </c>
      <c r="M2023" s="469">
        <v>1</v>
      </c>
      <c r="N2023" s="734"/>
      <c r="O2023" s="469"/>
      <c r="P2023" s="469"/>
      <c r="Q2023" s="739"/>
      <c r="R2023" s="472" t="str">
        <f t="shared" si="114"/>
        <v>fx</v>
      </c>
      <c r="S2023" s="734"/>
      <c r="T2023" s="734"/>
      <c r="U2023" s="742"/>
    </row>
    <row r="2024" spans="1:21" ht="15.75" thickBot="1" x14ac:dyDescent="0.3">
      <c r="A2024" s="755"/>
      <c r="B2024" s="467">
        <v>14030422</v>
      </c>
      <c r="C2024" s="96">
        <v>321</v>
      </c>
      <c r="D2024" s="469">
        <v>7</v>
      </c>
      <c r="E2024" s="469">
        <v>50</v>
      </c>
      <c r="F2024" s="466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69">
        <v>39</v>
      </c>
      <c r="M2024" s="469">
        <v>1</v>
      </c>
      <c r="N2024" s="736"/>
      <c r="O2024" s="469"/>
      <c r="P2024" s="469"/>
      <c r="Q2024" s="739"/>
      <c r="R2024" s="472" t="str">
        <f t="shared" si="114"/>
        <v>fx</v>
      </c>
      <c r="S2024" s="734"/>
      <c r="T2024" s="734"/>
      <c r="U2024" s="742"/>
    </row>
    <row r="2025" spans="1:21" ht="15.75" thickBot="1" x14ac:dyDescent="0.3">
      <c r="A2025" s="755"/>
      <c r="B2025" s="174">
        <v>14030422</v>
      </c>
      <c r="C2025" s="96">
        <v>309</v>
      </c>
      <c r="D2025" s="469">
        <v>7</v>
      </c>
      <c r="E2025" s="469">
        <v>50</v>
      </c>
      <c r="F2025" s="466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69">
        <v>38</v>
      </c>
      <c r="M2025" s="469">
        <v>1</v>
      </c>
      <c r="N2025" s="733">
        <v>228</v>
      </c>
      <c r="O2025" s="469"/>
      <c r="P2025" s="469"/>
      <c r="Q2025" s="739"/>
      <c r="R2025" s="472" t="str">
        <f t="shared" si="114"/>
        <v>fx</v>
      </c>
      <c r="S2025" s="734"/>
      <c r="T2025" s="734"/>
      <c r="U2025" s="742"/>
    </row>
    <row r="2026" spans="1:21" ht="15.75" thickBot="1" x14ac:dyDescent="0.3">
      <c r="A2026" s="755"/>
      <c r="B2026" s="175">
        <v>14030422</v>
      </c>
      <c r="C2026" s="96">
        <v>309</v>
      </c>
      <c r="D2026" s="469">
        <v>7</v>
      </c>
      <c r="E2026" s="469">
        <v>50</v>
      </c>
      <c r="F2026" s="466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69">
        <v>39</v>
      </c>
      <c r="M2026" s="469">
        <v>1</v>
      </c>
      <c r="N2026" s="734"/>
      <c r="O2026" s="469"/>
      <c r="P2026" s="469"/>
      <c r="Q2026" s="739"/>
      <c r="R2026" s="472" t="str">
        <f t="shared" si="114"/>
        <v>fx</v>
      </c>
      <c r="S2026" s="734"/>
      <c r="T2026" s="734"/>
      <c r="U2026" s="742"/>
    </row>
    <row r="2027" spans="1:21" ht="15.75" thickBot="1" x14ac:dyDescent="0.3">
      <c r="A2027" s="755"/>
      <c r="B2027" s="175">
        <v>14030422</v>
      </c>
      <c r="C2027" s="96">
        <v>309</v>
      </c>
      <c r="D2027" s="469">
        <v>7</v>
      </c>
      <c r="E2027" s="469">
        <v>50</v>
      </c>
      <c r="F2027" s="466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69">
        <v>40</v>
      </c>
      <c r="M2027" s="469">
        <v>1</v>
      </c>
      <c r="N2027" s="734"/>
      <c r="O2027" s="469"/>
      <c r="P2027" s="469"/>
      <c r="Q2027" s="739"/>
      <c r="R2027" s="472" t="str">
        <f t="shared" si="114"/>
        <v>fx</v>
      </c>
      <c r="S2027" s="734"/>
      <c r="T2027" s="734"/>
      <c r="U2027" s="742"/>
    </row>
    <row r="2028" spans="1:21" ht="15.75" thickBot="1" x14ac:dyDescent="0.3">
      <c r="A2028" s="755"/>
      <c r="B2028" s="467">
        <v>14030422</v>
      </c>
      <c r="C2028" s="96">
        <v>309</v>
      </c>
      <c r="D2028" s="469">
        <v>7</v>
      </c>
      <c r="E2028" s="469">
        <v>50</v>
      </c>
      <c r="F2028" s="466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69">
        <v>41</v>
      </c>
      <c r="M2028" s="469">
        <v>1</v>
      </c>
      <c r="N2028" s="736"/>
      <c r="O2028" s="469"/>
      <c r="P2028" s="469"/>
      <c r="Q2028" s="739"/>
      <c r="R2028" s="472" t="str">
        <f t="shared" si="114"/>
        <v>fx</v>
      </c>
      <c r="S2028" s="734"/>
      <c r="T2028" s="734"/>
      <c r="U2028" s="742"/>
    </row>
    <row r="2029" spans="1:21" ht="15.75" thickBot="1" x14ac:dyDescent="0.3">
      <c r="A2029" s="755"/>
      <c r="B2029" s="174">
        <v>14030422</v>
      </c>
      <c r="C2029" s="96">
        <v>356</v>
      </c>
      <c r="D2029" s="469">
        <v>7</v>
      </c>
      <c r="E2029" s="469">
        <v>50</v>
      </c>
      <c r="F2029" s="469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69">
        <v>37</v>
      </c>
      <c r="M2029" s="469">
        <v>1</v>
      </c>
      <c r="N2029" s="733">
        <v>211</v>
      </c>
      <c r="O2029" s="469"/>
      <c r="P2029" s="469"/>
      <c r="Q2029" s="739"/>
      <c r="R2029" s="472" t="str">
        <f t="shared" si="114"/>
        <v>fx</v>
      </c>
      <c r="S2029" s="734"/>
      <c r="T2029" s="734"/>
      <c r="U2029" s="742"/>
    </row>
    <row r="2030" spans="1:21" ht="15.75" thickBot="1" x14ac:dyDescent="0.3">
      <c r="A2030" s="755"/>
      <c r="B2030" s="175">
        <v>14030422</v>
      </c>
      <c r="C2030" s="96">
        <v>356</v>
      </c>
      <c r="D2030" s="469">
        <v>7</v>
      </c>
      <c r="E2030" s="469">
        <v>50</v>
      </c>
      <c r="F2030" s="469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69">
        <v>38</v>
      </c>
      <c r="M2030" s="469">
        <v>1</v>
      </c>
      <c r="N2030" s="734"/>
      <c r="O2030" s="469"/>
      <c r="P2030" s="469"/>
      <c r="Q2030" s="739"/>
      <c r="R2030" s="472" t="str">
        <f t="shared" si="114"/>
        <v>fx</v>
      </c>
      <c r="S2030" s="734"/>
      <c r="T2030" s="734"/>
      <c r="U2030" s="742"/>
    </row>
    <row r="2031" spans="1:21" ht="15.75" thickBot="1" x14ac:dyDescent="0.3">
      <c r="A2031" s="755"/>
      <c r="B2031" s="175">
        <v>14030422</v>
      </c>
      <c r="C2031" s="96">
        <v>356</v>
      </c>
      <c r="D2031" s="469">
        <v>7</v>
      </c>
      <c r="E2031" s="469">
        <v>50</v>
      </c>
      <c r="F2031" s="469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69">
        <v>39</v>
      </c>
      <c r="M2031" s="469">
        <v>1</v>
      </c>
      <c r="N2031" s="734"/>
      <c r="O2031" s="469"/>
      <c r="P2031" s="469"/>
      <c r="Q2031" s="739"/>
      <c r="R2031" s="472" t="str">
        <f t="shared" si="114"/>
        <v>fx</v>
      </c>
      <c r="S2031" s="734"/>
      <c r="T2031" s="734"/>
      <c r="U2031" s="742"/>
    </row>
    <row r="2032" spans="1:21" ht="15.75" thickBot="1" x14ac:dyDescent="0.3">
      <c r="A2032" s="755"/>
      <c r="B2032" s="175">
        <v>14030422</v>
      </c>
      <c r="C2032" s="96">
        <v>356</v>
      </c>
      <c r="D2032" s="469">
        <v>7</v>
      </c>
      <c r="E2032" s="469">
        <v>50</v>
      </c>
      <c r="F2032" s="469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69">
        <v>40</v>
      </c>
      <c r="M2032" s="469">
        <v>1</v>
      </c>
      <c r="N2032" s="734"/>
      <c r="O2032" s="469"/>
      <c r="P2032" s="469"/>
      <c r="Q2032" s="739"/>
      <c r="R2032" s="472" t="str">
        <f t="shared" si="114"/>
        <v>fx</v>
      </c>
      <c r="S2032" s="734"/>
      <c r="T2032" s="734"/>
      <c r="U2032" s="742"/>
    </row>
    <row r="2033" spans="1:21" ht="15.75" thickBot="1" x14ac:dyDescent="0.3">
      <c r="A2033" s="756"/>
      <c r="B2033" s="467">
        <v>14030422</v>
      </c>
      <c r="C2033" s="164">
        <v>356</v>
      </c>
      <c r="D2033" s="470">
        <v>7</v>
      </c>
      <c r="E2033" s="470">
        <v>50</v>
      </c>
      <c r="F2033" s="470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70">
        <v>41</v>
      </c>
      <c r="M2033" s="470">
        <v>1</v>
      </c>
      <c r="N2033" s="735"/>
      <c r="O2033" s="470"/>
      <c r="P2033" s="470"/>
      <c r="Q2033" s="740"/>
      <c r="R2033" s="151" t="str">
        <f t="shared" si="114"/>
        <v>fx</v>
      </c>
      <c r="S2033" s="735"/>
      <c r="T2033" s="735"/>
      <c r="U2033" s="743"/>
    </row>
    <row r="2034" spans="1:21" ht="15.75" thickBot="1" x14ac:dyDescent="0.3">
      <c r="A2034" s="754" t="str">
        <f t="shared" ref="A2034" si="115">IF(H2034&gt;I2034,"شب","روز")</f>
        <v>روز</v>
      </c>
      <c r="B2034" s="174">
        <v>14030423</v>
      </c>
      <c r="C2034" s="163">
        <v>309</v>
      </c>
      <c r="D2034" s="471">
        <v>7</v>
      </c>
      <c r="E2034" s="471">
        <v>50</v>
      </c>
      <c r="F2034" s="471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71">
        <v>36</v>
      </c>
      <c r="M2034" s="471">
        <v>2</v>
      </c>
      <c r="N2034" s="737">
        <v>426</v>
      </c>
      <c r="O2034" s="471"/>
      <c r="P2034" s="471"/>
      <c r="Q2034" s="738">
        <f>337.891+16.331+314.002</f>
        <v>668.22400000000005</v>
      </c>
      <c r="R2034" s="150" t="str">
        <f t="shared" si="114"/>
        <v>fx</v>
      </c>
      <c r="S2034" s="737">
        <v>3</v>
      </c>
      <c r="T2034" s="737">
        <v>27</v>
      </c>
      <c r="U2034" s="741">
        <v>1000</v>
      </c>
    </row>
    <row r="2035" spans="1:21" ht="15.75" thickBot="1" x14ac:dyDescent="0.3">
      <c r="A2035" s="755"/>
      <c r="B2035" s="175">
        <v>14030423</v>
      </c>
      <c r="C2035" s="96">
        <v>309</v>
      </c>
      <c r="D2035" s="469">
        <v>7</v>
      </c>
      <c r="E2035" s="469">
        <v>50</v>
      </c>
      <c r="F2035" s="466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69">
        <v>37</v>
      </c>
      <c r="M2035" s="469">
        <v>2</v>
      </c>
      <c r="N2035" s="734"/>
      <c r="O2035" s="469"/>
      <c r="P2035" s="469"/>
      <c r="Q2035" s="739"/>
      <c r="R2035" s="472" t="str">
        <f t="shared" si="114"/>
        <v>fx</v>
      </c>
      <c r="S2035" s="734"/>
      <c r="T2035" s="734"/>
      <c r="U2035" s="742"/>
    </row>
    <row r="2036" spans="1:21" ht="15.75" thickBot="1" x14ac:dyDescent="0.3">
      <c r="A2036" s="755"/>
      <c r="B2036" s="175">
        <v>14030423</v>
      </c>
      <c r="C2036" s="96">
        <v>309</v>
      </c>
      <c r="D2036" s="469">
        <v>7</v>
      </c>
      <c r="E2036" s="469">
        <v>50</v>
      </c>
      <c r="F2036" s="466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69">
        <v>38</v>
      </c>
      <c r="M2036" s="469">
        <v>2</v>
      </c>
      <c r="N2036" s="734"/>
      <c r="O2036" s="469"/>
      <c r="P2036" s="469"/>
      <c r="Q2036" s="739"/>
      <c r="R2036" s="472" t="str">
        <f t="shared" si="114"/>
        <v>fx</v>
      </c>
      <c r="S2036" s="734"/>
      <c r="T2036" s="734"/>
      <c r="U2036" s="742"/>
    </row>
    <row r="2037" spans="1:21" ht="15.75" thickBot="1" x14ac:dyDescent="0.3">
      <c r="A2037" s="755"/>
      <c r="B2037" s="175">
        <v>14030423</v>
      </c>
      <c r="C2037" s="96">
        <v>309</v>
      </c>
      <c r="D2037" s="469">
        <v>7</v>
      </c>
      <c r="E2037" s="469">
        <v>50</v>
      </c>
      <c r="F2037" s="466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69">
        <v>39</v>
      </c>
      <c r="M2037" s="469">
        <v>2</v>
      </c>
      <c r="N2037" s="734"/>
      <c r="O2037" s="469"/>
      <c r="P2037" s="469"/>
      <c r="Q2037" s="739"/>
      <c r="R2037" s="472" t="str">
        <f t="shared" si="114"/>
        <v>fx</v>
      </c>
      <c r="S2037" s="734"/>
      <c r="T2037" s="734"/>
      <c r="U2037" s="742"/>
    </row>
    <row r="2038" spans="1:21" ht="15.75" thickBot="1" x14ac:dyDescent="0.3">
      <c r="A2038" s="755"/>
      <c r="B2038" s="467">
        <v>14030423</v>
      </c>
      <c r="C2038" s="96">
        <v>309</v>
      </c>
      <c r="D2038" s="469">
        <v>7</v>
      </c>
      <c r="E2038" s="469">
        <v>50</v>
      </c>
      <c r="F2038" s="466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69">
        <v>40</v>
      </c>
      <c r="M2038" s="469">
        <v>2</v>
      </c>
      <c r="N2038" s="736"/>
      <c r="O2038" s="469"/>
      <c r="P2038" s="469"/>
      <c r="Q2038" s="739"/>
      <c r="R2038" s="472" t="str">
        <f t="shared" si="114"/>
        <v>fx</v>
      </c>
      <c r="S2038" s="734"/>
      <c r="T2038" s="734"/>
      <c r="U2038" s="742"/>
    </row>
    <row r="2039" spans="1:21" ht="15.75" thickBot="1" x14ac:dyDescent="0.3">
      <c r="A2039" s="755"/>
      <c r="B2039" s="174">
        <v>14030423</v>
      </c>
      <c r="C2039" s="96">
        <v>350</v>
      </c>
      <c r="D2039" s="469">
        <v>7</v>
      </c>
      <c r="E2039" s="469">
        <v>50</v>
      </c>
      <c r="F2039" s="466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69">
        <v>39</v>
      </c>
      <c r="M2039" s="469">
        <v>1</v>
      </c>
      <c r="N2039" s="733">
        <v>544</v>
      </c>
      <c r="O2039" s="469"/>
      <c r="P2039" s="469"/>
      <c r="Q2039" s="739"/>
      <c r="R2039" s="472" t="str">
        <f t="shared" si="114"/>
        <v>fx</v>
      </c>
      <c r="S2039" s="734"/>
      <c r="T2039" s="734"/>
      <c r="U2039" s="742"/>
    </row>
    <row r="2040" spans="1:21" ht="15.75" thickBot="1" x14ac:dyDescent="0.3">
      <c r="A2040" s="755"/>
      <c r="B2040" s="175">
        <v>14030423</v>
      </c>
      <c r="C2040" s="96">
        <v>350</v>
      </c>
      <c r="D2040" s="469">
        <v>7</v>
      </c>
      <c r="E2040" s="469">
        <v>50</v>
      </c>
      <c r="F2040" s="466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69">
        <v>40</v>
      </c>
      <c r="M2040" s="469">
        <v>1</v>
      </c>
      <c r="N2040" s="734"/>
      <c r="O2040" s="469"/>
      <c r="P2040" s="469"/>
      <c r="Q2040" s="739"/>
      <c r="R2040" s="472" t="str">
        <f t="shared" si="114"/>
        <v>fx</v>
      </c>
      <c r="S2040" s="734"/>
      <c r="T2040" s="734"/>
      <c r="U2040" s="742"/>
    </row>
    <row r="2041" spans="1:21" ht="15.75" thickBot="1" x14ac:dyDescent="0.3">
      <c r="A2041" s="755"/>
      <c r="B2041" s="175">
        <v>14030423</v>
      </c>
      <c r="C2041" s="96">
        <v>350</v>
      </c>
      <c r="D2041" s="469">
        <v>7</v>
      </c>
      <c r="E2041" s="469">
        <v>50</v>
      </c>
      <c r="F2041" s="466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69">
        <v>41</v>
      </c>
      <c r="M2041" s="469">
        <v>1</v>
      </c>
      <c r="N2041" s="734"/>
      <c r="O2041" s="469"/>
      <c r="P2041" s="469"/>
      <c r="Q2041" s="739"/>
      <c r="R2041" s="472" t="str">
        <f t="shared" si="114"/>
        <v>fx</v>
      </c>
      <c r="S2041" s="734"/>
      <c r="T2041" s="734"/>
      <c r="U2041" s="742"/>
    </row>
    <row r="2042" spans="1:21" ht="15.75" thickBot="1" x14ac:dyDescent="0.3">
      <c r="A2042" s="755"/>
      <c r="B2042" s="175">
        <v>14030423</v>
      </c>
      <c r="C2042" s="96">
        <v>350</v>
      </c>
      <c r="D2042" s="469">
        <v>7</v>
      </c>
      <c r="E2042" s="469">
        <v>50</v>
      </c>
      <c r="F2042" s="466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69">
        <v>42</v>
      </c>
      <c r="M2042" s="469">
        <v>2</v>
      </c>
      <c r="N2042" s="734"/>
      <c r="O2042" s="469"/>
      <c r="P2042" s="469"/>
      <c r="Q2042" s="739"/>
      <c r="R2042" s="472" t="str">
        <f t="shared" si="114"/>
        <v>fx</v>
      </c>
      <c r="S2042" s="734"/>
      <c r="T2042" s="734"/>
      <c r="U2042" s="742"/>
    </row>
    <row r="2043" spans="1:21" ht="15.75" thickBot="1" x14ac:dyDescent="0.3">
      <c r="A2043" s="755"/>
      <c r="B2043" s="175">
        <v>14030423</v>
      </c>
      <c r="C2043" s="96">
        <v>350</v>
      </c>
      <c r="D2043" s="469">
        <v>7</v>
      </c>
      <c r="E2043" s="469">
        <v>50</v>
      </c>
      <c r="F2043" s="466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69">
        <v>43</v>
      </c>
      <c r="M2043" s="469">
        <v>2</v>
      </c>
      <c r="N2043" s="734"/>
      <c r="O2043" s="469"/>
      <c r="P2043" s="469"/>
      <c r="Q2043" s="739"/>
      <c r="R2043" s="472" t="str">
        <f t="shared" si="114"/>
        <v>fx</v>
      </c>
      <c r="S2043" s="734"/>
      <c r="T2043" s="734"/>
      <c r="U2043" s="742"/>
    </row>
    <row r="2044" spans="1:21" ht="15.75" thickBot="1" x14ac:dyDescent="0.3">
      <c r="A2044" s="755"/>
      <c r="B2044" s="467">
        <v>14030423</v>
      </c>
      <c r="C2044" s="96">
        <v>350</v>
      </c>
      <c r="D2044" s="469">
        <v>7</v>
      </c>
      <c r="E2044" s="469">
        <v>50</v>
      </c>
      <c r="F2044" s="466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69">
        <v>44</v>
      </c>
      <c r="M2044" s="469">
        <v>1</v>
      </c>
      <c r="N2044" s="736"/>
      <c r="O2044" s="469"/>
      <c r="P2044" s="469"/>
      <c r="Q2044" s="739"/>
      <c r="R2044" s="472" t="str">
        <f t="shared" si="114"/>
        <v>fx</v>
      </c>
      <c r="S2044" s="734"/>
      <c r="T2044" s="734"/>
      <c r="U2044" s="742"/>
    </row>
    <row r="2045" spans="1:21" ht="15.75" thickBot="1" x14ac:dyDescent="0.3">
      <c r="A2045" s="755"/>
      <c r="B2045" s="174">
        <v>14030423</v>
      </c>
      <c r="C2045" s="96">
        <v>370</v>
      </c>
      <c r="D2045" s="469">
        <v>7</v>
      </c>
      <c r="E2045" s="469">
        <v>50</v>
      </c>
      <c r="F2045" s="466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69">
        <v>39</v>
      </c>
      <c r="M2045" s="469">
        <v>1</v>
      </c>
      <c r="N2045" s="733">
        <v>496</v>
      </c>
      <c r="O2045" s="469"/>
      <c r="P2045" s="469"/>
      <c r="Q2045" s="739"/>
      <c r="R2045" s="472" t="str">
        <f t="shared" si="114"/>
        <v>p500</v>
      </c>
      <c r="S2045" s="734"/>
      <c r="T2045" s="734"/>
      <c r="U2045" s="742"/>
    </row>
    <row r="2046" spans="1:21" ht="15.75" thickBot="1" x14ac:dyDescent="0.3">
      <c r="A2046" s="755"/>
      <c r="B2046" s="175">
        <v>14030423</v>
      </c>
      <c r="C2046" s="96">
        <v>370</v>
      </c>
      <c r="D2046" s="469">
        <v>7</v>
      </c>
      <c r="E2046" s="469">
        <v>50</v>
      </c>
      <c r="F2046" s="466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69">
        <v>40</v>
      </c>
      <c r="M2046" s="469">
        <v>1</v>
      </c>
      <c r="N2046" s="734"/>
      <c r="O2046" s="469"/>
      <c r="P2046" s="469"/>
      <c r="Q2046" s="739"/>
      <c r="R2046" s="472" t="str">
        <f t="shared" si="114"/>
        <v>p500</v>
      </c>
      <c r="S2046" s="734"/>
      <c r="T2046" s="734"/>
      <c r="U2046" s="742"/>
    </row>
    <row r="2047" spans="1:21" ht="15.75" thickBot="1" x14ac:dyDescent="0.3">
      <c r="A2047" s="755"/>
      <c r="B2047" s="175">
        <v>14030423</v>
      </c>
      <c r="C2047" s="96">
        <v>370</v>
      </c>
      <c r="D2047" s="469">
        <v>7</v>
      </c>
      <c r="E2047" s="469">
        <v>50</v>
      </c>
      <c r="F2047" s="466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69">
        <v>42</v>
      </c>
      <c r="M2047" s="469">
        <v>2</v>
      </c>
      <c r="N2047" s="734"/>
      <c r="O2047" s="469"/>
      <c r="P2047" s="469"/>
      <c r="Q2047" s="739"/>
      <c r="R2047" s="472" t="str">
        <f t="shared" si="114"/>
        <v>p500</v>
      </c>
      <c r="S2047" s="734"/>
      <c r="T2047" s="734"/>
      <c r="U2047" s="742"/>
    </row>
    <row r="2048" spans="1:21" ht="15.75" thickBot="1" x14ac:dyDescent="0.3">
      <c r="A2048" s="755"/>
      <c r="B2048" s="175">
        <v>14030423</v>
      </c>
      <c r="C2048" s="96">
        <v>370</v>
      </c>
      <c r="D2048" s="469">
        <v>7</v>
      </c>
      <c r="E2048" s="469">
        <v>50</v>
      </c>
      <c r="F2048" s="466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69">
        <v>43</v>
      </c>
      <c r="M2048" s="469">
        <v>2</v>
      </c>
      <c r="N2048" s="734"/>
      <c r="O2048" s="469"/>
      <c r="P2048" s="469"/>
      <c r="Q2048" s="739"/>
      <c r="R2048" s="472" t="str">
        <f t="shared" si="114"/>
        <v>p500</v>
      </c>
      <c r="S2048" s="734"/>
      <c r="T2048" s="734"/>
      <c r="U2048" s="742"/>
    </row>
    <row r="2049" spans="1:21" ht="15.75" thickBot="1" x14ac:dyDescent="0.3">
      <c r="A2049" s="755"/>
      <c r="B2049" s="467">
        <v>14030423</v>
      </c>
      <c r="C2049" s="96">
        <v>370</v>
      </c>
      <c r="D2049" s="469">
        <v>7</v>
      </c>
      <c r="E2049" s="469">
        <v>50</v>
      </c>
      <c r="F2049" s="466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69">
        <v>44</v>
      </c>
      <c r="M2049" s="469">
        <v>2</v>
      </c>
      <c r="N2049" s="736"/>
      <c r="O2049" s="469"/>
      <c r="P2049" s="469"/>
      <c r="Q2049" s="739"/>
      <c r="R2049" s="472" t="str">
        <f t="shared" si="114"/>
        <v>p500</v>
      </c>
      <c r="S2049" s="734"/>
      <c r="T2049" s="734"/>
      <c r="U2049" s="742"/>
    </row>
    <row r="2050" spans="1:21" ht="15.75" thickBot="1" x14ac:dyDescent="0.3">
      <c r="A2050" s="755"/>
      <c r="B2050" s="174">
        <v>14030423</v>
      </c>
      <c r="C2050" s="96">
        <v>321</v>
      </c>
      <c r="D2050" s="469">
        <v>7</v>
      </c>
      <c r="E2050" s="469">
        <v>50</v>
      </c>
      <c r="F2050" s="466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69">
        <v>36</v>
      </c>
      <c r="M2050" s="469">
        <v>1</v>
      </c>
      <c r="N2050" s="733">
        <v>458</v>
      </c>
      <c r="O2050" s="469"/>
      <c r="P2050" s="469"/>
      <c r="Q2050" s="739"/>
      <c r="R2050" s="472" t="str">
        <f t="shared" si="114"/>
        <v>fx</v>
      </c>
      <c r="S2050" s="734"/>
      <c r="T2050" s="734"/>
      <c r="U2050" s="742"/>
    </row>
    <row r="2051" spans="1:21" ht="15.75" thickBot="1" x14ac:dyDescent="0.3">
      <c r="A2051" s="755"/>
      <c r="B2051" s="175">
        <v>14030423</v>
      </c>
      <c r="C2051" s="96">
        <v>321</v>
      </c>
      <c r="D2051" s="469">
        <v>7</v>
      </c>
      <c r="E2051" s="469">
        <v>50</v>
      </c>
      <c r="F2051" s="466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69">
        <v>37</v>
      </c>
      <c r="M2051" s="469">
        <v>1</v>
      </c>
      <c r="N2051" s="734"/>
      <c r="O2051" s="469"/>
      <c r="P2051" s="469"/>
      <c r="Q2051" s="739"/>
      <c r="R2051" s="472" t="str">
        <f t="shared" si="114"/>
        <v>fx</v>
      </c>
      <c r="S2051" s="734"/>
      <c r="T2051" s="734"/>
      <c r="U2051" s="742"/>
    </row>
    <row r="2052" spans="1:21" ht="15.75" thickBot="1" x14ac:dyDescent="0.3">
      <c r="A2052" s="755"/>
      <c r="B2052" s="175">
        <v>14030423</v>
      </c>
      <c r="C2052" s="96">
        <v>321</v>
      </c>
      <c r="D2052" s="469">
        <v>7</v>
      </c>
      <c r="E2052" s="469">
        <v>50</v>
      </c>
      <c r="F2052" s="466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69">
        <v>38</v>
      </c>
      <c r="M2052" s="469">
        <v>1</v>
      </c>
      <c r="N2052" s="734"/>
      <c r="O2052" s="469"/>
      <c r="P2052" s="469"/>
      <c r="Q2052" s="739"/>
      <c r="R2052" s="472" t="str">
        <f t="shared" si="114"/>
        <v>fx</v>
      </c>
      <c r="S2052" s="734"/>
      <c r="T2052" s="734"/>
      <c r="U2052" s="742"/>
    </row>
    <row r="2053" spans="1:21" ht="15.75" thickBot="1" x14ac:dyDescent="0.3">
      <c r="A2053" s="755"/>
      <c r="B2053" s="175">
        <v>14030423</v>
      </c>
      <c r="C2053" s="96">
        <v>321</v>
      </c>
      <c r="D2053" s="469">
        <v>7</v>
      </c>
      <c r="E2053" s="469">
        <v>50</v>
      </c>
      <c r="F2053" s="466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69">
        <v>39</v>
      </c>
      <c r="M2053" s="469">
        <v>2</v>
      </c>
      <c r="N2053" s="734"/>
      <c r="O2053" s="469"/>
      <c r="P2053" s="469"/>
      <c r="Q2053" s="739"/>
      <c r="R2053" s="472" t="str">
        <f t="shared" si="114"/>
        <v>fx</v>
      </c>
      <c r="S2053" s="734"/>
      <c r="T2053" s="734"/>
      <c r="U2053" s="742"/>
    </row>
    <row r="2054" spans="1:21" ht="15.75" thickBot="1" x14ac:dyDescent="0.3">
      <c r="A2054" s="755"/>
      <c r="B2054" s="175">
        <v>14030423</v>
      </c>
      <c r="C2054" s="96">
        <v>321</v>
      </c>
      <c r="D2054" s="469">
        <v>7</v>
      </c>
      <c r="E2054" s="469">
        <v>50</v>
      </c>
      <c r="F2054" s="466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69">
        <v>40</v>
      </c>
      <c r="M2054" s="469">
        <v>2</v>
      </c>
      <c r="N2054" s="734"/>
      <c r="O2054" s="469"/>
      <c r="P2054" s="469"/>
      <c r="Q2054" s="739"/>
      <c r="R2054" s="472" t="str">
        <f t="shared" si="114"/>
        <v>fx</v>
      </c>
      <c r="S2054" s="734"/>
      <c r="T2054" s="734"/>
      <c r="U2054" s="742"/>
    </row>
    <row r="2055" spans="1:21" ht="15.75" thickBot="1" x14ac:dyDescent="0.3">
      <c r="A2055" s="755"/>
      <c r="B2055" s="467">
        <v>14030423</v>
      </c>
      <c r="C2055" s="96">
        <v>321</v>
      </c>
      <c r="D2055" s="469">
        <v>7</v>
      </c>
      <c r="E2055" s="469">
        <v>50</v>
      </c>
      <c r="F2055" s="466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69">
        <v>41</v>
      </c>
      <c r="M2055" s="469">
        <v>1</v>
      </c>
      <c r="N2055" s="736"/>
      <c r="O2055" s="469"/>
      <c r="P2055" s="469"/>
      <c r="Q2055" s="739"/>
      <c r="R2055" s="472" t="str">
        <f t="shared" si="114"/>
        <v>fx</v>
      </c>
      <c r="S2055" s="734"/>
      <c r="T2055" s="734"/>
      <c r="U2055" s="742"/>
    </row>
    <row r="2056" spans="1:21" ht="15.75" thickBot="1" x14ac:dyDescent="0.3">
      <c r="A2056" s="755"/>
      <c r="B2056" s="174">
        <v>14030423</v>
      </c>
      <c r="C2056" s="96">
        <v>356</v>
      </c>
      <c r="D2056" s="469">
        <v>7</v>
      </c>
      <c r="E2056" s="469">
        <v>50</v>
      </c>
      <c r="F2056" s="466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69">
        <v>38</v>
      </c>
      <c r="M2056" s="469">
        <v>1</v>
      </c>
      <c r="N2056" s="733">
        <v>204</v>
      </c>
      <c r="O2056" s="469"/>
      <c r="P2056" s="469"/>
      <c r="Q2056" s="739"/>
      <c r="R2056" s="472" t="str">
        <f t="shared" si="114"/>
        <v>fx</v>
      </c>
      <c r="S2056" s="734"/>
      <c r="T2056" s="734"/>
      <c r="U2056" s="742"/>
    </row>
    <row r="2057" spans="1:21" ht="15.75" thickBot="1" x14ac:dyDescent="0.3">
      <c r="A2057" s="755"/>
      <c r="B2057" s="175">
        <v>14030423</v>
      </c>
      <c r="C2057" s="96">
        <v>356</v>
      </c>
      <c r="D2057" s="469">
        <v>7</v>
      </c>
      <c r="E2057" s="469">
        <v>50</v>
      </c>
      <c r="F2057" s="466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69">
        <v>39</v>
      </c>
      <c r="M2057" s="469">
        <v>1</v>
      </c>
      <c r="N2057" s="734"/>
      <c r="O2057" s="469"/>
      <c r="P2057" s="469"/>
      <c r="Q2057" s="739"/>
      <c r="R2057" s="472" t="str">
        <f t="shared" si="114"/>
        <v>fx</v>
      </c>
      <c r="S2057" s="734"/>
      <c r="T2057" s="734"/>
      <c r="U2057" s="742"/>
    </row>
    <row r="2058" spans="1:21" ht="15.75" thickBot="1" x14ac:dyDescent="0.3">
      <c r="A2058" s="755"/>
      <c r="B2058" s="467">
        <v>14030423</v>
      </c>
      <c r="C2058" s="96">
        <v>356</v>
      </c>
      <c r="D2058" s="469">
        <v>7</v>
      </c>
      <c r="E2058" s="469">
        <v>50</v>
      </c>
      <c r="F2058" s="466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69">
        <v>40</v>
      </c>
      <c r="M2058" s="469">
        <v>1</v>
      </c>
      <c r="N2058" s="736"/>
      <c r="O2058" s="469"/>
      <c r="P2058" s="469"/>
      <c r="Q2058" s="739"/>
      <c r="R2058" s="472" t="str">
        <f t="shared" si="114"/>
        <v>fx</v>
      </c>
      <c r="S2058" s="734"/>
      <c r="T2058" s="734"/>
      <c r="U2058" s="742"/>
    </row>
    <row r="2059" spans="1:21" ht="15.75" thickBot="1" x14ac:dyDescent="0.3">
      <c r="A2059" s="755"/>
      <c r="B2059" s="174">
        <v>14030423</v>
      </c>
      <c r="C2059" s="96">
        <v>293</v>
      </c>
      <c r="D2059" s="469">
        <v>7</v>
      </c>
      <c r="E2059" s="469">
        <v>50</v>
      </c>
      <c r="F2059" s="466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69">
        <v>30</v>
      </c>
      <c r="M2059" s="469">
        <v>1</v>
      </c>
      <c r="N2059" s="733">
        <v>492</v>
      </c>
      <c r="O2059" s="469"/>
      <c r="P2059" s="469"/>
      <c r="Q2059" s="739"/>
      <c r="R2059" s="472" t="str">
        <f t="shared" si="114"/>
        <v>fx</v>
      </c>
      <c r="S2059" s="734"/>
      <c r="T2059" s="734"/>
      <c r="U2059" s="742"/>
    </row>
    <row r="2060" spans="1:21" ht="15.75" thickBot="1" x14ac:dyDescent="0.3">
      <c r="A2060" s="755"/>
      <c r="B2060" s="175">
        <v>14030423</v>
      </c>
      <c r="C2060" s="96">
        <v>293</v>
      </c>
      <c r="D2060" s="469">
        <v>7</v>
      </c>
      <c r="E2060" s="469">
        <v>50</v>
      </c>
      <c r="F2060" s="466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69">
        <v>31</v>
      </c>
      <c r="M2060" s="469">
        <v>1</v>
      </c>
      <c r="N2060" s="734"/>
      <c r="O2060" s="469"/>
      <c r="P2060" s="469"/>
      <c r="Q2060" s="739"/>
      <c r="R2060" s="472" t="str">
        <f t="shared" si="114"/>
        <v>fx</v>
      </c>
      <c r="S2060" s="734"/>
      <c r="T2060" s="734"/>
      <c r="U2060" s="742"/>
    </row>
    <row r="2061" spans="1:21" ht="15.75" thickBot="1" x14ac:dyDescent="0.3">
      <c r="A2061" s="755"/>
      <c r="B2061" s="175">
        <v>14030423</v>
      </c>
      <c r="C2061" s="96">
        <v>293</v>
      </c>
      <c r="D2061" s="469">
        <v>7</v>
      </c>
      <c r="E2061" s="469">
        <v>50</v>
      </c>
      <c r="F2061" s="466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69">
        <v>32</v>
      </c>
      <c r="M2061" s="469">
        <v>2</v>
      </c>
      <c r="N2061" s="734"/>
      <c r="O2061" s="469"/>
      <c r="P2061" s="469"/>
      <c r="Q2061" s="739"/>
      <c r="R2061" s="472" t="str">
        <f t="shared" si="114"/>
        <v>fx</v>
      </c>
      <c r="S2061" s="734"/>
      <c r="T2061" s="734"/>
      <c r="U2061" s="742"/>
    </row>
    <row r="2062" spans="1:21" ht="15.75" thickBot="1" x14ac:dyDescent="0.3">
      <c r="A2062" s="755"/>
      <c r="B2062" s="175">
        <v>14030423</v>
      </c>
      <c r="C2062" s="96">
        <v>293</v>
      </c>
      <c r="D2062" s="469">
        <v>7</v>
      </c>
      <c r="E2062" s="469">
        <v>50</v>
      </c>
      <c r="F2062" s="466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69">
        <v>33</v>
      </c>
      <c r="M2062" s="469">
        <v>2</v>
      </c>
      <c r="N2062" s="734"/>
      <c r="O2062" s="469"/>
      <c r="P2062" s="469"/>
      <c r="Q2062" s="739"/>
      <c r="R2062" s="472" t="str">
        <f t="shared" si="114"/>
        <v>fx</v>
      </c>
      <c r="S2062" s="734"/>
      <c r="T2062" s="734"/>
      <c r="U2062" s="742"/>
    </row>
    <row r="2063" spans="1:21" ht="15.75" thickBot="1" x14ac:dyDescent="0.3">
      <c r="A2063" s="755"/>
      <c r="B2063" s="175">
        <v>14030423</v>
      </c>
      <c r="C2063" s="96">
        <v>293</v>
      </c>
      <c r="D2063" s="469">
        <v>7</v>
      </c>
      <c r="E2063" s="469">
        <v>50</v>
      </c>
      <c r="F2063" s="466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69">
        <v>34</v>
      </c>
      <c r="M2063" s="469">
        <v>2</v>
      </c>
      <c r="N2063" s="734"/>
      <c r="O2063" s="469"/>
      <c r="P2063" s="469"/>
      <c r="Q2063" s="739"/>
      <c r="R2063" s="472" t="str">
        <f t="shared" si="114"/>
        <v>fx</v>
      </c>
      <c r="S2063" s="734"/>
      <c r="T2063" s="734"/>
      <c r="U2063" s="742"/>
    </row>
    <row r="2064" spans="1:21" ht="15.75" thickBot="1" x14ac:dyDescent="0.3">
      <c r="A2064" s="755"/>
      <c r="B2064" s="467">
        <v>14030423</v>
      </c>
      <c r="C2064" s="164">
        <v>293</v>
      </c>
      <c r="D2064" s="470">
        <v>7</v>
      </c>
      <c r="E2064" s="470">
        <v>50</v>
      </c>
      <c r="F2064" s="465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70">
        <v>35</v>
      </c>
      <c r="M2064" s="470">
        <v>1</v>
      </c>
      <c r="N2064" s="735"/>
      <c r="O2064" s="470"/>
      <c r="P2064" s="470"/>
      <c r="Q2064" s="740"/>
      <c r="R2064" s="151" t="str">
        <f t="shared" si="114"/>
        <v>fx</v>
      </c>
      <c r="S2064" s="735"/>
      <c r="T2064" s="735"/>
      <c r="U2064" s="743"/>
    </row>
    <row r="2065" spans="1:21" ht="15.75" thickBot="1" x14ac:dyDescent="0.3">
      <c r="A2065" s="755"/>
      <c r="B2065" s="174">
        <v>14030424</v>
      </c>
      <c r="C2065" s="163">
        <v>309</v>
      </c>
      <c r="D2065" s="471">
        <v>7</v>
      </c>
      <c r="E2065" s="471">
        <v>50</v>
      </c>
      <c r="F2065" s="471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71">
        <v>37</v>
      </c>
      <c r="M2065" s="471">
        <v>2</v>
      </c>
      <c r="N2065" s="737">
        <v>168</v>
      </c>
      <c r="O2065" s="471"/>
      <c r="P2065" s="471"/>
      <c r="Q2065" s="738">
        <f>96.7+4.009+91.423</f>
        <v>192.13200000000001</v>
      </c>
      <c r="R2065" s="150" t="str">
        <f t="shared" si="114"/>
        <v>fx</v>
      </c>
      <c r="S2065" s="737">
        <v>1</v>
      </c>
      <c r="T2065" s="737">
        <v>10</v>
      </c>
      <c r="U2065" s="741">
        <v>0</v>
      </c>
    </row>
    <row r="2066" spans="1:21" ht="15.75" thickBot="1" x14ac:dyDescent="0.3">
      <c r="A2066" s="755"/>
      <c r="B2066" s="175">
        <v>14030424</v>
      </c>
      <c r="C2066" s="96">
        <v>309</v>
      </c>
      <c r="D2066" s="469">
        <v>7</v>
      </c>
      <c r="E2066" s="469">
        <v>50</v>
      </c>
      <c r="F2066" s="466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69">
        <v>38</v>
      </c>
      <c r="M2066" s="469">
        <v>2</v>
      </c>
      <c r="N2066" s="734"/>
      <c r="O2066" s="469"/>
      <c r="P2066" s="469"/>
      <c r="Q2066" s="739"/>
      <c r="R2066" s="472" t="str">
        <f t="shared" si="114"/>
        <v>fx</v>
      </c>
      <c r="S2066" s="734"/>
      <c r="T2066" s="734"/>
      <c r="U2066" s="742"/>
    </row>
    <row r="2067" spans="1:21" ht="15.75" thickBot="1" x14ac:dyDescent="0.3">
      <c r="A2067" s="755"/>
      <c r="B2067" s="175">
        <v>14030424</v>
      </c>
      <c r="C2067" s="96">
        <v>309</v>
      </c>
      <c r="D2067" s="469">
        <v>7</v>
      </c>
      <c r="E2067" s="469">
        <v>50</v>
      </c>
      <c r="F2067" s="466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69">
        <v>39</v>
      </c>
      <c r="M2067" s="469">
        <v>2</v>
      </c>
      <c r="N2067" s="734"/>
      <c r="O2067" s="469"/>
      <c r="P2067" s="469"/>
      <c r="Q2067" s="739"/>
      <c r="R2067" s="472" t="str">
        <f t="shared" si="114"/>
        <v>fx</v>
      </c>
      <c r="S2067" s="734"/>
      <c r="T2067" s="734"/>
      <c r="U2067" s="742"/>
    </row>
    <row r="2068" spans="1:21" ht="15.75" thickBot="1" x14ac:dyDescent="0.3">
      <c r="A2068" s="755"/>
      <c r="B2068" s="175">
        <v>14030424</v>
      </c>
      <c r="C2068" s="96">
        <v>309</v>
      </c>
      <c r="D2068" s="469">
        <v>7</v>
      </c>
      <c r="E2068" s="469">
        <v>50</v>
      </c>
      <c r="F2068" s="466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69">
        <v>40</v>
      </c>
      <c r="M2068" s="469">
        <v>2</v>
      </c>
      <c r="N2068" s="734"/>
      <c r="O2068" s="469"/>
      <c r="P2068" s="469"/>
      <c r="Q2068" s="739"/>
      <c r="R2068" s="472" t="str">
        <f t="shared" si="114"/>
        <v>fx</v>
      </c>
      <c r="S2068" s="734"/>
      <c r="T2068" s="734"/>
      <c r="U2068" s="742"/>
    </row>
    <row r="2069" spans="1:21" ht="15.75" thickBot="1" x14ac:dyDescent="0.3">
      <c r="A2069" s="755"/>
      <c r="B2069" s="467">
        <v>14030424</v>
      </c>
      <c r="C2069" s="96">
        <v>309</v>
      </c>
      <c r="D2069" s="469">
        <v>7</v>
      </c>
      <c r="E2069" s="469">
        <v>50</v>
      </c>
      <c r="F2069" s="466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69">
        <v>41</v>
      </c>
      <c r="M2069" s="469">
        <v>1</v>
      </c>
      <c r="N2069" s="736"/>
      <c r="O2069" s="469"/>
      <c r="P2069" s="469"/>
      <c r="Q2069" s="739"/>
      <c r="R2069" s="472" t="str">
        <f t="shared" si="114"/>
        <v>fx</v>
      </c>
      <c r="S2069" s="734"/>
      <c r="T2069" s="734"/>
      <c r="U2069" s="742"/>
    </row>
    <row r="2070" spans="1:21" ht="15.75" thickBot="1" x14ac:dyDescent="0.3">
      <c r="A2070" s="755"/>
      <c r="B2070" s="174">
        <v>14030424</v>
      </c>
      <c r="C2070" s="96">
        <v>350</v>
      </c>
      <c r="D2070" s="469">
        <v>7</v>
      </c>
      <c r="E2070" s="469">
        <v>50</v>
      </c>
      <c r="F2070" s="466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69">
        <v>39</v>
      </c>
      <c r="M2070" s="469">
        <v>1</v>
      </c>
      <c r="N2070" s="733">
        <v>184</v>
      </c>
      <c r="O2070" s="469"/>
      <c r="P2070" s="469"/>
      <c r="Q2070" s="739"/>
      <c r="R2070" s="472" t="str">
        <f t="shared" si="114"/>
        <v>fx</v>
      </c>
      <c r="S2070" s="734"/>
      <c r="T2070" s="734"/>
      <c r="U2070" s="742"/>
    </row>
    <row r="2071" spans="1:21" ht="15.75" thickBot="1" x14ac:dyDescent="0.3">
      <c r="A2071" s="755"/>
      <c r="B2071" s="175">
        <v>14030424</v>
      </c>
      <c r="C2071" s="96">
        <v>350</v>
      </c>
      <c r="D2071" s="469">
        <v>7</v>
      </c>
      <c r="E2071" s="469">
        <v>50</v>
      </c>
      <c r="F2071" s="466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69">
        <v>40</v>
      </c>
      <c r="M2071" s="469">
        <v>1</v>
      </c>
      <c r="N2071" s="734"/>
      <c r="O2071" s="469"/>
      <c r="P2071" s="469"/>
      <c r="Q2071" s="739"/>
      <c r="R2071" s="472" t="str">
        <f t="shared" si="114"/>
        <v>fx</v>
      </c>
      <c r="S2071" s="734"/>
      <c r="T2071" s="734"/>
      <c r="U2071" s="742"/>
    </row>
    <row r="2072" spans="1:21" ht="15.75" thickBot="1" x14ac:dyDescent="0.3">
      <c r="A2072" s="755"/>
      <c r="B2072" s="175">
        <v>14030424</v>
      </c>
      <c r="C2072" s="96">
        <v>350</v>
      </c>
      <c r="D2072" s="469">
        <v>7</v>
      </c>
      <c r="E2072" s="469">
        <v>50</v>
      </c>
      <c r="F2072" s="466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69">
        <v>41</v>
      </c>
      <c r="M2072" s="469">
        <v>1</v>
      </c>
      <c r="N2072" s="734"/>
      <c r="O2072" s="469"/>
      <c r="P2072" s="469"/>
      <c r="Q2072" s="739"/>
      <c r="R2072" s="472" t="str">
        <f t="shared" si="114"/>
        <v>fx</v>
      </c>
      <c r="S2072" s="734"/>
      <c r="T2072" s="734"/>
      <c r="U2072" s="742"/>
    </row>
    <row r="2073" spans="1:21" ht="15.75" thickBot="1" x14ac:dyDescent="0.3">
      <c r="A2073" s="755"/>
      <c r="B2073" s="175">
        <v>14030424</v>
      </c>
      <c r="C2073" s="96">
        <v>350</v>
      </c>
      <c r="D2073" s="469">
        <v>7</v>
      </c>
      <c r="E2073" s="469">
        <v>50</v>
      </c>
      <c r="F2073" s="466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69">
        <v>42</v>
      </c>
      <c r="M2073" s="469">
        <v>2</v>
      </c>
      <c r="N2073" s="734"/>
      <c r="O2073" s="469"/>
      <c r="P2073" s="469"/>
      <c r="Q2073" s="739"/>
      <c r="R2073" s="472" t="str">
        <f t="shared" si="114"/>
        <v>fx</v>
      </c>
      <c r="S2073" s="734"/>
      <c r="T2073" s="734"/>
      <c r="U2073" s="742"/>
    </row>
    <row r="2074" spans="1:21" ht="15.75" thickBot="1" x14ac:dyDescent="0.3">
      <c r="A2074" s="755"/>
      <c r="B2074" s="175">
        <v>14030424</v>
      </c>
      <c r="C2074" s="96">
        <v>350</v>
      </c>
      <c r="D2074" s="469">
        <v>7</v>
      </c>
      <c r="E2074" s="469">
        <v>50</v>
      </c>
      <c r="F2074" s="466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69">
        <v>43</v>
      </c>
      <c r="M2074" s="469">
        <v>2</v>
      </c>
      <c r="N2074" s="734"/>
      <c r="O2074" s="469"/>
      <c r="P2074" s="469"/>
      <c r="Q2074" s="739"/>
      <c r="R2074" s="472" t="str">
        <f t="shared" si="114"/>
        <v>fx</v>
      </c>
      <c r="S2074" s="734"/>
      <c r="T2074" s="734"/>
      <c r="U2074" s="742"/>
    </row>
    <row r="2075" spans="1:21" ht="15.75" thickBot="1" x14ac:dyDescent="0.3">
      <c r="A2075" s="755"/>
      <c r="B2075" s="467">
        <v>14030424</v>
      </c>
      <c r="C2075" s="96">
        <v>350</v>
      </c>
      <c r="D2075" s="469">
        <v>7</v>
      </c>
      <c r="E2075" s="469">
        <v>50</v>
      </c>
      <c r="F2075" s="466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69">
        <v>44</v>
      </c>
      <c r="M2075" s="469">
        <v>1</v>
      </c>
      <c r="N2075" s="736"/>
      <c r="O2075" s="469"/>
      <c r="P2075" s="469"/>
      <c r="Q2075" s="739"/>
      <c r="R2075" s="472" t="str">
        <f t="shared" si="114"/>
        <v>fx</v>
      </c>
      <c r="S2075" s="734"/>
      <c r="T2075" s="734"/>
      <c r="U2075" s="742"/>
    </row>
    <row r="2076" spans="1:21" ht="15.75" thickBot="1" x14ac:dyDescent="0.3">
      <c r="A2076" s="755"/>
      <c r="B2076" s="174">
        <v>14030424</v>
      </c>
      <c r="C2076" s="96">
        <v>370</v>
      </c>
      <c r="D2076" s="469">
        <v>7</v>
      </c>
      <c r="E2076" s="469">
        <v>50</v>
      </c>
      <c r="F2076" s="466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69">
        <v>39</v>
      </c>
      <c r="M2076" s="469">
        <v>1</v>
      </c>
      <c r="N2076" s="733">
        <v>184</v>
      </c>
      <c r="O2076" s="469"/>
      <c r="P2076" s="469"/>
      <c r="Q2076" s="739"/>
      <c r="R2076" s="472" t="str">
        <f t="shared" si="114"/>
        <v>p500</v>
      </c>
      <c r="S2076" s="734"/>
      <c r="T2076" s="734"/>
      <c r="U2076" s="742"/>
    </row>
    <row r="2077" spans="1:21" ht="15.75" thickBot="1" x14ac:dyDescent="0.3">
      <c r="A2077" s="755"/>
      <c r="B2077" s="175">
        <v>14030424</v>
      </c>
      <c r="C2077" s="96">
        <v>370</v>
      </c>
      <c r="D2077" s="469">
        <v>7</v>
      </c>
      <c r="E2077" s="469">
        <v>50</v>
      </c>
      <c r="F2077" s="466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69">
        <v>40</v>
      </c>
      <c r="M2077" s="469">
        <v>1</v>
      </c>
      <c r="N2077" s="734"/>
      <c r="O2077" s="469"/>
      <c r="P2077" s="469"/>
      <c r="Q2077" s="739"/>
      <c r="R2077" s="472" t="str">
        <f t="shared" si="114"/>
        <v>p500</v>
      </c>
      <c r="S2077" s="734"/>
      <c r="T2077" s="734"/>
      <c r="U2077" s="742"/>
    </row>
    <row r="2078" spans="1:21" ht="15.75" thickBot="1" x14ac:dyDescent="0.3">
      <c r="A2078" s="755"/>
      <c r="B2078" s="175">
        <v>14030424</v>
      </c>
      <c r="C2078" s="96">
        <v>370</v>
      </c>
      <c r="D2078" s="469">
        <v>7</v>
      </c>
      <c r="E2078" s="469">
        <v>50</v>
      </c>
      <c r="F2078" s="466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69">
        <v>42</v>
      </c>
      <c r="M2078" s="469">
        <v>2</v>
      </c>
      <c r="N2078" s="734"/>
      <c r="O2078" s="469"/>
      <c r="P2078" s="469"/>
      <c r="Q2078" s="739"/>
      <c r="R2078" s="472" t="str">
        <f t="shared" ref="R2078:R2141" si="119">IF(C2078=370,"p500","fx")</f>
        <v>p500</v>
      </c>
      <c r="S2078" s="734"/>
      <c r="T2078" s="734"/>
      <c r="U2078" s="742"/>
    </row>
    <row r="2079" spans="1:21" ht="15.75" thickBot="1" x14ac:dyDescent="0.3">
      <c r="A2079" s="755"/>
      <c r="B2079" s="175">
        <v>14030424</v>
      </c>
      <c r="C2079" s="96">
        <v>370</v>
      </c>
      <c r="D2079" s="469">
        <v>7</v>
      </c>
      <c r="E2079" s="469">
        <v>50</v>
      </c>
      <c r="F2079" s="466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69">
        <v>43</v>
      </c>
      <c r="M2079" s="469">
        <v>2</v>
      </c>
      <c r="N2079" s="734"/>
      <c r="O2079" s="469"/>
      <c r="P2079" s="469"/>
      <c r="Q2079" s="739"/>
      <c r="R2079" s="472" t="str">
        <f t="shared" si="119"/>
        <v>p500</v>
      </c>
      <c r="S2079" s="734"/>
      <c r="T2079" s="734"/>
      <c r="U2079" s="742"/>
    </row>
    <row r="2080" spans="1:21" ht="15.75" thickBot="1" x14ac:dyDescent="0.3">
      <c r="A2080" s="755"/>
      <c r="B2080" s="467">
        <v>14030424</v>
      </c>
      <c r="C2080" s="96">
        <v>370</v>
      </c>
      <c r="D2080" s="469">
        <v>7</v>
      </c>
      <c r="E2080" s="469">
        <v>50</v>
      </c>
      <c r="F2080" s="466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69">
        <v>44</v>
      </c>
      <c r="M2080" s="469">
        <v>2</v>
      </c>
      <c r="N2080" s="736"/>
      <c r="O2080" s="469"/>
      <c r="P2080" s="469"/>
      <c r="Q2080" s="739"/>
      <c r="R2080" s="472" t="str">
        <f t="shared" si="119"/>
        <v>p500</v>
      </c>
      <c r="S2080" s="734"/>
      <c r="T2080" s="734"/>
      <c r="U2080" s="742"/>
    </row>
    <row r="2081" spans="1:21" ht="15.75" thickBot="1" x14ac:dyDescent="0.3">
      <c r="A2081" s="755"/>
      <c r="B2081" s="174">
        <v>14030424</v>
      </c>
      <c r="C2081" s="96">
        <v>293</v>
      </c>
      <c r="D2081" s="469">
        <v>7</v>
      </c>
      <c r="E2081" s="469">
        <v>50</v>
      </c>
      <c r="F2081" s="466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69">
        <v>32</v>
      </c>
      <c r="M2081" s="469">
        <v>2</v>
      </c>
      <c r="N2081" s="733">
        <v>138</v>
      </c>
      <c r="O2081" s="469"/>
      <c r="P2081" s="469"/>
      <c r="Q2081" s="739"/>
      <c r="R2081" s="472" t="str">
        <f t="shared" si="119"/>
        <v>fx</v>
      </c>
      <c r="S2081" s="734"/>
      <c r="T2081" s="734"/>
      <c r="U2081" s="742"/>
    </row>
    <row r="2082" spans="1:21" ht="15.75" thickBot="1" x14ac:dyDescent="0.3">
      <c r="A2082" s="755"/>
      <c r="B2082" s="175">
        <v>14030424</v>
      </c>
      <c r="C2082" s="96">
        <v>293</v>
      </c>
      <c r="D2082" s="469">
        <v>7</v>
      </c>
      <c r="E2082" s="469">
        <v>50</v>
      </c>
      <c r="F2082" s="466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69">
        <v>33</v>
      </c>
      <c r="M2082" s="469">
        <v>2</v>
      </c>
      <c r="N2082" s="734"/>
      <c r="O2082" s="469"/>
      <c r="P2082" s="469"/>
      <c r="Q2082" s="739"/>
      <c r="R2082" s="472" t="str">
        <f t="shared" si="119"/>
        <v>fx</v>
      </c>
      <c r="S2082" s="734"/>
      <c r="T2082" s="734"/>
      <c r="U2082" s="742"/>
    </row>
    <row r="2083" spans="1:21" ht="15.75" thickBot="1" x14ac:dyDescent="0.3">
      <c r="A2083" s="755"/>
      <c r="B2083" s="467">
        <v>14030424</v>
      </c>
      <c r="C2083" s="96">
        <v>293</v>
      </c>
      <c r="D2083" s="469">
        <v>7</v>
      </c>
      <c r="E2083" s="469">
        <v>50</v>
      </c>
      <c r="F2083" s="466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69">
        <v>34</v>
      </c>
      <c r="M2083" s="469">
        <v>2</v>
      </c>
      <c r="N2083" s="736"/>
      <c r="O2083" s="469"/>
      <c r="P2083" s="469"/>
      <c r="Q2083" s="739"/>
      <c r="R2083" s="472" t="str">
        <f t="shared" si="119"/>
        <v>fx</v>
      </c>
      <c r="S2083" s="734"/>
      <c r="T2083" s="734"/>
      <c r="U2083" s="742"/>
    </row>
    <row r="2084" spans="1:21" ht="15.75" thickBot="1" x14ac:dyDescent="0.3">
      <c r="A2084" s="755"/>
      <c r="B2084" s="174">
        <v>14030424</v>
      </c>
      <c r="C2084" s="96">
        <v>356</v>
      </c>
      <c r="D2084" s="469">
        <v>7</v>
      </c>
      <c r="E2084" s="469">
        <v>50</v>
      </c>
      <c r="F2084" s="466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69">
        <v>38</v>
      </c>
      <c r="M2084" s="469">
        <v>1</v>
      </c>
      <c r="N2084" s="733">
        <v>60</v>
      </c>
      <c r="O2084" s="469"/>
      <c r="P2084" s="469"/>
      <c r="Q2084" s="739"/>
      <c r="R2084" s="472" t="str">
        <f t="shared" si="119"/>
        <v>fx</v>
      </c>
      <c r="S2084" s="734"/>
      <c r="T2084" s="734"/>
      <c r="U2084" s="742"/>
    </row>
    <row r="2085" spans="1:21" ht="15.75" thickBot="1" x14ac:dyDescent="0.3">
      <c r="A2085" s="755"/>
      <c r="B2085" s="175">
        <v>14030424</v>
      </c>
      <c r="C2085" s="96">
        <v>356</v>
      </c>
      <c r="D2085" s="469">
        <v>7</v>
      </c>
      <c r="E2085" s="469">
        <v>50</v>
      </c>
      <c r="F2085" s="466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69">
        <v>39</v>
      </c>
      <c r="M2085" s="469">
        <v>1</v>
      </c>
      <c r="N2085" s="734"/>
      <c r="O2085" s="469"/>
      <c r="P2085" s="469"/>
      <c r="Q2085" s="739"/>
      <c r="R2085" s="472" t="str">
        <f t="shared" si="119"/>
        <v>fx</v>
      </c>
      <c r="S2085" s="734"/>
      <c r="T2085" s="734"/>
      <c r="U2085" s="742"/>
    </row>
    <row r="2086" spans="1:21" ht="15.75" thickBot="1" x14ac:dyDescent="0.3">
      <c r="A2086" s="755"/>
      <c r="B2086" s="467">
        <v>14030424</v>
      </c>
      <c r="C2086" s="96">
        <v>356</v>
      </c>
      <c r="D2086" s="469">
        <v>7</v>
      </c>
      <c r="E2086" s="469">
        <v>50</v>
      </c>
      <c r="F2086" s="466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69">
        <v>40</v>
      </c>
      <c r="M2086" s="469">
        <v>1</v>
      </c>
      <c r="N2086" s="736"/>
      <c r="O2086" s="469"/>
      <c r="P2086" s="469"/>
      <c r="Q2086" s="739"/>
      <c r="R2086" s="472" t="str">
        <f t="shared" si="119"/>
        <v>fx</v>
      </c>
      <c r="S2086" s="734"/>
      <c r="T2086" s="734"/>
      <c r="U2086" s="742"/>
    </row>
    <row r="2087" spans="1:21" ht="15.75" thickBot="1" x14ac:dyDescent="0.3">
      <c r="A2087" s="756"/>
      <c r="B2087" s="203">
        <v>14030424</v>
      </c>
      <c r="C2087" s="164">
        <v>321</v>
      </c>
      <c r="D2087" s="470">
        <v>7</v>
      </c>
      <c r="E2087" s="470">
        <v>50</v>
      </c>
      <c r="F2087" s="465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70">
        <v>38</v>
      </c>
      <c r="M2087" s="470">
        <v>1</v>
      </c>
      <c r="N2087" s="470">
        <v>20</v>
      </c>
      <c r="O2087" s="470"/>
      <c r="P2087" s="470"/>
      <c r="Q2087" s="740"/>
      <c r="R2087" s="151" t="str">
        <f t="shared" si="119"/>
        <v>fx</v>
      </c>
      <c r="S2087" s="735"/>
      <c r="T2087" s="735"/>
      <c r="U2087" s="743"/>
    </row>
    <row r="2088" spans="1:21" ht="15.75" thickBot="1" x14ac:dyDescent="0.3">
      <c r="A2088" s="754" t="str">
        <f t="shared" ref="A2088:A2112" si="120">IF(H2088&gt;I2088,"شب","روز")</f>
        <v>روز</v>
      </c>
      <c r="B2088" s="174">
        <v>14030427</v>
      </c>
      <c r="C2088" s="163">
        <v>309</v>
      </c>
      <c r="D2088" s="471">
        <v>7</v>
      </c>
      <c r="E2088" s="471">
        <v>50</v>
      </c>
      <c r="F2088" s="471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71">
        <v>38</v>
      </c>
      <c r="M2088" s="471">
        <v>2</v>
      </c>
      <c r="N2088" s="737">
        <v>300</v>
      </c>
      <c r="O2088" s="471"/>
      <c r="P2088" s="471"/>
      <c r="Q2088" s="738">
        <f>189.8+7.62+177.192</f>
        <v>374.61200000000002</v>
      </c>
      <c r="R2088" s="150" t="str">
        <f t="shared" si="119"/>
        <v>fx</v>
      </c>
      <c r="S2088" s="737">
        <v>1.5</v>
      </c>
      <c r="T2088" s="737">
        <v>21.5</v>
      </c>
      <c r="U2088" s="741">
        <v>1000</v>
      </c>
    </row>
    <row r="2089" spans="1:21" ht="15.75" thickBot="1" x14ac:dyDescent="0.3">
      <c r="A2089" s="755"/>
      <c r="B2089" s="175">
        <v>14030427</v>
      </c>
      <c r="C2089" s="96">
        <v>309</v>
      </c>
      <c r="D2089" s="469">
        <v>7</v>
      </c>
      <c r="E2089" s="469">
        <v>50</v>
      </c>
      <c r="F2089" s="466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69">
        <v>39</v>
      </c>
      <c r="M2089" s="469">
        <v>2</v>
      </c>
      <c r="N2089" s="734"/>
      <c r="O2089" s="469"/>
      <c r="P2089" s="469"/>
      <c r="Q2089" s="739"/>
      <c r="R2089" s="472" t="str">
        <f t="shared" si="119"/>
        <v>fx</v>
      </c>
      <c r="S2089" s="734"/>
      <c r="T2089" s="734"/>
      <c r="U2089" s="742"/>
    </row>
    <row r="2090" spans="1:21" ht="15.75" thickBot="1" x14ac:dyDescent="0.3">
      <c r="A2090" s="755"/>
      <c r="B2090" s="175">
        <v>14030427</v>
      </c>
      <c r="C2090" s="96">
        <v>309</v>
      </c>
      <c r="D2090" s="469">
        <v>7</v>
      </c>
      <c r="E2090" s="469">
        <v>50</v>
      </c>
      <c r="F2090" s="466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69">
        <v>40</v>
      </c>
      <c r="M2090" s="469">
        <v>1</v>
      </c>
      <c r="N2090" s="734"/>
      <c r="O2090" s="469"/>
      <c r="P2090" s="469"/>
      <c r="Q2090" s="739"/>
      <c r="R2090" s="472" t="str">
        <f t="shared" si="119"/>
        <v>fx</v>
      </c>
      <c r="S2090" s="734"/>
      <c r="T2090" s="734"/>
      <c r="U2090" s="742"/>
    </row>
    <row r="2091" spans="1:21" ht="15.75" thickBot="1" x14ac:dyDescent="0.3">
      <c r="A2091" s="755"/>
      <c r="B2091" s="467">
        <v>14030427</v>
      </c>
      <c r="C2091" s="96">
        <v>309</v>
      </c>
      <c r="D2091" s="469">
        <v>7</v>
      </c>
      <c r="E2091" s="469">
        <v>50</v>
      </c>
      <c r="F2091" s="466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69">
        <v>41</v>
      </c>
      <c r="M2091" s="469">
        <v>1</v>
      </c>
      <c r="N2091" s="736"/>
      <c r="O2091" s="469"/>
      <c r="P2091" s="469"/>
      <c r="Q2091" s="739"/>
      <c r="R2091" s="472" t="str">
        <f t="shared" si="119"/>
        <v>fx</v>
      </c>
      <c r="S2091" s="734"/>
      <c r="T2091" s="734"/>
      <c r="U2091" s="742"/>
    </row>
    <row r="2092" spans="1:21" ht="15.75" thickBot="1" x14ac:dyDescent="0.3">
      <c r="A2092" s="755"/>
      <c r="B2092" s="174">
        <v>14030427</v>
      </c>
      <c r="C2092" s="96">
        <v>368</v>
      </c>
      <c r="D2092" s="469">
        <v>7</v>
      </c>
      <c r="E2092" s="469">
        <v>50</v>
      </c>
      <c r="F2092" s="466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69">
        <v>38</v>
      </c>
      <c r="M2092" s="469">
        <v>1</v>
      </c>
      <c r="N2092" s="733">
        <v>250</v>
      </c>
      <c r="O2092" s="469"/>
      <c r="P2092" s="469"/>
      <c r="Q2092" s="739"/>
      <c r="R2092" s="472" t="str">
        <f t="shared" si="119"/>
        <v>fx</v>
      </c>
      <c r="S2092" s="734"/>
      <c r="T2092" s="734"/>
      <c r="U2092" s="742"/>
    </row>
    <row r="2093" spans="1:21" ht="15.75" thickBot="1" x14ac:dyDescent="0.3">
      <c r="A2093" s="755"/>
      <c r="B2093" s="175">
        <v>14030427</v>
      </c>
      <c r="C2093" s="96">
        <v>368</v>
      </c>
      <c r="D2093" s="469">
        <v>7</v>
      </c>
      <c r="E2093" s="469">
        <v>50</v>
      </c>
      <c r="F2093" s="466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69">
        <v>39</v>
      </c>
      <c r="M2093" s="469">
        <v>1</v>
      </c>
      <c r="N2093" s="734"/>
      <c r="O2093" s="469"/>
      <c r="P2093" s="469"/>
      <c r="Q2093" s="739"/>
      <c r="R2093" s="472" t="str">
        <f t="shared" si="119"/>
        <v>fx</v>
      </c>
      <c r="S2093" s="734"/>
      <c r="T2093" s="734"/>
      <c r="U2093" s="742"/>
    </row>
    <row r="2094" spans="1:21" ht="15.75" thickBot="1" x14ac:dyDescent="0.3">
      <c r="A2094" s="755"/>
      <c r="B2094" s="175">
        <v>14030427</v>
      </c>
      <c r="C2094" s="96">
        <v>368</v>
      </c>
      <c r="D2094" s="469">
        <v>7</v>
      </c>
      <c r="E2094" s="469">
        <v>50</v>
      </c>
      <c r="F2094" s="466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69">
        <v>40</v>
      </c>
      <c r="M2094" s="469">
        <v>1</v>
      </c>
      <c r="N2094" s="734"/>
      <c r="O2094" s="469"/>
      <c r="P2094" s="469"/>
      <c r="Q2094" s="739"/>
      <c r="R2094" s="472" t="str">
        <f t="shared" si="119"/>
        <v>fx</v>
      </c>
      <c r="S2094" s="734"/>
      <c r="T2094" s="734"/>
      <c r="U2094" s="742"/>
    </row>
    <row r="2095" spans="1:21" ht="15.75" thickBot="1" x14ac:dyDescent="0.3">
      <c r="A2095" s="755"/>
      <c r="B2095" s="175">
        <v>14030427</v>
      </c>
      <c r="C2095" s="96">
        <v>368</v>
      </c>
      <c r="D2095" s="469">
        <v>7</v>
      </c>
      <c r="E2095" s="469">
        <v>50</v>
      </c>
      <c r="F2095" s="466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69">
        <v>41</v>
      </c>
      <c r="M2095" s="469">
        <v>1</v>
      </c>
      <c r="N2095" s="734"/>
      <c r="O2095" s="469"/>
      <c r="P2095" s="469"/>
      <c r="Q2095" s="739"/>
      <c r="R2095" s="472" t="str">
        <f t="shared" si="119"/>
        <v>fx</v>
      </c>
      <c r="S2095" s="734"/>
      <c r="T2095" s="734"/>
      <c r="U2095" s="742"/>
    </row>
    <row r="2096" spans="1:21" ht="15.75" thickBot="1" x14ac:dyDescent="0.3">
      <c r="A2096" s="755"/>
      <c r="B2096" s="467">
        <v>14030427</v>
      </c>
      <c r="C2096" s="96">
        <v>368</v>
      </c>
      <c r="D2096" s="469">
        <v>7</v>
      </c>
      <c r="E2096" s="469">
        <v>50</v>
      </c>
      <c r="F2096" s="466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69">
        <v>42</v>
      </c>
      <c r="M2096" s="469">
        <v>1</v>
      </c>
      <c r="N2096" s="736"/>
      <c r="O2096" s="469"/>
      <c r="P2096" s="469"/>
      <c r="Q2096" s="739"/>
      <c r="R2096" s="472" t="str">
        <f t="shared" si="119"/>
        <v>fx</v>
      </c>
      <c r="S2096" s="734"/>
      <c r="T2096" s="734"/>
      <c r="U2096" s="742"/>
    </row>
    <row r="2097" spans="1:21" ht="15.75" thickBot="1" x14ac:dyDescent="0.3">
      <c r="A2097" s="755"/>
      <c r="B2097" s="174">
        <v>14030427</v>
      </c>
      <c r="C2097" s="96">
        <v>307</v>
      </c>
      <c r="D2097" s="469">
        <v>7</v>
      </c>
      <c r="E2097" s="469">
        <v>50</v>
      </c>
      <c r="F2097" s="466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69">
        <v>36</v>
      </c>
      <c r="M2097" s="469">
        <v>1</v>
      </c>
      <c r="N2097" s="733">
        <v>284</v>
      </c>
      <c r="O2097" s="469"/>
      <c r="P2097" s="469"/>
      <c r="Q2097" s="739"/>
      <c r="R2097" s="472" t="str">
        <f t="shared" si="119"/>
        <v>fx</v>
      </c>
      <c r="S2097" s="734"/>
      <c r="T2097" s="734"/>
      <c r="U2097" s="742"/>
    </row>
    <row r="2098" spans="1:21" ht="15.75" thickBot="1" x14ac:dyDescent="0.3">
      <c r="A2098" s="755"/>
      <c r="B2098" s="175">
        <v>14030427</v>
      </c>
      <c r="C2098" s="96">
        <v>307</v>
      </c>
      <c r="D2098" s="469">
        <v>7</v>
      </c>
      <c r="E2098" s="469">
        <v>50</v>
      </c>
      <c r="F2098" s="466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69">
        <v>37</v>
      </c>
      <c r="M2098" s="469">
        <v>1</v>
      </c>
      <c r="N2098" s="734"/>
      <c r="O2098" s="469"/>
      <c r="P2098" s="469"/>
      <c r="Q2098" s="739"/>
      <c r="R2098" s="472" t="str">
        <f t="shared" si="119"/>
        <v>fx</v>
      </c>
      <c r="S2098" s="734"/>
      <c r="T2098" s="734"/>
      <c r="U2098" s="742"/>
    </row>
    <row r="2099" spans="1:21" ht="15.75" thickBot="1" x14ac:dyDescent="0.3">
      <c r="A2099" s="755"/>
      <c r="B2099" s="175">
        <v>14030427</v>
      </c>
      <c r="C2099" s="96">
        <v>307</v>
      </c>
      <c r="D2099" s="469">
        <v>7</v>
      </c>
      <c r="E2099" s="469">
        <v>50</v>
      </c>
      <c r="F2099" s="466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69">
        <v>38</v>
      </c>
      <c r="M2099" s="469">
        <v>1</v>
      </c>
      <c r="N2099" s="734"/>
      <c r="O2099" s="469"/>
      <c r="P2099" s="469"/>
      <c r="Q2099" s="739"/>
      <c r="R2099" s="472" t="str">
        <f t="shared" si="119"/>
        <v>fx</v>
      </c>
      <c r="S2099" s="734"/>
      <c r="T2099" s="734"/>
      <c r="U2099" s="742"/>
    </row>
    <row r="2100" spans="1:21" ht="15.75" thickBot="1" x14ac:dyDescent="0.3">
      <c r="A2100" s="755"/>
      <c r="B2100" s="175">
        <v>14030427</v>
      </c>
      <c r="C2100" s="96">
        <v>307</v>
      </c>
      <c r="D2100" s="469">
        <v>7</v>
      </c>
      <c r="E2100" s="469">
        <v>50</v>
      </c>
      <c r="F2100" s="466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69">
        <v>39</v>
      </c>
      <c r="M2100" s="469">
        <v>1</v>
      </c>
      <c r="N2100" s="734"/>
      <c r="O2100" s="469"/>
      <c r="P2100" s="469"/>
      <c r="Q2100" s="739"/>
      <c r="R2100" s="472" t="str">
        <f t="shared" si="119"/>
        <v>fx</v>
      </c>
      <c r="S2100" s="734"/>
      <c r="T2100" s="734"/>
      <c r="U2100" s="742"/>
    </row>
    <row r="2101" spans="1:21" ht="15.75" thickBot="1" x14ac:dyDescent="0.3">
      <c r="A2101" s="755"/>
      <c r="B2101" s="175">
        <v>14030427</v>
      </c>
      <c r="C2101" s="96">
        <v>307</v>
      </c>
      <c r="D2101" s="469">
        <v>7</v>
      </c>
      <c r="E2101" s="469">
        <v>50</v>
      </c>
      <c r="F2101" s="466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69">
        <v>40</v>
      </c>
      <c r="M2101" s="469">
        <v>1</v>
      </c>
      <c r="N2101" s="734"/>
      <c r="O2101" s="469"/>
      <c r="P2101" s="469"/>
      <c r="Q2101" s="739"/>
      <c r="R2101" s="472" t="str">
        <f t="shared" si="119"/>
        <v>fx</v>
      </c>
      <c r="S2101" s="734"/>
      <c r="T2101" s="734"/>
      <c r="U2101" s="742"/>
    </row>
    <row r="2102" spans="1:21" ht="15.75" thickBot="1" x14ac:dyDescent="0.3">
      <c r="A2102" s="755"/>
      <c r="B2102" s="467">
        <v>14030427</v>
      </c>
      <c r="C2102" s="96">
        <v>307</v>
      </c>
      <c r="D2102" s="469">
        <v>7</v>
      </c>
      <c r="E2102" s="469">
        <v>50</v>
      </c>
      <c r="F2102" s="466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69">
        <v>41</v>
      </c>
      <c r="M2102" s="469">
        <v>1</v>
      </c>
      <c r="N2102" s="736"/>
      <c r="O2102" s="469"/>
      <c r="P2102" s="469"/>
      <c r="Q2102" s="739"/>
      <c r="R2102" s="472" t="str">
        <f t="shared" si="119"/>
        <v>fx</v>
      </c>
      <c r="S2102" s="734"/>
      <c r="T2102" s="734"/>
      <c r="U2102" s="742"/>
    </row>
    <row r="2103" spans="1:21" ht="15.75" thickBot="1" x14ac:dyDescent="0.3">
      <c r="A2103" s="755"/>
      <c r="B2103" s="174">
        <v>14030427</v>
      </c>
      <c r="C2103" s="96">
        <v>370</v>
      </c>
      <c r="D2103" s="469">
        <v>7</v>
      </c>
      <c r="E2103" s="469">
        <v>50</v>
      </c>
      <c r="F2103" s="466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69">
        <v>41</v>
      </c>
      <c r="M2103" s="469">
        <v>1</v>
      </c>
      <c r="N2103" s="733">
        <v>300</v>
      </c>
      <c r="O2103" s="469"/>
      <c r="P2103" s="469"/>
      <c r="Q2103" s="739"/>
      <c r="R2103" s="472" t="str">
        <f t="shared" si="119"/>
        <v>p500</v>
      </c>
      <c r="S2103" s="734"/>
      <c r="T2103" s="734"/>
      <c r="U2103" s="742"/>
    </row>
    <row r="2104" spans="1:21" ht="15.75" thickBot="1" x14ac:dyDescent="0.3">
      <c r="A2104" s="755"/>
      <c r="B2104" s="175">
        <v>14030427</v>
      </c>
      <c r="C2104" s="96">
        <v>370</v>
      </c>
      <c r="D2104" s="469">
        <v>7</v>
      </c>
      <c r="E2104" s="469">
        <v>50</v>
      </c>
      <c r="F2104" s="466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69">
        <v>42</v>
      </c>
      <c r="M2104" s="469">
        <v>2</v>
      </c>
      <c r="N2104" s="734"/>
      <c r="O2104" s="469"/>
      <c r="P2104" s="469"/>
      <c r="Q2104" s="739"/>
      <c r="R2104" s="472" t="str">
        <f t="shared" si="119"/>
        <v>p500</v>
      </c>
      <c r="S2104" s="734"/>
      <c r="T2104" s="734"/>
      <c r="U2104" s="742"/>
    </row>
    <row r="2105" spans="1:21" ht="15.75" thickBot="1" x14ac:dyDescent="0.3">
      <c r="A2105" s="755"/>
      <c r="B2105" s="175">
        <v>14030427</v>
      </c>
      <c r="C2105" s="96">
        <v>370</v>
      </c>
      <c r="D2105" s="469">
        <v>7</v>
      </c>
      <c r="E2105" s="469">
        <v>50</v>
      </c>
      <c r="F2105" s="466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69">
        <v>43</v>
      </c>
      <c r="M2105" s="469">
        <v>2</v>
      </c>
      <c r="N2105" s="734"/>
      <c r="O2105" s="469"/>
      <c r="P2105" s="469"/>
      <c r="Q2105" s="739"/>
      <c r="R2105" s="472" t="str">
        <f t="shared" si="119"/>
        <v>p500</v>
      </c>
      <c r="S2105" s="734"/>
      <c r="T2105" s="734"/>
      <c r="U2105" s="742"/>
    </row>
    <row r="2106" spans="1:21" ht="15.75" thickBot="1" x14ac:dyDescent="0.3">
      <c r="A2106" s="755"/>
      <c r="B2106" s="467">
        <v>14030427</v>
      </c>
      <c r="C2106" s="96">
        <v>370</v>
      </c>
      <c r="D2106" s="469">
        <v>7</v>
      </c>
      <c r="E2106" s="469">
        <v>50</v>
      </c>
      <c r="F2106" s="466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69">
        <v>44</v>
      </c>
      <c r="M2106" s="469">
        <v>2</v>
      </c>
      <c r="N2106" s="736"/>
      <c r="O2106" s="469"/>
      <c r="P2106" s="469"/>
      <c r="Q2106" s="739"/>
      <c r="R2106" s="472" t="str">
        <f t="shared" si="119"/>
        <v>p500</v>
      </c>
      <c r="S2106" s="734"/>
      <c r="T2106" s="734"/>
      <c r="U2106" s="742"/>
    </row>
    <row r="2107" spans="1:21" ht="15.75" thickBot="1" x14ac:dyDescent="0.3">
      <c r="A2107" s="755"/>
      <c r="B2107" s="174">
        <v>14030427</v>
      </c>
      <c r="C2107" s="96">
        <v>380</v>
      </c>
      <c r="D2107" s="469">
        <v>7</v>
      </c>
      <c r="E2107" s="469">
        <v>50</v>
      </c>
      <c r="F2107" s="466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69">
        <v>41</v>
      </c>
      <c r="M2107" s="469">
        <v>1</v>
      </c>
      <c r="N2107" s="733">
        <v>300</v>
      </c>
      <c r="O2107" s="469"/>
      <c r="P2107" s="469"/>
      <c r="Q2107" s="739"/>
      <c r="R2107" s="472" t="str">
        <f t="shared" si="119"/>
        <v>fx</v>
      </c>
      <c r="S2107" s="734"/>
      <c r="T2107" s="734"/>
      <c r="U2107" s="742"/>
    </row>
    <row r="2108" spans="1:21" ht="15.75" thickBot="1" x14ac:dyDescent="0.3">
      <c r="A2108" s="755"/>
      <c r="B2108" s="175">
        <v>14030427</v>
      </c>
      <c r="C2108" s="96">
        <v>380</v>
      </c>
      <c r="D2108" s="469">
        <v>7</v>
      </c>
      <c r="E2108" s="469">
        <v>50</v>
      </c>
      <c r="F2108" s="466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69">
        <v>42</v>
      </c>
      <c r="M2108" s="469">
        <v>2</v>
      </c>
      <c r="N2108" s="734"/>
      <c r="O2108" s="469"/>
      <c r="P2108" s="469"/>
      <c r="Q2108" s="739"/>
      <c r="R2108" s="472" t="str">
        <f t="shared" si="119"/>
        <v>fx</v>
      </c>
      <c r="S2108" s="734"/>
      <c r="T2108" s="734"/>
      <c r="U2108" s="742"/>
    </row>
    <row r="2109" spans="1:21" ht="15.75" thickBot="1" x14ac:dyDescent="0.3">
      <c r="A2109" s="755"/>
      <c r="B2109" s="175">
        <v>14030427</v>
      </c>
      <c r="C2109" s="96">
        <v>380</v>
      </c>
      <c r="D2109" s="469">
        <v>7</v>
      </c>
      <c r="E2109" s="469">
        <v>50</v>
      </c>
      <c r="F2109" s="466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69">
        <v>43</v>
      </c>
      <c r="M2109" s="469">
        <v>2</v>
      </c>
      <c r="N2109" s="734"/>
      <c r="O2109" s="469"/>
      <c r="P2109" s="469"/>
      <c r="Q2109" s="739"/>
      <c r="R2109" s="472" t="str">
        <f t="shared" si="119"/>
        <v>fx</v>
      </c>
      <c r="S2109" s="734"/>
      <c r="T2109" s="734"/>
      <c r="U2109" s="742"/>
    </row>
    <row r="2110" spans="1:21" ht="15.75" thickBot="1" x14ac:dyDescent="0.3">
      <c r="A2110" s="755"/>
      <c r="B2110" s="467">
        <v>14030427</v>
      </c>
      <c r="C2110" s="96">
        <v>380</v>
      </c>
      <c r="D2110" s="469">
        <v>7</v>
      </c>
      <c r="E2110" s="469">
        <v>50</v>
      </c>
      <c r="F2110" s="466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69">
        <v>44</v>
      </c>
      <c r="M2110" s="469">
        <v>1</v>
      </c>
      <c r="N2110" s="736"/>
      <c r="O2110" s="469"/>
      <c r="P2110" s="469"/>
      <c r="Q2110" s="739"/>
      <c r="R2110" s="472" t="str">
        <f t="shared" si="119"/>
        <v>fx</v>
      </c>
      <c r="S2110" s="734"/>
      <c r="T2110" s="734"/>
      <c r="U2110" s="742"/>
    </row>
    <row r="2111" spans="1:21" ht="15.75" thickBot="1" x14ac:dyDescent="0.3">
      <c r="A2111" s="756"/>
      <c r="B2111" s="203">
        <v>14030427</v>
      </c>
      <c r="C2111" s="164">
        <v>321</v>
      </c>
      <c r="D2111" s="470">
        <v>7</v>
      </c>
      <c r="E2111" s="470">
        <v>50</v>
      </c>
      <c r="F2111" s="465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70">
        <v>38</v>
      </c>
      <c r="M2111" s="470">
        <v>1</v>
      </c>
      <c r="N2111" s="470">
        <v>18</v>
      </c>
      <c r="O2111" s="470"/>
      <c r="P2111" s="470"/>
      <c r="Q2111" s="740"/>
      <c r="R2111" s="151" t="str">
        <f t="shared" si="119"/>
        <v>fx</v>
      </c>
      <c r="S2111" s="735"/>
      <c r="T2111" s="735"/>
      <c r="U2111" s="743"/>
    </row>
    <row r="2112" spans="1:21" ht="15.75" thickBot="1" x14ac:dyDescent="0.3">
      <c r="A2112" s="754" t="str">
        <f t="shared" si="120"/>
        <v>روز</v>
      </c>
      <c r="B2112" s="174">
        <v>14030430</v>
      </c>
      <c r="C2112" s="163">
        <v>309</v>
      </c>
      <c r="D2112" s="494">
        <v>7</v>
      </c>
      <c r="E2112" s="494">
        <v>50</v>
      </c>
      <c r="F2112" s="494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94">
        <v>36</v>
      </c>
      <c r="M2112" s="494">
        <v>1</v>
      </c>
      <c r="N2112" s="737">
        <v>480</v>
      </c>
      <c r="O2112" s="494"/>
      <c r="P2112" s="494"/>
      <c r="Q2112" s="738">
        <f>327.95+12.433+300.345</f>
        <v>640.72800000000007</v>
      </c>
      <c r="R2112" s="150" t="str">
        <f t="shared" si="119"/>
        <v>fx</v>
      </c>
      <c r="S2112" s="737">
        <v>3</v>
      </c>
      <c r="T2112" s="737">
        <v>25</v>
      </c>
      <c r="U2112" s="741">
        <v>1000</v>
      </c>
    </row>
    <row r="2113" spans="1:21" ht="15.75" thickBot="1" x14ac:dyDescent="0.3">
      <c r="A2113" s="755"/>
      <c r="B2113" s="175">
        <v>14030430</v>
      </c>
      <c r="C2113" s="96">
        <v>309</v>
      </c>
      <c r="D2113" s="492">
        <v>7</v>
      </c>
      <c r="E2113" s="492">
        <v>50</v>
      </c>
      <c r="F2113" s="488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92">
        <v>37</v>
      </c>
      <c r="M2113" s="492">
        <v>1</v>
      </c>
      <c r="N2113" s="734"/>
      <c r="O2113" s="492"/>
      <c r="P2113" s="492"/>
      <c r="Q2113" s="739"/>
      <c r="R2113" s="495" t="str">
        <f t="shared" si="119"/>
        <v>fx</v>
      </c>
      <c r="S2113" s="734"/>
      <c r="T2113" s="734"/>
      <c r="U2113" s="742"/>
    </row>
    <row r="2114" spans="1:21" ht="15.75" thickBot="1" x14ac:dyDescent="0.3">
      <c r="A2114" s="755"/>
      <c r="B2114" s="175">
        <v>14030430</v>
      </c>
      <c r="C2114" s="96">
        <v>309</v>
      </c>
      <c r="D2114" s="492">
        <v>7</v>
      </c>
      <c r="E2114" s="492">
        <v>50</v>
      </c>
      <c r="F2114" s="488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92">
        <v>38</v>
      </c>
      <c r="M2114" s="492">
        <v>2</v>
      </c>
      <c r="N2114" s="734"/>
      <c r="O2114" s="492"/>
      <c r="P2114" s="492"/>
      <c r="Q2114" s="739"/>
      <c r="R2114" s="495" t="str">
        <f t="shared" si="119"/>
        <v>fx</v>
      </c>
      <c r="S2114" s="734"/>
      <c r="T2114" s="734"/>
      <c r="U2114" s="742"/>
    </row>
    <row r="2115" spans="1:21" ht="15.75" thickBot="1" x14ac:dyDescent="0.3">
      <c r="A2115" s="755"/>
      <c r="B2115" s="175">
        <v>14030430</v>
      </c>
      <c r="C2115" s="96">
        <v>309</v>
      </c>
      <c r="D2115" s="492">
        <v>7</v>
      </c>
      <c r="E2115" s="492">
        <v>50</v>
      </c>
      <c r="F2115" s="488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92">
        <v>39</v>
      </c>
      <c r="M2115" s="492">
        <v>2</v>
      </c>
      <c r="N2115" s="734"/>
      <c r="O2115" s="492"/>
      <c r="P2115" s="492"/>
      <c r="Q2115" s="739"/>
      <c r="R2115" s="495" t="str">
        <f t="shared" si="119"/>
        <v>fx</v>
      </c>
      <c r="S2115" s="734"/>
      <c r="T2115" s="734"/>
      <c r="U2115" s="742"/>
    </row>
    <row r="2116" spans="1:21" ht="15.75" thickBot="1" x14ac:dyDescent="0.3">
      <c r="A2116" s="755"/>
      <c r="B2116" s="490">
        <v>14030430</v>
      </c>
      <c r="C2116" s="96">
        <v>309</v>
      </c>
      <c r="D2116" s="492">
        <v>7</v>
      </c>
      <c r="E2116" s="492">
        <v>50</v>
      </c>
      <c r="F2116" s="488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92">
        <v>40</v>
      </c>
      <c r="M2116" s="492">
        <v>2</v>
      </c>
      <c r="N2116" s="736"/>
      <c r="O2116" s="492"/>
      <c r="P2116" s="492"/>
      <c r="Q2116" s="739"/>
      <c r="R2116" s="495" t="str">
        <f t="shared" si="119"/>
        <v>fx</v>
      </c>
      <c r="S2116" s="734"/>
      <c r="T2116" s="734"/>
      <c r="U2116" s="742"/>
    </row>
    <row r="2117" spans="1:21" ht="15.75" thickBot="1" x14ac:dyDescent="0.3">
      <c r="A2117" s="755"/>
      <c r="B2117" s="174">
        <v>14030430</v>
      </c>
      <c r="C2117" s="96">
        <v>350</v>
      </c>
      <c r="D2117" s="492">
        <v>7</v>
      </c>
      <c r="E2117" s="492">
        <v>50</v>
      </c>
      <c r="F2117" s="488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92">
        <v>41</v>
      </c>
      <c r="M2117" s="492">
        <v>1</v>
      </c>
      <c r="N2117" s="733">
        <v>360</v>
      </c>
      <c r="O2117" s="492"/>
      <c r="P2117" s="492"/>
      <c r="Q2117" s="739"/>
      <c r="R2117" s="495" t="str">
        <f t="shared" si="119"/>
        <v>fx</v>
      </c>
      <c r="S2117" s="734"/>
      <c r="T2117" s="734"/>
      <c r="U2117" s="742"/>
    </row>
    <row r="2118" spans="1:21" ht="15.75" thickBot="1" x14ac:dyDescent="0.3">
      <c r="A2118" s="755"/>
      <c r="B2118" s="175">
        <v>14030430</v>
      </c>
      <c r="C2118" s="96">
        <v>350</v>
      </c>
      <c r="D2118" s="492">
        <v>7</v>
      </c>
      <c r="E2118" s="492">
        <v>50</v>
      </c>
      <c r="F2118" s="488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92">
        <v>42</v>
      </c>
      <c r="M2118" s="492">
        <v>2</v>
      </c>
      <c r="N2118" s="734"/>
      <c r="O2118" s="492"/>
      <c r="P2118" s="492"/>
      <c r="Q2118" s="739"/>
      <c r="R2118" s="495" t="str">
        <f t="shared" si="119"/>
        <v>fx</v>
      </c>
      <c r="S2118" s="734"/>
      <c r="T2118" s="734"/>
      <c r="U2118" s="742"/>
    </row>
    <row r="2119" spans="1:21" ht="15.75" thickBot="1" x14ac:dyDescent="0.3">
      <c r="A2119" s="755"/>
      <c r="B2119" s="175">
        <v>14030430</v>
      </c>
      <c r="C2119" s="96">
        <v>350</v>
      </c>
      <c r="D2119" s="492">
        <v>7</v>
      </c>
      <c r="E2119" s="492">
        <v>50</v>
      </c>
      <c r="F2119" s="488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92">
        <v>43</v>
      </c>
      <c r="M2119" s="492">
        <v>2</v>
      </c>
      <c r="N2119" s="734"/>
      <c r="O2119" s="492"/>
      <c r="P2119" s="492"/>
      <c r="Q2119" s="739"/>
      <c r="R2119" s="495" t="str">
        <f t="shared" si="119"/>
        <v>fx</v>
      </c>
      <c r="S2119" s="734"/>
      <c r="T2119" s="734"/>
      <c r="U2119" s="742"/>
    </row>
    <row r="2120" spans="1:21" ht="15.75" thickBot="1" x14ac:dyDescent="0.3">
      <c r="A2120" s="755"/>
      <c r="B2120" s="490">
        <v>14030430</v>
      </c>
      <c r="C2120" s="96">
        <v>350</v>
      </c>
      <c r="D2120" s="492">
        <v>7</v>
      </c>
      <c r="E2120" s="492">
        <v>50</v>
      </c>
      <c r="F2120" s="488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92">
        <v>44</v>
      </c>
      <c r="M2120" s="492">
        <v>1</v>
      </c>
      <c r="N2120" s="736"/>
      <c r="O2120" s="492"/>
      <c r="P2120" s="492"/>
      <c r="Q2120" s="739"/>
      <c r="R2120" s="495" t="str">
        <f t="shared" si="119"/>
        <v>fx</v>
      </c>
      <c r="S2120" s="734"/>
      <c r="T2120" s="734"/>
      <c r="U2120" s="742"/>
    </row>
    <row r="2121" spans="1:21" ht="15.75" thickBot="1" x14ac:dyDescent="0.3">
      <c r="A2121" s="755"/>
      <c r="B2121" s="174">
        <v>14030430</v>
      </c>
      <c r="C2121" s="96">
        <v>370</v>
      </c>
      <c r="D2121" s="492">
        <v>7</v>
      </c>
      <c r="E2121" s="492">
        <v>50</v>
      </c>
      <c r="F2121" s="488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92">
        <v>42</v>
      </c>
      <c r="M2121" s="492">
        <v>2</v>
      </c>
      <c r="N2121" s="733">
        <v>360</v>
      </c>
      <c r="O2121" s="492"/>
      <c r="P2121" s="492"/>
      <c r="Q2121" s="739"/>
      <c r="R2121" s="495" t="str">
        <f t="shared" si="119"/>
        <v>p500</v>
      </c>
      <c r="S2121" s="734"/>
      <c r="T2121" s="734"/>
      <c r="U2121" s="742"/>
    </row>
    <row r="2122" spans="1:21" ht="15.75" thickBot="1" x14ac:dyDescent="0.3">
      <c r="A2122" s="755"/>
      <c r="B2122" s="175">
        <v>14030430</v>
      </c>
      <c r="C2122" s="96">
        <v>370</v>
      </c>
      <c r="D2122" s="492">
        <v>7</v>
      </c>
      <c r="E2122" s="492">
        <v>50</v>
      </c>
      <c r="F2122" s="488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92">
        <v>43</v>
      </c>
      <c r="M2122" s="492">
        <v>2</v>
      </c>
      <c r="N2122" s="734"/>
      <c r="O2122" s="492"/>
      <c r="P2122" s="492"/>
      <c r="Q2122" s="739"/>
      <c r="R2122" s="495" t="str">
        <f t="shared" si="119"/>
        <v>p500</v>
      </c>
      <c r="S2122" s="734"/>
      <c r="T2122" s="734"/>
      <c r="U2122" s="742"/>
    </row>
    <row r="2123" spans="1:21" ht="15.75" thickBot="1" x14ac:dyDescent="0.3">
      <c r="A2123" s="755"/>
      <c r="B2123" s="490">
        <v>14030430</v>
      </c>
      <c r="C2123" s="96">
        <v>370</v>
      </c>
      <c r="D2123" s="492">
        <v>7</v>
      </c>
      <c r="E2123" s="492">
        <v>50</v>
      </c>
      <c r="F2123" s="488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92">
        <v>44</v>
      </c>
      <c r="M2123" s="492">
        <v>2</v>
      </c>
      <c r="N2123" s="736"/>
      <c r="O2123" s="492"/>
      <c r="P2123" s="492"/>
      <c r="Q2123" s="739"/>
      <c r="R2123" s="495" t="str">
        <f t="shared" si="119"/>
        <v>p500</v>
      </c>
      <c r="S2123" s="734"/>
      <c r="T2123" s="734"/>
      <c r="U2123" s="742"/>
    </row>
    <row r="2124" spans="1:21" ht="15.75" thickBot="1" x14ac:dyDescent="0.3">
      <c r="A2124" s="755"/>
      <c r="B2124" s="174">
        <v>14030430</v>
      </c>
      <c r="C2124" s="96">
        <v>356</v>
      </c>
      <c r="D2124" s="492">
        <v>7</v>
      </c>
      <c r="E2124" s="492">
        <v>50</v>
      </c>
      <c r="F2124" s="488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92">
        <v>37</v>
      </c>
      <c r="M2124" s="492">
        <v>1</v>
      </c>
      <c r="N2124" s="733">
        <v>270</v>
      </c>
      <c r="O2124" s="492"/>
      <c r="P2124" s="492"/>
      <c r="Q2124" s="739"/>
      <c r="R2124" s="495" t="str">
        <f t="shared" si="119"/>
        <v>fx</v>
      </c>
      <c r="S2124" s="734"/>
      <c r="T2124" s="734"/>
      <c r="U2124" s="742"/>
    </row>
    <row r="2125" spans="1:21" ht="15.75" thickBot="1" x14ac:dyDescent="0.3">
      <c r="A2125" s="755"/>
      <c r="B2125" s="175">
        <v>14030430</v>
      </c>
      <c r="C2125" s="96">
        <v>356</v>
      </c>
      <c r="D2125" s="492">
        <v>7</v>
      </c>
      <c r="E2125" s="492">
        <v>50</v>
      </c>
      <c r="F2125" s="488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92">
        <v>38</v>
      </c>
      <c r="M2125" s="492">
        <v>1</v>
      </c>
      <c r="N2125" s="734"/>
      <c r="O2125" s="492"/>
      <c r="P2125" s="492"/>
      <c r="Q2125" s="739"/>
      <c r="R2125" s="495" t="str">
        <f t="shared" si="119"/>
        <v>fx</v>
      </c>
      <c r="S2125" s="734"/>
      <c r="T2125" s="734"/>
      <c r="U2125" s="742"/>
    </row>
    <row r="2126" spans="1:21" ht="15.75" thickBot="1" x14ac:dyDescent="0.3">
      <c r="A2126" s="755"/>
      <c r="B2126" s="175">
        <v>14030430</v>
      </c>
      <c r="C2126" s="96">
        <v>356</v>
      </c>
      <c r="D2126" s="492">
        <v>7</v>
      </c>
      <c r="E2126" s="492">
        <v>50</v>
      </c>
      <c r="F2126" s="488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92">
        <v>39</v>
      </c>
      <c r="M2126" s="492">
        <v>1</v>
      </c>
      <c r="N2126" s="734"/>
      <c r="O2126" s="492"/>
      <c r="P2126" s="492"/>
      <c r="Q2126" s="739"/>
      <c r="R2126" s="495" t="str">
        <f t="shared" si="119"/>
        <v>fx</v>
      </c>
      <c r="S2126" s="734"/>
      <c r="T2126" s="734"/>
      <c r="U2126" s="742"/>
    </row>
    <row r="2127" spans="1:21" ht="15.75" thickBot="1" x14ac:dyDescent="0.3">
      <c r="A2127" s="755"/>
      <c r="B2127" s="175">
        <v>14030430</v>
      </c>
      <c r="C2127" s="96">
        <v>356</v>
      </c>
      <c r="D2127" s="492">
        <v>7</v>
      </c>
      <c r="E2127" s="492">
        <v>50</v>
      </c>
      <c r="F2127" s="488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92">
        <v>40</v>
      </c>
      <c r="M2127" s="492">
        <v>1</v>
      </c>
      <c r="N2127" s="734"/>
      <c r="O2127" s="492"/>
      <c r="P2127" s="492"/>
      <c r="Q2127" s="739"/>
      <c r="R2127" s="495" t="str">
        <f t="shared" si="119"/>
        <v>fx</v>
      </c>
      <c r="S2127" s="734"/>
      <c r="T2127" s="734"/>
      <c r="U2127" s="742"/>
    </row>
    <row r="2128" spans="1:21" ht="15.75" thickBot="1" x14ac:dyDescent="0.3">
      <c r="A2128" s="755"/>
      <c r="B2128" s="490">
        <v>14030430</v>
      </c>
      <c r="C2128" s="96">
        <v>356</v>
      </c>
      <c r="D2128" s="492">
        <v>7</v>
      </c>
      <c r="E2128" s="492">
        <v>50</v>
      </c>
      <c r="F2128" s="488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92">
        <v>41</v>
      </c>
      <c r="M2128" s="492">
        <v>1</v>
      </c>
      <c r="N2128" s="736"/>
      <c r="O2128" s="492"/>
      <c r="P2128" s="492"/>
      <c r="Q2128" s="739"/>
      <c r="R2128" s="495" t="str">
        <f t="shared" si="119"/>
        <v>fx</v>
      </c>
      <c r="S2128" s="734"/>
      <c r="T2128" s="734"/>
      <c r="U2128" s="742"/>
    </row>
    <row r="2129" spans="1:21" ht="15.75" thickBot="1" x14ac:dyDescent="0.3">
      <c r="A2129" s="755"/>
      <c r="B2129" s="174">
        <v>14030430</v>
      </c>
      <c r="C2129" s="96">
        <v>368</v>
      </c>
      <c r="D2129" s="492">
        <v>7</v>
      </c>
      <c r="E2129" s="492">
        <v>50</v>
      </c>
      <c r="F2129" s="488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92">
        <v>38</v>
      </c>
      <c r="M2129" s="492">
        <v>1</v>
      </c>
      <c r="N2129" s="733">
        <v>300</v>
      </c>
      <c r="O2129" s="492"/>
      <c r="P2129" s="492"/>
      <c r="Q2129" s="739"/>
      <c r="R2129" s="495" t="str">
        <f t="shared" si="119"/>
        <v>fx</v>
      </c>
      <c r="S2129" s="734"/>
      <c r="T2129" s="734"/>
      <c r="U2129" s="742"/>
    </row>
    <row r="2130" spans="1:21" ht="15.75" thickBot="1" x14ac:dyDescent="0.3">
      <c r="A2130" s="755"/>
      <c r="B2130" s="175">
        <v>14030430</v>
      </c>
      <c r="C2130" s="96">
        <v>368</v>
      </c>
      <c r="D2130" s="492">
        <v>7</v>
      </c>
      <c r="E2130" s="492">
        <v>50</v>
      </c>
      <c r="F2130" s="488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92">
        <v>39</v>
      </c>
      <c r="M2130" s="492">
        <v>1</v>
      </c>
      <c r="N2130" s="734"/>
      <c r="O2130" s="492"/>
      <c r="P2130" s="492"/>
      <c r="Q2130" s="739"/>
      <c r="R2130" s="495" t="str">
        <f t="shared" si="119"/>
        <v>fx</v>
      </c>
      <c r="S2130" s="734"/>
      <c r="T2130" s="734"/>
      <c r="U2130" s="742"/>
    </row>
    <row r="2131" spans="1:21" ht="15.75" thickBot="1" x14ac:dyDescent="0.3">
      <c r="A2131" s="755"/>
      <c r="B2131" s="175">
        <v>14030430</v>
      </c>
      <c r="C2131" s="96">
        <v>368</v>
      </c>
      <c r="D2131" s="492">
        <v>7</v>
      </c>
      <c r="E2131" s="492">
        <v>50</v>
      </c>
      <c r="F2131" s="488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92">
        <v>40</v>
      </c>
      <c r="M2131" s="492">
        <v>1</v>
      </c>
      <c r="N2131" s="734"/>
      <c r="O2131" s="492"/>
      <c r="P2131" s="492"/>
      <c r="Q2131" s="739"/>
      <c r="R2131" s="495" t="str">
        <f t="shared" si="119"/>
        <v>fx</v>
      </c>
      <c r="S2131" s="734"/>
      <c r="T2131" s="734"/>
      <c r="U2131" s="742"/>
    </row>
    <row r="2132" spans="1:21" ht="15.75" thickBot="1" x14ac:dyDescent="0.3">
      <c r="A2132" s="755"/>
      <c r="B2132" s="175">
        <v>14030430</v>
      </c>
      <c r="C2132" s="96">
        <v>368</v>
      </c>
      <c r="D2132" s="492">
        <v>7</v>
      </c>
      <c r="E2132" s="492">
        <v>50</v>
      </c>
      <c r="F2132" s="488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92">
        <v>41</v>
      </c>
      <c r="M2132" s="492">
        <v>1</v>
      </c>
      <c r="N2132" s="734"/>
      <c r="O2132" s="492"/>
      <c r="P2132" s="492"/>
      <c r="Q2132" s="739"/>
      <c r="R2132" s="495" t="str">
        <f t="shared" si="119"/>
        <v>fx</v>
      </c>
      <c r="S2132" s="734"/>
      <c r="T2132" s="734"/>
      <c r="U2132" s="742"/>
    </row>
    <row r="2133" spans="1:21" ht="15.75" thickBot="1" x14ac:dyDescent="0.3">
      <c r="A2133" s="755"/>
      <c r="B2133" s="490">
        <v>14030430</v>
      </c>
      <c r="C2133" s="96">
        <v>368</v>
      </c>
      <c r="D2133" s="492">
        <v>7</v>
      </c>
      <c r="E2133" s="492">
        <v>50</v>
      </c>
      <c r="F2133" s="488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92">
        <v>42</v>
      </c>
      <c r="M2133" s="492">
        <v>1</v>
      </c>
      <c r="N2133" s="736"/>
      <c r="O2133" s="492"/>
      <c r="P2133" s="492"/>
      <c r="Q2133" s="739"/>
      <c r="R2133" s="495" t="str">
        <f t="shared" si="119"/>
        <v>fx</v>
      </c>
      <c r="S2133" s="734"/>
      <c r="T2133" s="734"/>
      <c r="U2133" s="742"/>
    </row>
    <row r="2134" spans="1:21" ht="15.75" thickBot="1" x14ac:dyDescent="0.3">
      <c r="A2134" s="755"/>
      <c r="B2134" s="174">
        <v>14030430</v>
      </c>
      <c r="C2134" s="96">
        <v>270</v>
      </c>
      <c r="D2134" s="492">
        <v>7</v>
      </c>
      <c r="E2134" s="492">
        <v>50</v>
      </c>
      <c r="F2134" s="488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92">
        <v>36</v>
      </c>
      <c r="M2134" s="492">
        <v>1</v>
      </c>
      <c r="N2134" s="733">
        <v>239</v>
      </c>
      <c r="O2134" s="492"/>
      <c r="P2134" s="492"/>
      <c r="Q2134" s="739"/>
      <c r="R2134" s="495" t="str">
        <f t="shared" si="119"/>
        <v>fx</v>
      </c>
      <c r="S2134" s="734"/>
      <c r="T2134" s="734"/>
      <c r="U2134" s="742"/>
    </row>
    <row r="2135" spans="1:21" ht="15.75" thickBot="1" x14ac:dyDescent="0.3">
      <c r="A2135" s="755"/>
      <c r="B2135" s="175">
        <v>14030430</v>
      </c>
      <c r="C2135" s="96">
        <v>270</v>
      </c>
      <c r="D2135" s="492">
        <v>7</v>
      </c>
      <c r="E2135" s="492">
        <v>50</v>
      </c>
      <c r="F2135" s="488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92">
        <v>37</v>
      </c>
      <c r="M2135" s="492">
        <v>1</v>
      </c>
      <c r="N2135" s="734"/>
      <c r="O2135" s="492"/>
      <c r="P2135" s="492"/>
      <c r="Q2135" s="739"/>
      <c r="R2135" s="495" t="str">
        <f t="shared" si="119"/>
        <v>fx</v>
      </c>
      <c r="S2135" s="734"/>
      <c r="T2135" s="734"/>
      <c r="U2135" s="742"/>
    </row>
    <row r="2136" spans="1:21" ht="15.75" thickBot="1" x14ac:dyDescent="0.3">
      <c r="A2136" s="755"/>
      <c r="B2136" s="175">
        <v>14030430</v>
      </c>
      <c r="C2136" s="96">
        <v>270</v>
      </c>
      <c r="D2136" s="492">
        <v>7</v>
      </c>
      <c r="E2136" s="492">
        <v>50</v>
      </c>
      <c r="F2136" s="488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92">
        <v>38</v>
      </c>
      <c r="M2136" s="492">
        <v>1</v>
      </c>
      <c r="N2136" s="734"/>
      <c r="O2136" s="492"/>
      <c r="P2136" s="492"/>
      <c r="Q2136" s="739"/>
      <c r="R2136" s="495" t="str">
        <f t="shared" si="119"/>
        <v>fx</v>
      </c>
      <c r="S2136" s="734"/>
      <c r="T2136" s="734"/>
      <c r="U2136" s="742"/>
    </row>
    <row r="2137" spans="1:21" ht="15.75" thickBot="1" x14ac:dyDescent="0.3">
      <c r="A2137" s="755"/>
      <c r="B2137" s="175">
        <v>14030430</v>
      </c>
      <c r="C2137" s="96">
        <v>270</v>
      </c>
      <c r="D2137" s="492">
        <v>7</v>
      </c>
      <c r="E2137" s="492">
        <v>50</v>
      </c>
      <c r="F2137" s="488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92">
        <v>39</v>
      </c>
      <c r="M2137" s="492">
        <v>2</v>
      </c>
      <c r="N2137" s="734"/>
      <c r="O2137" s="492"/>
      <c r="P2137" s="492"/>
      <c r="Q2137" s="739"/>
      <c r="R2137" s="495" t="str">
        <f t="shared" si="119"/>
        <v>fx</v>
      </c>
      <c r="S2137" s="734"/>
      <c r="T2137" s="734"/>
      <c r="U2137" s="742"/>
    </row>
    <row r="2138" spans="1:21" ht="15.75" thickBot="1" x14ac:dyDescent="0.3">
      <c r="A2138" s="755"/>
      <c r="B2138" s="175">
        <v>14030430</v>
      </c>
      <c r="C2138" s="96">
        <v>270</v>
      </c>
      <c r="D2138" s="492">
        <v>7</v>
      </c>
      <c r="E2138" s="492">
        <v>50</v>
      </c>
      <c r="F2138" s="488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92">
        <v>40</v>
      </c>
      <c r="M2138" s="492">
        <v>2</v>
      </c>
      <c r="N2138" s="734"/>
      <c r="O2138" s="492"/>
      <c r="P2138" s="492"/>
      <c r="Q2138" s="739"/>
      <c r="R2138" s="495" t="str">
        <f t="shared" si="119"/>
        <v>fx</v>
      </c>
      <c r="S2138" s="734"/>
      <c r="T2138" s="734"/>
      <c r="U2138" s="742"/>
    </row>
    <row r="2139" spans="1:21" ht="15.75" thickBot="1" x14ac:dyDescent="0.3">
      <c r="A2139" s="755"/>
      <c r="B2139" s="490">
        <v>14030430</v>
      </c>
      <c r="C2139" s="96">
        <v>270</v>
      </c>
      <c r="D2139" s="492">
        <v>7</v>
      </c>
      <c r="E2139" s="492">
        <v>50</v>
      </c>
      <c r="F2139" s="488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92">
        <v>41</v>
      </c>
      <c r="M2139" s="492">
        <v>1</v>
      </c>
      <c r="N2139" s="736"/>
      <c r="O2139" s="492"/>
      <c r="P2139" s="492"/>
      <c r="Q2139" s="739"/>
      <c r="R2139" s="495" t="str">
        <f t="shared" si="119"/>
        <v>fx</v>
      </c>
      <c r="S2139" s="734"/>
      <c r="T2139" s="734"/>
      <c r="U2139" s="742"/>
    </row>
    <row r="2140" spans="1:21" ht="15.75" thickBot="1" x14ac:dyDescent="0.3">
      <c r="A2140" s="755"/>
      <c r="B2140" s="174">
        <v>14030430</v>
      </c>
      <c r="C2140" s="96" t="s">
        <v>585</v>
      </c>
      <c r="D2140" s="492">
        <v>7</v>
      </c>
      <c r="E2140" s="492">
        <v>50</v>
      </c>
      <c r="F2140" s="488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92">
        <v>36</v>
      </c>
      <c r="M2140" s="492">
        <v>2</v>
      </c>
      <c r="N2140" s="733">
        <v>320</v>
      </c>
      <c r="O2140" s="492"/>
      <c r="P2140" s="492"/>
      <c r="Q2140" s="739"/>
      <c r="R2140" s="495" t="str">
        <f t="shared" si="119"/>
        <v>fx</v>
      </c>
      <c r="S2140" s="734"/>
      <c r="T2140" s="734"/>
      <c r="U2140" s="742"/>
    </row>
    <row r="2141" spans="1:21" ht="15.75" thickBot="1" x14ac:dyDescent="0.3">
      <c r="A2141" s="755"/>
      <c r="B2141" s="175">
        <v>14030430</v>
      </c>
      <c r="C2141" s="96" t="s">
        <v>585</v>
      </c>
      <c r="D2141" s="492">
        <v>7</v>
      </c>
      <c r="E2141" s="492">
        <v>50</v>
      </c>
      <c r="F2141" s="488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92">
        <v>37</v>
      </c>
      <c r="M2141" s="492">
        <v>2</v>
      </c>
      <c r="N2141" s="734"/>
      <c r="O2141" s="492"/>
      <c r="P2141" s="492"/>
      <c r="Q2141" s="739"/>
      <c r="R2141" s="495" t="str">
        <f t="shared" si="119"/>
        <v>fx</v>
      </c>
      <c r="S2141" s="734"/>
      <c r="T2141" s="734"/>
      <c r="U2141" s="742"/>
    </row>
    <row r="2142" spans="1:21" ht="15.75" thickBot="1" x14ac:dyDescent="0.3">
      <c r="A2142" s="755"/>
      <c r="B2142" s="175">
        <v>14030430</v>
      </c>
      <c r="C2142" s="96" t="s">
        <v>585</v>
      </c>
      <c r="D2142" s="492">
        <v>7</v>
      </c>
      <c r="E2142" s="492">
        <v>50</v>
      </c>
      <c r="F2142" s="488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92">
        <v>38</v>
      </c>
      <c r="M2142" s="492">
        <v>2</v>
      </c>
      <c r="N2142" s="734"/>
      <c r="O2142" s="492"/>
      <c r="P2142" s="492"/>
      <c r="Q2142" s="739"/>
      <c r="R2142" s="495" t="str">
        <f t="shared" ref="R2142:R2205" si="124">IF(C2142=370,"p500","fx")</f>
        <v>fx</v>
      </c>
      <c r="S2142" s="734"/>
      <c r="T2142" s="734"/>
      <c r="U2142" s="742"/>
    </row>
    <row r="2143" spans="1:21" ht="15.75" thickBot="1" x14ac:dyDescent="0.3">
      <c r="A2143" s="755"/>
      <c r="B2143" s="490">
        <v>14030430</v>
      </c>
      <c r="C2143" s="96" t="s">
        <v>585</v>
      </c>
      <c r="D2143" s="492">
        <v>7</v>
      </c>
      <c r="E2143" s="492">
        <v>50</v>
      </c>
      <c r="F2143" s="488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92">
        <v>39</v>
      </c>
      <c r="M2143" s="492">
        <v>2</v>
      </c>
      <c r="N2143" s="736"/>
      <c r="O2143" s="492"/>
      <c r="P2143" s="492"/>
      <c r="Q2143" s="739"/>
      <c r="R2143" s="495" t="str">
        <f t="shared" si="124"/>
        <v>fx</v>
      </c>
      <c r="S2143" s="734"/>
      <c r="T2143" s="734"/>
      <c r="U2143" s="742"/>
    </row>
    <row r="2144" spans="1:21" ht="15.75" thickBot="1" x14ac:dyDescent="0.3">
      <c r="A2144" s="755"/>
      <c r="B2144" s="174">
        <v>14030430</v>
      </c>
      <c r="C2144" s="96">
        <v>371</v>
      </c>
      <c r="D2144" s="492">
        <v>7</v>
      </c>
      <c r="E2144" s="492">
        <v>50</v>
      </c>
      <c r="F2144" s="488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92">
        <v>38</v>
      </c>
      <c r="M2144" s="492">
        <v>1</v>
      </c>
      <c r="N2144" s="733">
        <v>12</v>
      </c>
      <c r="O2144" s="492"/>
      <c r="P2144" s="492"/>
      <c r="Q2144" s="739"/>
      <c r="R2144" s="495" t="str">
        <f t="shared" si="124"/>
        <v>fx</v>
      </c>
      <c r="S2144" s="734"/>
      <c r="T2144" s="734"/>
      <c r="U2144" s="742"/>
    </row>
    <row r="2145" spans="1:21" ht="15.75" thickBot="1" x14ac:dyDescent="0.3">
      <c r="A2145" s="755"/>
      <c r="B2145" s="490">
        <v>14030430</v>
      </c>
      <c r="C2145" s="96">
        <v>371</v>
      </c>
      <c r="D2145" s="492">
        <v>7</v>
      </c>
      <c r="E2145" s="492">
        <v>50</v>
      </c>
      <c r="F2145" s="488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92">
        <v>41</v>
      </c>
      <c r="M2145" s="492">
        <v>1</v>
      </c>
      <c r="N2145" s="736"/>
      <c r="O2145" s="492"/>
      <c r="P2145" s="492"/>
      <c r="Q2145" s="739"/>
      <c r="R2145" s="495" t="str">
        <f t="shared" si="124"/>
        <v>fx</v>
      </c>
      <c r="S2145" s="734"/>
      <c r="T2145" s="734"/>
      <c r="U2145" s="742"/>
    </row>
    <row r="2146" spans="1:21" ht="15.75" thickBot="1" x14ac:dyDescent="0.3">
      <c r="A2146" s="755"/>
      <c r="B2146" s="174">
        <v>14030430</v>
      </c>
      <c r="C2146" s="96" t="s">
        <v>588</v>
      </c>
      <c r="D2146" s="492">
        <v>7</v>
      </c>
      <c r="E2146" s="492">
        <v>50</v>
      </c>
      <c r="F2146" s="488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92">
        <v>40</v>
      </c>
      <c r="M2146" s="492">
        <v>1</v>
      </c>
      <c r="N2146" s="733">
        <v>18</v>
      </c>
      <c r="O2146" s="492"/>
      <c r="P2146" s="492"/>
      <c r="Q2146" s="739"/>
      <c r="R2146" s="495" t="str">
        <f t="shared" si="124"/>
        <v>fx</v>
      </c>
      <c r="S2146" s="734"/>
      <c r="T2146" s="734"/>
      <c r="U2146" s="742"/>
    </row>
    <row r="2147" spans="1:21" ht="15.75" thickBot="1" x14ac:dyDescent="0.3">
      <c r="A2147" s="755"/>
      <c r="B2147" s="175">
        <v>14030430</v>
      </c>
      <c r="C2147" s="96" t="s">
        <v>588</v>
      </c>
      <c r="D2147" s="492">
        <v>7</v>
      </c>
      <c r="E2147" s="492">
        <v>50</v>
      </c>
      <c r="F2147" s="488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92">
        <v>41</v>
      </c>
      <c r="M2147" s="492">
        <v>2</v>
      </c>
      <c r="N2147" s="734"/>
      <c r="O2147" s="492"/>
      <c r="P2147" s="492"/>
      <c r="Q2147" s="739"/>
      <c r="R2147" s="495" t="str">
        <f t="shared" si="124"/>
        <v>fx</v>
      </c>
      <c r="S2147" s="734"/>
      <c r="T2147" s="734"/>
      <c r="U2147" s="742"/>
    </row>
    <row r="2148" spans="1:21" ht="15.75" thickBot="1" x14ac:dyDescent="0.3">
      <c r="A2148" s="755"/>
      <c r="B2148" s="175">
        <v>14030430</v>
      </c>
      <c r="C2148" s="96" t="s">
        <v>588</v>
      </c>
      <c r="D2148" s="492">
        <v>7</v>
      </c>
      <c r="E2148" s="492">
        <v>50</v>
      </c>
      <c r="F2148" s="488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92">
        <v>42</v>
      </c>
      <c r="M2148" s="492">
        <v>2</v>
      </c>
      <c r="N2148" s="734"/>
      <c r="O2148" s="492"/>
      <c r="P2148" s="492"/>
      <c r="Q2148" s="739"/>
      <c r="R2148" s="495" t="str">
        <f t="shared" si="124"/>
        <v>fx</v>
      </c>
      <c r="S2148" s="734"/>
      <c r="T2148" s="734"/>
      <c r="U2148" s="742"/>
    </row>
    <row r="2149" spans="1:21" ht="15.75" thickBot="1" x14ac:dyDescent="0.3">
      <c r="A2149" s="755"/>
      <c r="B2149" s="175">
        <v>14030430</v>
      </c>
      <c r="C2149" s="96" t="s">
        <v>588</v>
      </c>
      <c r="D2149" s="492">
        <v>7</v>
      </c>
      <c r="E2149" s="492">
        <v>50</v>
      </c>
      <c r="F2149" s="488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92">
        <v>43</v>
      </c>
      <c r="M2149" s="492">
        <v>2</v>
      </c>
      <c r="N2149" s="734"/>
      <c r="O2149" s="492"/>
      <c r="P2149" s="492"/>
      <c r="Q2149" s="739"/>
      <c r="R2149" s="495" t="str">
        <f t="shared" si="124"/>
        <v>fx</v>
      </c>
      <c r="S2149" s="734"/>
      <c r="T2149" s="734"/>
      <c r="U2149" s="742"/>
    </row>
    <row r="2150" spans="1:21" ht="15.75" thickBot="1" x14ac:dyDescent="0.3">
      <c r="A2150" s="755"/>
      <c r="B2150" s="175">
        <v>14030430</v>
      </c>
      <c r="C2150" s="96" t="s">
        <v>588</v>
      </c>
      <c r="D2150" s="492">
        <v>7</v>
      </c>
      <c r="E2150" s="492">
        <v>50</v>
      </c>
      <c r="F2150" s="488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92">
        <v>44</v>
      </c>
      <c r="M2150" s="492">
        <v>1</v>
      </c>
      <c r="N2150" s="734"/>
      <c r="O2150" s="492"/>
      <c r="P2150" s="492"/>
      <c r="Q2150" s="739"/>
      <c r="R2150" s="495" t="str">
        <f t="shared" si="124"/>
        <v>fx</v>
      </c>
      <c r="S2150" s="734"/>
      <c r="T2150" s="734"/>
      <c r="U2150" s="742"/>
    </row>
    <row r="2151" spans="1:21" ht="15.75" thickBot="1" x14ac:dyDescent="0.3">
      <c r="A2151" s="756"/>
      <c r="B2151" s="490">
        <v>14030430</v>
      </c>
      <c r="C2151" s="164" t="s">
        <v>588</v>
      </c>
      <c r="D2151" s="493">
        <v>7</v>
      </c>
      <c r="E2151" s="493">
        <v>50</v>
      </c>
      <c r="F2151" s="489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93">
        <v>45</v>
      </c>
      <c r="M2151" s="493">
        <v>1</v>
      </c>
      <c r="N2151" s="735"/>
      <c r="O2151" s="493"/>
      <c r="P2151" s="493"/>
      <c r="Q2151" s="740"/>
      <c r="R2151" s="151" t="str">
        <f t="shared" si="124"/>
        <v>fx</v>
      </c>
      <c r="S2151" s="735"/>
      <c r="T2151" s="735"/>
      <c r="U2151" s="743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94">
        <v>7</v>
      </c>
      <c r="E2152" s="494">
        <v>50</v>
      </c>
      <c r="F2152" s="494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94">
        <v>38</v>
      </c>
      <c r="M2152" s="494">
        <v>2</v>
      </c>
      <c r="N2152" s="737">
        <v>245</v>
      </c>
      <c r="O2152" s="494"/>
      <c r="P2152" s="494"/>
      <c r="Q2152" s="738">
        <f>160.7+6.25+148.463</f>
        <v>315.41300000000001</v>
      </c>
      <c r="R2152" s="150" t="str">
        <f t="shared" si="124"/>
        <v>fx</v>
      </c>
      <c r="S2152" s="737">
        <v>1.5</v>
      </c>
      <c r="T2152" s="737">
        <v>19.8</v>
      </c>
      <c r="U2152" s="741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92">
        <v>7</v>
      </c>
      <c r="E2153" s="492">
        <v>50</v>
      </c>
      <c r="F2153" s="488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92">
        <v>39</v>
      </c>
      <c r="M2153" s="492">
        <v>2</v>
      </c>
      <c r="N2153" s="734"/>
      <c r="O2153" s="492"/>
      <c r="P2153" s="492"/>
      <c r="Q2153" s="739"/>
      <c r="R2153" s="495" t="str">
        <f t="shared" si="124"/>
        <v>fx</v>
      </c>
      <c r="S2153" s="734"/>
      <c r="T2153" s="734"/>
      <c r="U2153" s="742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92">
        <v>7</v>
      </c>
      <c r="E2154" s="492">
        <v>50</v>
      </c>
      <c r="F2154" s="488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92">
        <v>40</v>
      </c>
      <c r="M2154" s="492">
        <v>2</v>
      </c>
      <c r="N2154" s="734"/>
      <c r="O2154" s="492"/>
      <c r="P2154" s="492"/>
      <c r="Q2154" s="739"/>
      <c r="R2154" s="495" t="str">
        <f t="shared" si="124"/>
        <v>fx</v>
      </c>
      <c r="S2154" s="734"/>
      <c r="T2154" s="734"/>
      <c r="U2154" s="742"/>
    </row>
    <row r="2155" spans="1:21" ht="15.75" thickBot="1" x14ac:dyDescent="0.3">
      <c r="A2155" s="187" t="str">
        <f t="shared" si="125"/>
        <v>روز</v>
      </c>
      <c r="B2155" s="490">
        <v>14030428</v>
      </c>
      <c r="C2155" s="96">
        <v>309</v>
      </c>
      <c r="D2155" s="492">
        <v>7</v>
      </c>
      <c r="E2155" s="492">
        <v>50</v>
      </c>
      <c r="F2155" s="488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92">
        <v>41</v>
      </c>
      <c r="M2155" s="492">
        <v>1</v>
      </c>
      <c r="N2155" s="736"/>
      <c r="O2155" s="492"/>
      <c r="P2155" s="492"/>
      <c r="Q2155" s="739"/>
      <c r="R2155" s="495" t="str">
        <f t="shared" si="124"/>
        <v>fx</v>
      </c>
      <c r="S2155" s="734"/>
      <c r="T2155" s="734"/>
      <c r="U2155" s="742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92">
        <v>7</v>
      </c>
      <c r="E2156" s="492">
        <v>50</v>
      </c>
      <c r="F2156" s="488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92">
        <v>38</v>
      </c>
      <c r="M2156" s="492">
        <v>1</v>
      </c>
      <c r="N2156" s="733">
        <v>175</v>
      </c>
      <c r="O2156" s="492"/>
      <c r="P2156" s="492"/>
      <c r="Q2156" s="739"/>
      <c r="R2156" s="495" t="str">
        <f t="shared" si="124"/>
        <v>fx</v>
      </c>
      <c r="S2156" s="734"/>
      <c r="T2156" s="734"/>
      <c r="U2156" s="742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92">
        <v>7</v>
      </c>
      <c r="E2157" s="492">
        <v>50</v>
      </c>
      <c r="F2157" s="488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92">
        <v>39</v>
      </c>
      <c r="M2157" s="492">
        <v>1</v>
      </c>
      <c r="N2157" s="734"/>
      <c r="O2157" s="492"/>
      <c r="P2157" s="492"/>
      <c r="Q2157" s="739"/>
      <c r="R2157" s="495" t="str">
        <f t="shared" si="124"/>
        <v>fx</v>
      </c>
      <c r="S2157" s="734"/>
      <c r="T2157" s="734"/>
      <c r="U2157" s="742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92">
        <v>7</v>
      </c>
      <c r="E2158" s="492">
        <v>50</v>
      </c>
      <c r="F2158" s="488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92">
        <v>40</v>
      </c>
      <c r="M2158" s="492">
        <v>1</v>
      </c>
      <c r="N2158" s="734"/>
      <c r="O2158" s="492"/>
      <c r="P2158" s="492"/>
      <c r="Q2158" s="739"/>
      <c r="R2158" s="495" t="str">
        <f t="shared" si="124"/>
        <v>fx</v>
      </c>
      <c r="S2158" s="734"/>
      <c r="T2158" s="734"/>
      <c r="U2158" s="742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92">
        <v>7</v>
      </c>
      <c r="E2159" s="492">
        <v>50</v>
      </c>
      <c r="F2159" s="488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92">
        <v>41</v>
      </c>
      <c r="M2159" s="492">
        <v>1</v>
      </c>
      <c r="N2159" s="734"/>
      <c r="O2159" s="492"/>
      <c r="P2159" s="492"/>
      <c r="Q2159" s="739"/>
      <c r="R2159" s="495" t="str">
        <f t="shared" si="124"/>
        <v>fx</v>
      </c>
      <c r="S2159" s="734"/>
      <c r="T2159" s="734"/>
      <c r="U2159" s="742"/>
    </row>
    <row r="2160" spans="1:21" ht="15.75" thickBot="1" x14ac:dyDescent="0.3">
      <c r="A2160" s="187" t="str">
        <f t="shared" si="125"/>
        <v>روز</v>
      </c>
      <c r="B2160" s="490">
        <v>14030428</v>
      </c>
      <c r="C2160" s="96">
        <v>368</v>
      </c>
      <c r="D2160" s="492">
        <v>7</v>
      </c>
      <c r="E2160" s="492">
        <v>50</v>
      </c>
      <c r="F2160" s="488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92">
        <v>42</v>
      </c>
      <c r="M2160" s="492">
        <v>1</v>
      </c>
      <c r="N2160" s="736"/>
      <c r="O2160" s="492"/>
      <c r="P2160" s="492"/>
      <c r="Q2160" s="739"/>
      <c r="R2160" s="495" t="str">
        <f t="shared" si="124"/>
        <v>fx</v>
      </c>
      <c r="S2160" s="734"/>
      <c r="T2160" s="734"/>
      <c r="U2160" s="742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92">
        <v>7</v>
      </c>
      <c r="E2161" s="492">
        <v>50</v>
      </c>
      <c r="F2161" s="488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92">
        <v>38</v>
      </c>
      <c r="M2161" s="492">
        <v>1</v>
      </c>
      <c r="N2161" s="733">
        <v>175</v>
      </c>
      <c r="O2161" s="492"/>
      <c r="P2161" s="492"/>
      <c r="Q2161" s="739"/>
      <c r="R2161" s="495" t="str">
        <f t="shared" si="124"/>
        <v>fx</v>
      </c>
      <c r="S2161" s="734"/>
      <c r="T2161" s="734"/>
      <c r="U2161" s="742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92">
        <v>7</v>
      </c>
      <c r="E2162" s="492">
        <v>50</v>
      </c>
      <c r="F2162" s="488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92">
        <v>39</v>
      </c>
      <c r="M2162" s="492">
        <v>2</v>
      </c>
      <c r="N2162" s="734"/>
      <c r="O2162" s="492"/>
      <c r="P2162" s="492"/>
      <c r="Q2162" s="739"/>
      <c r="R2162" s="495" t="str">
        <f t="shared" si="124"/>
        <v>fx</v>
      </c>
      <c r="S2162" s="734"/>
      <c r="T2162" s="734"/>
      <c r="U2162" s="742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92">
        <v>7</v>
      </c>
      <c r="E2163" s="492">
        <v>50</v>
      </c>
      <c r="F2163" s="488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92">
        <v>40</v>
      </c>
      <c r="M2163" s="492">
        <v>1</v>
      </c>
      <c r="N2163" s="734"/>
      <c r="O2163" s="492"/>
      <c r="P2163" s="492"/>
      <c r="Q2163" s="739"/>
      <c r="R2163" s="495" t="str">
        <f t="shared" si="124"/>
        <v>fx</v>
      </c>
      <c r="S2163" s="734"/>
      <c r="T2163" s="734"/>
      <c r="U2163" s="742"/>
    </row>
    <row r="2164" spans="1:21" ht="15.75" thickBot="1" x14ac:dyDescent="0.3">
      <c r="A2164" s="187" t="str">
        <f t="shared" si="125"/>
        <v>روز</v>
      </c>
      <c r="B2164" s="490">
        <v>14030428</v>
      </c>
      <c r="C2164" s="96">
        <v>371</v>
      </c>
      <c r="D2164" s="492">
        <v>7</v>
      </c>
      <c r="E2164" s="492">
        <v>50</v>
      </c>
      <c r="F2164" s="488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92">
        <v>41</v>
      </c>
      <c r="M2164" s="492">
        <v>1</v>
      </c>
      <c r="N2164" s="736"/>
      <c r="O2164" s="492"/>
      <c r="P2164" s="492"/>
      <c r="Q2164" s="739"/>
      <c r="R2164" s="495" t="str">
        <f t="shared" si="124"/>
        <v>fx</v>
      </c>
      <c r="S2164" s="734"/>
      <c r="T2164" s="734"/>
      <c r="U2164" s="742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92">
        <v>7</v>
      </c>
      <c r="E2165" s="492">
        <v>50</v>
      </c>
      <c r="F2165" s="488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92">
        <v>41</v>
      </c>
      <c r="M2165" s="492">
        <v>1</v>
      </c>
      <c r="N2165" s="733">
        <v>210</v>
      </c>
      <c r="O2165" s="492"/>
      <c r="P2165" s="492"/>
      <c r="Q2165" s="739"/>
      <c r="R2165" s="495" t="str">
        <f t="shared" si="124"/>
        <v>fx</v>
      </c>
      <c r="S2165" s="734"/>
      <c r="T2165" s="734"/>
      <c r="U2165" s="742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92">
        <v>7</v>
      </c>
      <c r="E2166" s="492">
        <v>50</v>
      </c>
      <c r="F2166" s="488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92">
        <v>42</v>
      </c>
      <c r="M2166" s="492">
        <v>2</v>
      </c>
      <c r="N2166" s="734"/>
      <c r="O2166" s="492"/>
      <c r="P2166" s="492"/>
      <c r="Q2166" s="739"/>
      <c r="R2166" s="495" t="str">
        <f t="shared" si="124"/>
        <v>fx</v>
      </c>
      <c r="S2166" s="734"/>
      <c r="T2166" s="734"/>
      <c r="U2166" s="742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92">
        <v>7</v>
      </c>
      <c r="E2167" s="492">
        <v>50</v>
      </c>
      <c r="F2167" s="488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92">
        <v>43</v>
      </c>
      <c r="M2167" s="492">
        <v>2</v>
      </c>
      <c r="N2167" s="734"/>
      <c r="O2167" s="492"/>
      <c r="P2167" s="492"/>
      <c r="Q2167" s="739"/>
      <c r="R2167" s="495" t="str">
        <f t="shared" si="124"/>
        <v>fx</v>
      </c>
      <c r="S2167" s="734"/>
      <c r="T2167" s="734"/>
      <c r="U2167" s="742"/>
    </row>
    <row r="2168" spans="1:21" ht="15.75" thickBot="1" x14ac:dyDescent="0.3">
      <c r="A2168" s="187" t="str">
        <f t="shared" si="125"/>
        <v>روز</v>
      </c>
      <c r="B2168" s="490">
        <v>14030428</v>
      </c>
      <c r="C2168" s="96">
        <v>350</v>
      </c>
      <c r="D2168" s="492">
        <v>7</v>
      </c>
      <c r="E2168" s="492">
        <v>50</v>
      </c>
      <c r="F2168" s="488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92">
        <v>44</v>
      </c>
      <c r="M2168" s="492">
        <v>1</v>
      </c>
      <c r="N2168" s="736"/>
      <c r="O2168" s="492"/>
      <c r="P2168" s="492"/>
      <c r="Q2168" s="739"/>
      <c r="R2168" s="495" t="str">
        <f t="shared" si="124"/>
        <v>fx</v>
      </c>
      <c r="S2168" s="734"/>
      <c r="T2168" s="734"/>
      <c r="U2168" s="742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92">
        <v>7</v>
      </c>
      <c r="E2169" s="492">
        <v>50</v>
      </c>
      <c r="F2169" s="488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92">
        <v>42</v>
      </c>
      <c r="M2169" s="492">
        <v>2</v>
      </c>
      <c r="N2169" s="733">
        <v>210</v>
      </c>
      <c r="O2169" s="492"/>
      <c r="P2169" s="492"/>
      <c r="Q2169" s="739"/>
      <c r="R2169" s="495" t="str">
        <f t="shared" si="124"/>
        <v>p500</v>
      </c>
      <c r="S2169" s="734"/>
      <c r="T2169" s="734"/>
      <c r="U2169" s="742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92">
        <v>7</v>
      </c>
      <c r="E2170" s="492">
        <v>50</v>
      </c>
      <c r="F2170" s="488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92">
        <v>43</v>
      </c>
      <c r="M2170" s="492">
        <v>2</v>
      </c>
      <c r="N2170" s="734"/>
      <c r="O2170" s="492"/>
      <c r="P2170" s="492"/>
      <c r="Q2170" s="739"/>
      <c r="R2170" s="495" t="str">
        <f t="shared" si="124"/>
        <v>p500</v>
      </c>
      <c r="S2170" s="734"/>
      <c r="T2170" s="734"/>
      <c r="U2170" s="742"/>
    </row>
    <row r="2171" spans="1:21" ht="15.75" thickBot="1" x14ac:dyDescent="0.3">
      <c r="A2171" s="187" t="str">
        <f t="shared" si="125"/>
        <v>روز</v>
      </c>
      <c r="B2171" s="490">
        <v>14030428</v>
      </c>
      <c r="C2171" s="96">
        <v>370</v>
      </c>
      <c r="D2171" s="492">
        <v>7</v>
      </c>
      <c r="E2171" s="492">
        <v>50</v>
      </c>
      <c r="F2171" s="488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92">
        <v>44</v>
      </c>
      <c r="M2171" s="492">
        <v>2</v>
      </c>
      <c r="N2171" s="736"/>
      <c r="O2171" s="492"/>
      <c r="P2171" s="492"/>
      <c r="Q2171" s="739"/>
      <c r="R2171" s="495" t="str">
        <f t="shared" si="124"/>
        <v>p500</v>
      </c>
      <c r="S2171" s="734"/>
      <c r="T2171" s="734"/>
      <c r="U2171" s="742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92">
        <v>7</v>
      </c>
      <c r="E2172" s="492">
        <v>50</v>
      </c>
      <c r="F2172" s="488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92">
        <v>36</v>
      </c>
      <c r="M2172" s="492">
        <v>1</v>
      </c>
      <c r="N2172" s="733">
        <v>280</v>
      </c>
      <c r="O2172" s="492"/>
      <c r="P2172" s="492"/>
      <c r="Q2172" s="739"/>
      <c r="R2172" s="495" t="str">
        <f t="shared" si="124"/>
        <v>fx</v>
      </c>
      <c r="S2172" s="734"/>
      <c r="T2172" s="734"/>
      <c r="U2172" s="742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92">
        <v>7</v>
      </c>
      <c r="E2173" s="492">
        <v>50</v>
      </c>
      <c r="F2173" s="488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92">
        <v>37</v>
      </c>
      <c r="M2173" s="492">
        <v>1</v>
      </c>
      <c r="N2173" s="734"/>
      <c r="O2173" s="492"/>
      <c r="P2173" s="492"/>
      <c r="Q2173" s="739"/>
      <c r="R2173" s="495" t="str">
        <f t="shared" si="124"/>
        <v>fx</v>
      </c>
      <c r="S2173" s="734"/>
      <c r="T2173" s="734"/>
      <c r="U2173" s="742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92">
        <v>7</v>
      </c>
      <c r="E2174" s="492">
        <v>50</v>
      </c>
      <c r="F2174" s="488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92">
        <v>38</v>
      </c>
      <c r="M2174" s="492">
        <v>1</v>
      </c>
      <c r="N2174" s="734"/>
      <c r="O2174" s="492"/>
      <c r="P2174" s="492"/>
      <c r="Q2174" s="739"/>
      <c r="R2174" s="495" t="str">
        <f t="shared" si="124"/>
        <v>fx</v>
      </c>
      <c r="S2174" s="734"/>
      <c r="T2174" s="734"/>
      <c r="U2174" s="742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92">
        <v>7</v>
      </c>
      <c r="E2175" s="492">
        <v>50</v>
      </c>
      <c r="F2175" s="488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92">
        <v>39</v>
      </c>
      <c r="M2175" s="492">
        <v>2</v>
      </c>
      <c r="N2175" s="734"/>
      <c r="O2175" s="492"/>
      <c r="P2175" s="492"/>
      <c r="Q2175" s="739"/>
      <c r="R2175" s="495" t="str">
        <f t="shared" si="124"/>
        <v>fx</v>
      </c>
      <c r="S2175" s="734"/>
      <c r="T2175" s="734"/>
      <c r="U2175" s="742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92">
        <v>7</v>
      </c>
      <c r="E2176" s="492">
        <v>50</v>
      </c>
      <c r="F2176" s="488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92">
        <v>40</v>
      </c>
      <c r="M2176" s="492">
        <v>2</v>
      </c>
      <c r="N2176" s="734"/>
      <c r="O2176" s="492"/>
      <c r="P2176" s="492"/>
      <c r="Q2176" s="739"/>
      <c r="R2176" s="495" t="str">
        <f t="shared" si="124"/>
        <v>fx</v>
      </c>
      <c r="S2176" s="734"/>
      <c r="T2176" s="734"/>
      <c r="U2176" s="742"/>
    </row>
    <row r="2177" spans="1:21" ht="15.75" thickBot="1" x14ac:dyDescent="0.3">
      <c r="A2177" s="187" t="str">
        <f t="shared" si="125"/>
        <v>روز</v>
      </c>
      <c r="B2177" s="490">
        <v>14030428</v>
      </c>
      <c r="C2177" s="96">
        <v>270</v>
      </c>
      <c r="D2177" s="492">
        <v>7</v>
      </c>
      <c r="E2177" s="492">
        <v>50</v>
      </c>
      <c r="F2177" s="488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92">
        <v>41</v>
      </c>
      <c r="M2177" s="492">
        <v>1</v>
      </c>
      <c r="N2177" s="736"/>
      <c r="O2177" s="492"/>
      <c r="P2177" s="492"/>
      <c r="Q2177" s="739"/>
      <c r="R2177" s="495" t="str">
        <f t="shared" si="124"/>
        <v>fx</v>
      </c>
      <c r="S2177" s="734"/>
      <c r="T2177" s="734"/>
      <c r="U2177" s="742"/>
    </row>
    <row r="2178" spans="1:21" ht="15.75" thickBot="1" x14ac:dyDescent="0.3">
      <c r="A2178" s="491" t="str">
        <f t="shared" si="125"/>
        <v>روز</v>
      </c>
      <c r="B2178" s="203">
        <v>14030428</v>
      </c>
      <c r="C2178" s="164">
        <v>307</v>
      </c>
      <c r="D2178" s="493">
        <v>7</v>
      </c>
      <c r="E2178" s="493">
        <v>50</v>
      </c>
      <c r="F2178" s="489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93">
        <v>38</v>
      </c>
      <c r="M2178" s="493">
        <v>1</v>
      </c>
      <c r="N2178" s="493">
        <v>18</v>
      </c>
      <c r="O2178" s="493"/>
      <c r="P2178" s="493"/>
      <c r="Q2178" s="740"/>
      <c r="R2178" s="151" t="str">
        <f t="shared" si="124"/>
        <v>fx</v>
      </c>
      <c r="S2178" s="735"/>
      <c r="T2178" s="735"/>
      <c r="U2178" s="743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42">
        <v>7</v>
      </c>
      <c r="E2179" s="542">
        <v>50</v>
      </c>
      <c r="F2179" s="542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42">
        <v>36</v>
      </c>
      <c r="M2179" s="542">
        <v>2</v>
      </c>
      <c r="N2179" s="737">
        <v>636</v>
      </c>
      <c r="O2179" s="542"/>
      <c r="P2179" s="542"/>
      <c r="Q2179" s="738">
        <f>382.943+17.061+370.086</f>
        <v>770.08999999999992</v>
      </c>
      <c r="R2179" s="150" t="str">
        <f t="shared" si="124"/>
        <v>fx</v>
      </c>
      <c r="S2179" s="737">
        <v>3.5</v>
      </c>
      <c r="T2179" s="737">
        <v>28</v>
      </c>
      <c r="U2179" s="741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43">
        <v>7</v>
      </c>
      <c r="E2180" s="543">
        <v>50</v>
      </c>
      <c r="F2180" s="537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43">
        <v>37</v>
      </c>
      <c r="M2180" s="543">
        <v>2</v>
      </c>
      <c r="N2180" s="734"/>
      <c r="O2180" s="543"/>
      <c r="P2180" s="543"/>
      <c r="Q2180" s="739"/>
      <c r="R2180" s="546" t="str">
        <f t="shared" si="124"/>
        <v>fx</v>
      </c>
      <c r="S2180" s="734"/>
      <c r="T2180" s="734"/>
      <c r="U2180" s="742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43">
        <v>7</v>
      </c>
      <c r="E2181" s="543">
        <v>50</v>
      </c>
      <c r="F2181" s="537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43">
        <v>38</v>
      </c>
      <c r="M2181" s="543">
        <v>2</v>
      </c>
      <c r="N2181" s="734"/>
      <c r="O2181" s="543"/>
      <c r="P2181" s="543"/>
      <c r="Q2181" s="739"/>
      <c r="R2181" s="546" t="str">
        <f t="shared" si="124"/>
        <v>fx</v>
      </c>
      <c r="S2181" s="734"/>
      <c r="T2181" s="734"/>
      <c r="U2181" s="742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43">
        <v>7</v>
      </c>
      <c r="E2182" s="543">
        <v>50</v>
      </c>
      <c r="F2182" s="537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43">
        <v>39</v>
      </c>
      <c r="M2182" s="543">
        <v>2</v>
      </c>
      <c r="N2182" s="734"/>
      <c r="O2182" s="543"/>
      <c r="P2182" s="543"/>
      <c r="Q2182" s="739"/>
      <c r="R2182" s="546" t="str">
        <f t="shared" si="124"/>
        <v>fx</v>
      </c>
      <c r="S2182" s="734"/>
      <c r="T2182" s="734"/>
      <c r="U2182" s="742"/>
    </row>
    <row r="2183" spans="1:21" ht="15.75" thickBot="1" x14ac:dyDescent="0.3">
      <c r="A2183" s="187" t="str">
        <f t="shared" si="125"/>
        <v>روز</v>
      </c>
      <c r="B2183" s="535">
        <v>14030431</v>
      </c>
      <c r="C2183" s="96">
        <v>309</v>
      </c>
      <c r="D2183" s="543">
        <v>7</v>
      </c>
      <c r="E2183" s="543">
        <v>50</v>
      </c>
      <c r="F2183" s="537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43">
        <v>40</v>
      </c>
      <c r="M2183" s="543">
        <v>2</v>
      </c>
      <c r="N2183" s="736"/>
      <c r="O2183" s="543"/>
      <c r="P2183" s="543"/>
      <c r="Q2183" s="739"/>
      <c r="R2183" s="546" t="str">
        <f t="shared" si="124"/>
        <v>fx</v>
      </c>
      <c r="S2183" s="734"/>
      <c r="T2183" s="734"/>
      <c r="U2183" s="742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43">
        <v>7</v>
      </c>
      <c r="E2184" s="543">
        <v>50</v>
      </c>
      <c r="F2184" s="537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43">
        <v>40</v>
      </c>
      <c r="M2184" s="543">
        <v>1</v>
      </c>
      <c r="N2184" s="733">
        <v>350</v>
      </c>
      <c r="O2184" s="543"/>
      <c r="P2184" s="543"/>
      <c r="Q2184" s="739"/>
      <c r="R2184" s="546" t="str">
        <f t="shared" si="124"/>
        <v>fx</v>
      </c>
      <c r="S2184" s="734"/>
      <c r="T2184" s="734"/>
      <c r="U2184" s="742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43">
        <v>7</v>
      </c>
      <c r="E2185" s="543">
        <v>50</v>
      </c>
      <c r="F2185" s="537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43">
        <v>41</v>
      </c>
      <c r="M2185" s="543">
        <v>1</v>
      </c>
      <c r="N2185" s="734"/>
      <c r="O2185" s="543"/>
      <c r="P2185" s="543"/>
      <c r="Q2185" s="739"/>
      <c r="R2185" s="546" t="str">
        <f t="shared" si="124"/>
        <v>fx</v>
      </c>
      <c r="S2185" s="734"/>
      <c r="T2185" s="734"/>
      <c r="U2185" s="742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43">
        <v>7</v>
      </c>
      <c r="E2186" s="543">
        <v>50</v>
      </c>
      <c r="F2186" s="537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43">
        <v>42</v>
      </c>
      <c r="M2186" s="543">
        <v>2</v>
      </c>
      <c r="N2186" s="734"/>
      <c r="O2186" s="543"/>
      <c r="P2186" s="543"/>
      <c r="Q2186" s="739"/>
      <c r="R2186" s="546" t="str">
        <f t="shared" si="124"/>
        <v>fx</v>
      </c>
      <c r="S2186" s="734"/>
      <c r="T2186" s="734"/>
      <c r="U2186" s="742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43">
        <v>7</v>
      </c>
      <c r="E2187" s="543">
        <v>50</v>
      </c>
      <c r="F2187" s="537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43">
        <v>43</v>
      </c>
      <c r="M2187" s="543">
        <v>2</v>
      </c>
      <c r="N2187" s="734"/>
      <c r="O2187" s="543"/>
      <c r="P2187" s="543"/>
      <c r="Q2187" s="739"/>
      <c r="R2187" s="546" t="str">
        <f t="shared" si="124"/>
        <v>fx</v>
      </c>
      <c r="S2187" s="734"/>
      <c r="T2187" s="734"/>
      <c r="U2187" s="742"/>
    </row>
    <row r="2188" spans="1:21" ht="15.75" thickBot="1" x14ac:dyDescent="0.3">
      <c r="A2188" s="187" t="str">
        <f t="shared" si="125"/>
        <v>روز</v>
      </c>
      <c r="B2188" s="535">
        <v>14030431</v>
      </c>
      <c r="C2188" s="96">
        <v>350</v>
      </c>
      <c r="D2188" s="543">
        <v>7</v>
      </c>
      <c r="E2188" s="543">
        <v>50</v>
      </c>
      <c r="F2188" s="537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43">
        <v>44</v>
      </c>
      <c r="M2188" s="543">
        <v>1</v>
      </c>
      <c r="N2188" s="736"/>
      <c r="O2188" s="543"/>
      <c r="P2188" s="543"/>
      <c r="Q2188" s="739"/>
      <c r="R2188" s="546" t="str">
        <f t="shared" si="124"/>
        <v>fx</v>
      </c>
      <c r="S2188" s="734"/>
      <c r="T2188" s="734"/>
      <c r="U2188" s="742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43">
        <v>7</v>
      </c>
      <c r="E2189" s="543">
        <v>50</v>
      </c>
      <c r="F2189" s="537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43">
        <v>40</v>
      </c>
      <c r="M2189" s="543">
        <v>1</v>
      </c>
      <c r="N2189" s="733">
        <v>370</v>
      </c>
      <c r="O2189" s="543"/>
      <c r="P2189" s="543"/>
      <c r="Q2189" s="739"/>
      <c r="R2189" s="546" t="str">
        <f t="shared" si="124"/>
        <v>p500</v>
      </c>
      <c r="S2189" s="734"/>
      <c r="T2189" s="734"/>
      <c r="U2189" s="742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43">
        <v>7</v>
      </c>
      <c r="E2190" s="543">
        <v>50</v>
      </c>
      <c r="F2190" s="537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43">
        <v>42</v>
      </c>
      <c r="M2190" s="543">
        <v>2</v>
      </c>
      <c r="N2190" s="734"/>
      <c r="O2190" s="543"/>
      <c r="P2190" s="543"/>
      <c r="Q2190" s="739"/>
      <c r="R2190" s="546" t="str">
        <f t="shared" si="124"/>
        <v>p500</v>
      </c>
      <c r="S2190" s="734"/>
      <c r="T2190" s="734"/>
      <c r="U2190" s="742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43">
        <v>7</v>
      </c>
      <c r="E2191" s="543">
        <v>50</v>
      </c>
      <c r="F2191" s="537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43">
        <v>43</v>
      </c>
      <c r="M2191" s="543">
        <v>2</v>
      </c>
      <c r="N2191" s="734"/>
      <c r="O2191" s="543"/>
      <c r="P2191" s="543"/>
      <c r="Q2191" s="739"/>
      <c r="R2191" s="546" t="str">
        <f t="shared" si="124"/>
        <v>p500</v>
      </c>
      <c r="S2191" s="734"/>
      <c r="T2191" s="734"/>
      <c r="U2191" s="742"/>
    </row>
    <row r="2192" spans="1:21" ht="15.75" thickBot="1" x14ac:dyDescent="0.3">
      <c r="A2192" s="187" t="str">
        <f t="shared" si="125"/>
        <v>روز</v>
      </c>
      <c r="B2192" s="535">
        <v>14030431</v>
      </c>
      <c r="C2192" s="96">
        <v>370</v>
      </c>
      <c r="D2192" s="543">
        <v>7</v>
      </c>
      <c r="E2192" s="543">
        <v>50</v>
      </c>
      <c r="F2192" s="537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43">
        <v>44</v>
      </c>
      <c r="M2192" s="543">
        <v>2</v>
      </c>
      <c r="N2192" s="736"/>
      <c r="O2192" s="543"/>
      <c r="P2192" s="543"/>
      <c r="Q2192" s="739"/>
      <c r="R2192" s="546" t="str">
        <f t="shared" si="124"/>
        <v>p500</v>
      </c>
      <c r="S2192" s="734"/>
      <c r="T2192" s="734"/>
      <c r="U2192" s="742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43">
        <v>7</v>
      </c>
      <c r="E2193" s="543">
        <v>50</v>
      </c>
      <c r="F2193" s="537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43">
        <v>38</v>
      </c>
      <c r="M2193" s="543">
        <v>1</v>
      </c>
      <c r="N2193" s="733">
        <v>368</v>
      </c>
      <c r="O2193" s="543"/>
      <c r="P2193" s="543"/>
      <c r="Q2193" s="739"/>
      <c r="R2193" s="546" t="str">
        <f t="shared" si="124"/>
        <v>fx</v>
      </c>
      <c r="S2193" s="734"/>
      <c r="T2193" s="734"/>
      <c r="U2193" s="742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43">
        <v>7</v>
      </c>
      <c r="E2194" s="543">
        <v>50</v>
      </c>
      <c r="F2194" s="537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43">
        <v>39</v>
      </c>
      <c r="M2194" s="543">
        <v>1</v>
      </c>
      <c r="N2194" s="734"/>
      <c r="O2194" s="543"/>
      <c r="P2194" s="543"/>
      <c r="Q2194" s="739"/>
      <c r="R2194" s="546" t="str">
        <f t="shared" si="124"/>
        <v>fx</v>
      </c>
      <c r="S2194" s="734"/>
      <c r="T2194" s="734"/>
      <c r="U2194" s="742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43">
        <v>7</v>
      </c>
      <c r="E2195" s="543">
        <v>50</v>
      </c>
      <c r="F2195" s="537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43">
        <v>40</v>
      </c>
      <c r="M2195" s="543">
        <v>1</v>
      </c>
      <c r="N2195" s="734"/>
      <c r="O2195" s="543"/>
      <c r="P2195" s="543"/>
      <c r="Q2195" s="739"/>
      <c r="R2195" s="546" t="str">
        <f t="shared" si="124"/>
        <v>fx</v>
      </c>
      <c r="S2195" s="734"/>
      <c r="T2195" s="734"/>
      <c r="U2195" s="742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43">
        <v>7</v>
      </c>
      <c r="E2196" s="543">
        <v>50</v>
      </c>
      <c r="F2196" s="537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43">
        <v>41</v>
      </c>
      <c r="M2196" s="543">
        <v>1</v>
      </c>
      <c r="N2196" s="734"/>
      <c r="O2196" s="543"/>
      <c r="P2196" s="543"/>
      <c r="Q2196" s="739"/>
      <c r="R2196" s="546" t="str">
        <f t="shared" si="124"/>
        <v>fx</v>
      </c>
      <c r="S2196" s="734"/>
      <c r="T2196" s="734"/>
      <c r="U2196" s="742"/>
    </row>
    <row r="2197" spans="1:21" ht="15.75" thickBot="1" x14ac:dyDescent="0.3">
      <c r="A2197" s="187" t="str">
        <f t="shared" si="125"/>
        <v>روز</v>
      </c>
      <c r="B2197" s="535">
        <v>14030431</v>
      </c>
      <c r="C2197" s="96">
        <v>368</v>
      </c>
      <c r="D2197" s="543">
        <v>7</v>
      </c>
      <c r="E2197" s="543">
        <v>50</v>
      </c>
      <c r="F2197" s="537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43">
        <v>42</v>
      </c>
      <c r="M2197" s="543">
        <v>1</v>
      </c>
      <c r="N2197" s="736"/>
      <c r="O2197" s="543"/>
      <c r="P2197" s="543"/>
      <c r="Q2197" s="739"/>
      <c r="R2197" s="546" t="str">
        <f t="shared" si="124"/>
        <v>fx</v>
      </c>
      <c r="S2197" s="734"/>
      <c r="T2197" s="734"/>
      <c r="U2197" s="742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43">
        <v>7</v>
      </c>
      <c r="E2198" s="543">
        <v>50</v>
      </c>
      <c r="F2198" s="537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43">
        <v>38</v>
      </c>
      <c r="M2198" s="543">
        <v>1</v>
      </c>
      <c r="N2198" s="733">
        <v>379</v>
      </c>
      <c r="O2198" s="543"/>
      <c r="P2198" s="543"/>
      <c r="Q2198" s="739"/>
      <c r="R2198" s="546" t="str">
        <f t="shared" si="124"/>
        <v>fx</v>
      </c>
      <c r="S2198" s="734"/>
      <c r="T2198" s="734"/>
      <c r="U2198" s="742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43">
        <v>7</v>
      </c>
      <c r="E2199" s="543">
        <v>50</v>
      </c>
      <c r="F2199" s="537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43">
        <v>39</v>
      </c>
      <c r="M2199" s="543">
        <v>1</v>
      </c>
      <c r="N2199" s="734"/>
      <c r="O2199" s="543"/>
      <c r="P2199" s="543"/>
      <c r="Q2199" s="739"/>
      <c r="R2199" s="546" t="str">
        <f t="shared" si="124"/>
        <v>fx</v>
      </c>
      <c r="S2199" s="734"/>
      <c r="T2199" s="734"/>
      <c r="U2199" s="742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43">
        <v>7</v>
      </c>
      <c r="E2200" s="543">
        <v>50</v>
      </c>
      <c r="F2200" s="537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43">
        <v>40</v>
      </c>
      <c r="M2200" s="543">
        <v>1</v>
      </c>
      <c r="N2200" s="734"/>
      <c r="O2200" s="543"/>
      <c r="P2200" s="543"/>
      <c r="Q2200" s="739"/>
      <c r="R2200" s="546" t="str">
        <f t="shared" si="124"/>
        <v>fx</v>
      </c>
      <c r="S2200" s="734"/>
      <c r="T2200" s="734"/>
      <c r="U2200" s="742"/>
    </row>
    <row r="2201" spans="1:21" ht="15.75" thickBot="1" x14ac:dyDescent="0.3">
      <c r="A2201" s="187" t="str">
        <f t="shared" si="125"/>
        <v>روز</v>
      </c>
      <c r="B2201" s="535">
        <v>14030431</v>
      </c>
      <c r="C2201" s="96">
        <v>356</v>
      </c>
      <c r="D2201" s="543">
        <v>7</v>
      </c>
      <c r="E2201" s="543">
        <v>50</v>
      </c>
      <c r="F2201" s="537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43">
        <v>41</v>
      </c>
      <c r="M2201" s="543">
        <v>1</v>
      </c>
      <c r="N2201" s="736"/>
      <c r="O2201" s="543"/>
      <c r="P2201" s="543"/>
      <c r="Q2201" s="739"/>
      <c r="R2201" s="546" t="str">
        <f t="shared" si="124"/>
        <v>fx</v>
      </c>
      <c r="S2201" s="734"/>
      <c r="T2201" s="734"/>
      <c r="U2201" s="742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43">
        <v>7</v>
      </c>
      <c r="E2202" s="543">
        <v>50</v>
      </c>
      <c r="F2202" s="537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43">
        <v>37</v>
      </c>
      <c r="M2202" s="543">
        <v>1</v>
      </c>
      <c r="N2202" s="733">
        <v>115</v>
      </c>
      <c r="O2202" s="543"/>
      <c r="P2202" s="543"/>
      <c r="Q2202" s="739"/>
      <c r="R2202" s="546" t="str">
        <f t="shared" si="124"/>
        <v>fx</v>
      </c>
      <c r="S2202" s="734"/>
      <c r="T2202" s="734"/>
      <c r="U2202" s="742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43">
        <v>7</v>
      </c>
      <c r="E2203" s="543">
        <v>50</v>
      </c>
      <c r="F2203" s="537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43">
        <v>38</v>
      </c>
      <c r="M2203" s="543">
        <v>1</v>
      </c>
      <c r="N2203" s="734"/>
      <c r="O2203" s="543"/>
      <c r="P2203" s="543"/>
      <c r="Q2203" s="739"/>
      <c r="R2203" s="546" t="str">
        <f t="shared" si="124"/>
        <v>fx</v>
      </c>
      <c r="S2203" s="734"/>
      <c r="T2203" s="734"/>
      <c r="U2203" s="742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43">
        <v>7</v>
      </c>
      <c r="E2204" s="543">
        <v>50</v>
      </c>
      <c r="F2204" s="537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43">
        <v>39</v>
      </c>
      <c r="M2204" s="543">
        <v>1</v>
      </c>
      <c r="N2204" s="734"/>
      <c r="O2204" s="543"/>
      <c r="P2204" s="543"/>
      <c r="Q2204" s="739"/>
      <c r="R2204" s="546" t="str">
        <f t="shared" si="124"/>
        <v>fx</v>
      </c>
      <c r="S2204" s="734"/>
      <c r="T2204" s="734"/>
      <c r="U2204" s="742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43">
        <v>7</v>
      </c>
      <c r="E2205" s="543">
        <v>50</v>
      </c>
      <c r="F2205" s="537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43">
        <v>40</v>
      </c>
      <c r="M2205" s="543">
        <v>1</v>
      </c>
      <c r="N2205" s="734"/>
      <c r="O2205" s="543"/>
      <c r="P2205" s="543"/>
      <c r="Q2205" s="739"/>
      <c r="R2205" s="546" t="str">
        <f t="shared" si="124"/>
        <v>fx</v>
      </c>
      <c r="S2205" s="734"/>
      <c r="T2205" s="734"/>
      <c r="U2205" s="742"/>
    </row>
    <row r="2206" spans="1:21" ht="15.75" thickBot="1" x14ac:dyDescent="0.3">
      <c r="A2206" s="187" t="str">
        <f t="shared" ref="A2206:A2269" si="128">IF(H2206&gt;I2206,"شب","روز")</f>
        <v>روز</v>
      </c>
      <c r="B2206" s="535">
        <v>14030431</v>
      </c>
      <c r="C2206" s="96">
        <v>379</v>
      </c>
      <c r="D2206" s="543">
        <v>7</v>
      </c>
      <c r="E2206" s="543">
        <v>50</v>
      </c>
      <c r="F2206" s="537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43">
        <v>41</v>
      </c>
      <c r="M2206" s="543">
        <v>1</v>
      </c>
      <c r="N2206" s="736"/>
      <c r="O2206" s="543"/>
      <c r="P2206" s="543"/>
      <c r="Q2206" s="739"/>
      <c r="R2206" s="546" t="str">
        <f t="shared" ref="R2206:R2269" si="130">IF(C2206=370,"p500","fx")</f>
        <v>fx</v>
      </c>
      <c r="S2206" s="734"/>
      <c r="T2206" s="734"/>
      <c r="U2206" s="742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43">
        <v>7</v>
      </c>
      <c r="E2207" s="543">
        <v>50</v>
      </c>
      <c r="F2207" s="543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43">
        <v>36</v>
      </c>
      <c r="M2207" s="543">
        <v>2</v>
      </c>
      <c r="N2207" s="733">
        <v>624</v>
      </c>
      <c r="O2207" s="543"/>
      <c r="P2207" s="543"/>
      <c r="Q2207" s="739"/>
      <c r="R2207" s="546" t="str">
        <f t="shared" si="130"/>
        <v>fx</v>
      </c>
      <c r="S2207" s="734"/>
      <c r="T2207" s="734"/>
      <c r="U2207" s="742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43">
        <v>7</v>
      </c>
      <c r="E2208" s="543">
        <v>50</v>
      </c>
      <c r="F2208" s="543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43">
        <v>37</v>
      </c>
      <c r="M2208" s="543">
        <v>2</v>
      </c>
      <c r="N2208" s="734"/>
      <c r="O2208" s="543"/>
      <c r="P2208" s="543"/>
      <c r="Q2208" s="739"/>
      <c r="R2208" s="546" t="str">
        <f t="shared" si="130"/>
        <v>fx</v>
      </c>
      <c r="S2208" s="734"/>
      <c r="T2208" s="734"/>
      <c r="U2208" s="742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43">
        <v>7</v>
      </c>
      <c r="E2209" s="543">
        <v>50</v>
      </c>
      <c r="F2209" s="543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43">
        <v>38</v>
      </c>
      <c r="M2209" s="543">
        <v>2</v>
      </c>
      <c r="N2209" s="734"/>
      <c r="O2209" s="543"/>
      <c r="P2209" s="543"/>
      <c r="Q2209" s="739"/>
      <c r="R2209" s="546" t="str">
        <f t="shared" si="130"/>
        <v>fx</v>
      </c>
      <c r="S2209" s="734"/>
      <c r="T2209" s="734"/>
      <c r="U2209" s="742"/>
    </row>
    <row r="2210" spans="1:21" ht="15.75" thickBot="1" x14ac:dyDescent="0.3">
      <c r="A2210" s="547" t="str">
        <f t="shared" si="128"/>
        <v>روز</v>
      </c>
      <c r="B2210" s="534">
        <v>14030431</v>
      </c>
      <c r="C2210" s="157" t="s">
        <v>585</v>
      </c>
      <c r="D2210" s="536">
        <v>7</v>
      </c>
      <c r="E2210" s="536">
        <v>50</v>
      </c>
      <c r="F2210" s="536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36">
        <v>39</v>
      </c>
      <c r="M2210" s="536">
        <v>2</v>
      </c>
      <c r="N2210" s="734"/>
      <c r="O2210" s="536"/>
      <c r="P2210" s="536"/>
      <c r="Q2210" s="739"/>
      <c r="R2210" s="198" t="str">
        <f t="shared" si="130"/>
        <v>fx</v>
      </c>
      <c r="S2210" s="734"/>
      <c r="T2210" s="734"/>
      <c r="U2210" s="742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42">
        <v>7</v>
      </c>
      <c r="E2211" s="542">
        <v>50</v>
      </c>
      <c r="F2211" s="542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42">
        <v>36</v>
      </c>
      <c r="M2211" s="542">
        <v>2</v>
      </c>
      <c r="N2211" s="737">
        <v>766</v>
      </c>
      <c r="O2211" s="542"/>
      <c r="P2211" s="542"/>
      <c r="Q2211" s="549">
        <f>438.062+18.6+417.117</f>
        <v>873.779</v>
      </c>
      <c r="R2211" s="150" t="str">
        <f t="shared" si="130"/>
        <v>fx</v>
      </c>
      <c r="S2211" s="737">
        <v>3.5</v>
      </c>
      <c r="T2211" s="737">
        <v>27</v>
      </c>
      <c r="U2211" s="741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43">
        <v>7</v>
      </c>
      <c r="E2212" s="543">
        <v>50</v>
      </c>
      <c r="F2212" s="537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43">
        <v>37</v>
      </c>
      <c r="M2212" s="543">
        <v>2</v>
      </c>
      <c r="N2212" s="734"/>
      <c r="O2212" s="543"/>
      <c r="P2212" s="543"/>
      <c r="Q2212" s="545">
        <f t="shared" ref="Q2212:Q2243" si="132">438.062+18.6+417.117</f>
        <v>873.779</v>
      </c>
      <c r="R2212" s="546" t="str">
        <f t="shared" si="130"/>
        <v>fx</v>
      </c>
      <c r="S2212" s="734"/>
      <c r="T2212" s="734"/>
      <c r="U2212" s="742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43">
        <v>7</v>
      </c>
      <c r="E2213" s="543">
        <v>50</v>
      </c>
      <c r="F2213" s="537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43">
        <v>38</v>
      </c>
      <c r="M2213" s="543">
        <v>2</v>
      </c>
      <c r="N2213" s="734"/>
      <c r="O2213" s="543"/>
      <c r="P2213" s="543"/>
      <c r="Q2213" s="545">
        <f t="shared" si="132"/>
        <v>873.779</v>
      </c>
      <c r="R2213" s="546" t="str">
        <f t="shared" si="130"/>
        <v>fx</v>
      </c>
      <c r="S2213" s="734"/>
      <c r="T2213" s="734"/>
      <c r="U2213" s="742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43">
        <v>7</v>
      </c>
      <c r="E2214" s="543">
        <v>50</v>
      </c>
      <c r="F2214" s="537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43">
        <v>39</v>
      </c>
      <c r="M2214" s="543">
        <v>2</v>
      </c>
      <c r="N2214" s="734"/>
      <c r="O2214" s="543"/>
      <c r="P2214" s="543"/>
      <c r="Q2214" s="545">
        <f t="shared" si="132"/>
        <v>873.779</v>
      </c>
      <c r="R2214" s="546" t="str">
        <f t="shared" si="130"/>
        <v>fx</v>
      </c>
      <c r="S2214" s="734"/>
      <c r="T2214" s="734"/>
      <c r="U2214" s="742"/>
    </row>
    <row r="2215" spans="1:21" ht="15.75" thickBot="1" x14ac:dyDescent="0.3">
      <c r="A2215" s="187" t="str">
        <f t="shared" si="128"/>
        <v>روز</v>
      </c>
      <c r="B2215" s="535">
        <v>14030501</v>
      </c>
      <c r="C2215" s="96">
        <v>309</v>
      </c>
      <c r="D2215" s="543">
        <v>7</v>
      </c>
      <c r="E2215" s="543">
        <v>50</v>
      </c>
      <c r="F2215" s="537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43">
        <v>40</v>
      </c>
      <c r="M2215" s="543">
        <v>2</v>
      </c>
      <c r="N2215" s="736"/>
      <c r="O2215" s="543"/>
      <c r="P2215" s="543"/>
      <c r="Q2215" s="545">
        <f t="shared" si="132"/>
        <v>873.779</v>
      </c>
      <c r="R2215" s="546" t="str">
        <f t="shared" si="130"/>
        <v>fx</v>
      </c>
      <c r="S2215" s="734"/>
      <c r="T2215" s="734"/>
      <c r="U2215" s="742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43">
        <v>7</v>
      </c>
      <c r="E2216" s="543">
        <v>50</v>
      </c>
      <c r="F2216" s="537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43">
        <v>40</v>
      </c>
      <c r="M2216" s="543">
        <v>1</v>
      </c>
      <c r="N2216" s="733">
        <v>456</v>
      </c>
      <c r="O2216" s="543"/>
      <c r="P2216" s="543"/>
      <c r="Q2216" s="545">
        <f t="shared" si="132"/>
        <v>873.779</v>
      </c>
      <c r="R2216" s="546" t="str">
        <f t="shared" si="130"/>
        <v>fx</v>
      </c>
      <c r="S2216" s="734"/>
      <c r="T2216" s="734"/>
      <c r="U2216" s="742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43">
        <v>7</v>
      </c>
      <c r="E2217" s="543">
        <v>50</v>
      </c>
      <c r="F2217" s="537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43">
        <v>41</v>
      </c>
      <c r="M2217" s="543">
        <v>1</v>
      </c>
      <c r="N2217" s="734"/>
      <c r="O2217" s="543"/>
      <c r="P2217" s="543"/>
      <c r="Q2217" s="545">
        <f t="shared" si="132"/>
        <v>873.779</v>
      </c>
      <c r="R2217" s="546" t="str">
        <f t="shared" si="130"/>
        <v>fx</v>
      </c>
      <c r="S2217" s="734"/>
      <c r="T2217" s="734"/>
      <c r="U2217" s="742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43">
        <v>7</v>
      </c>
      <c r="E2218" s="543">
        <v>50</v>
      </c>
      <c r="F2218" s="537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43">
        <v>42</v>
      </c>
      <c r="M2218" s="543">
        <v>2</v>
      </c>
      <c r="N2218" s="734"/>
      <c r="O2218" s="543"/>
      <c r="P2218" s="543"/>
      <c r="Q2218" s="545">
        <f t="shared" si="132"/>
        <v>873.779</v>
      </c>
      <c r="R2218" s="546" t="str">
        <f t="shared" si="130"/>
        <v>fx</v>
      </c>
      <c r="S2218" s="734"/>
      <c r="T2218" s="734"/>
      <c r="U2218" s="742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43">
        <v>7</v>
      </c>
      <c r="E2219" s="543">
        <v>50</v>
      </c>
      <c r="F2219" s="537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43">
        <v>43</v>
      </c>
      <c r="M2219" s="543">
        <v>1</v>
      </c>
      <c r="N2219" s="734"/>
      <c r="O2219" s="543"/>
      <c r="P2219" s="543"/>
      <c r="Q2219" s="545">
        <f t="shared" si="132"/>
        <v>873.779</v>
      </c>
      <c r="R2219" s="546" t="str">
        <f t="shared" si="130"/>
        <v>fx</v>
      </c>
      <c r="S2219" s="734"/>
      <c r="T2219" s="734"/>
      <c r="U2219" s="742"/>
    </row>
    <row r="2220" spans="1:21" ht="15.75" thickBot="1" x14ac:dyDescent="0.3">
      <c r="A2220" s="187" t="str">
        <f t="shared" si="128"/>
        <v>روز</v>
      </c>
      <c r="B2220" s="535">
        <v>14030501</v>
      </c>
      <c r="C2220" s="96">
        <v>350</v>
      </c>
      <c r="D2220" s="543">
        <v>7</v>
      </c>
      <c r="E2220" s="543">
        <v>50</v>
      </c>
      <c r="F2220" s="537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43">
        <v>44</v>
      </c>
      <c r="M2220" s="543">
        <v>1</v>
      </c>
      <c r="N2220" s="736"/>
      <c r="O2220" s="543"/>
      <c r="P2220" s="543"/>
      <c r="Q2220" s="545">
        <f t="shared" si="132"/>
        <v>873.779</v>
      </c>
      <c r="R2220" s="546" t="str">
        <f t="shared" si="130"/>
        <v>fx</v>
      </c>
      <c r="S2220" s="734"/>
      <c r="T2220" s="734"/>
      <c r="U2220" s="742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43">
        <v>7</v>
      </c>
      <c r="E2221" s="543">
        <v>50</v>
      </c>
      <c r="F2221" s="537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43">
        <v>40</v>
      </c>
      <c r="M2221" s="543">
        <v>1</v>
      </c>
      <c r="N2221" s="733">
        <v>532</v>
      </c>
      <c r="O2221" s="543"/>
      <c r="P2221" s="543"/>
      <c r="Q2221" s="545">
        <f t="shared" si="132"/>
        <v>873.779</v>
      </c>
      <c r="R2221" s="546" t="str">
        <f t="shared" si="130"/>
        <v>p500</v>
      </c>
      <c r="S2221" s="734"/>
      <c r="T2221" s="734"/>
      <c r="U2221" s="742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43">
        <v>7</v>
      </c>
      <c r="E2222" s="543">
        <v>50</v>
      </c>
      <c r="F2222" s="537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43">
        <v>42</v>
      </c>
      <c r="M2222" s="543">
        <v>2</v>
      </c>
      <c r="N2222" s="734"/>
      <c r="O2222" s="543"/>
      <c r="P2222" s="543"/>
      <c r="Q2222" s="545">
        <f t="shared" si="132"/>
        <v>873.779</v>
      </c>
      <c r="R2222" s="546" t="str">
        <f t="shared" si="130"/>
        <v>p500</v>
      </c>
      <c r="S2222" s="734"/>
      <c r="T2222" s="734"/>
      <c r="U2222" s="742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43">
        <v>7</v>
      </c>
      <c r="E2223" s="543">
        <v>50</v>
      </c>
      <c r="F2223" s="537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43">
        <v>43</v>
      </c>
      <c r="M2223" s="543">
        <v>2</v>
      </c>
      <c r="N2223" s="734"/>
      <c r="O2223" s="543"/>
      <c r="P2223" s="543"/>
      <c r="Q2223" s="545">
        <f t="shared" si="132"/>
        <v>873.779</v>
      </c>
      <c r="R2223" s="546" t="str">
        <f t="shared" si="130"/>
        <v>p500</v>
      </c>
      <c r="S2223" s="734"/>
      <c r="T2223" s="734"/>
      <c r="U2223" s="742"/>
    </row>
    <row r="2224" spans="1:21" ht="15.75" thickBot="1" x14ac:dyDescent="0.3">
      <c r="A2224" s="187" t="str">
        <f t="shared" si="128"/>
        <v>روز</v>
      </c>
      <c r="B2224" s="535">
        <v>14030501</v>
      </c>
      <c r="C2224" s="96">
        <v>370</v>
      </c>
      <c r="D2224" s="543">
        <v>7</v>
      </c>
      <c r="E2224" s="543">
        <v>50</v>
      </c>
      <c r="F2224" s="537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43">
        <v>44</v>
      </c>
      <c r="M2224" s="543">
        <v>2</v>
      </c>
      <c r="N2224" s="736"/>
      <c r="O2224" s="543"/>
      <c r="P2224" s="543"/>
      <c r="Q2224" s="545">
        <f t="shared" si="132"/>
        <v>873.779</v>
      </c>
      <c r="R2224" s="546" t="str">
        <f t="shared" si="130"/>
        <v>p500</v>
      </c>
      <c r="S2224" s="734"/>
      <c r="T2224" s="734"/>
      <c r="U2224" s="742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43">
        <v>7</v>
      </c>
      <c r="E2225" s="543">
        <v>50</v>
      </c>
      <c r="F2225" s="537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43">
        <v>37</v>
      </c>
      <c r="M2225" s="543">
        <v>1</v>
      </c>
      <c r="N2225" s="733">
        <v>380</v>
      </c>
      <c r="O2225" s="543"/>
      <c r="P2225" s="543"/>
      <c r="Q2225" s="545">
        <f t="shared" si="132"/>
        <v>873.779</v>
      </c>
      <c r="R2225" s="546" t="str">
        <f t="shared" si="130"/>
        <v>fx</v>
      </c>
      <c r="S2225" s="734"/>
      <c r="T2225" s="734"/>
      <c r="U2225" s="742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43">
        <v>7</v>
      </c>
      <c r="E2226" s="543">
        <v>50</v>
      </c>
      <c r="F2226" s="537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43">
        <v>38</v>
      </c>
      <c r="M2226" s="543">
        <v>1</v>
      </c>
      <c r="N2226" s="734"/>
      <c r="O2226" s="543"/>
      <c r="P2226" s="543"/>
      <c r="Q2226" s="545">
        <f t="shared" si="132"/>
        <v>873.779</v>
      </c>
      <c r="R2226" s="546" t="str">
        <f t="shared" si="130"/>
        <v>fx</v>
      </c>
      <c r="S2226" s="734"/>
      <c r="T2226" s="734"/>
      <c r="U2226" s="742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43">
        <v>7</v>
      </c>
      <c r="E2227" s="543">
        <v>50</v>
      </c>
      <c r="F2227" s="537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43">
        <v>39</v>
      </c>
      <c r="M2227" s="543">
        <v>1</v>
      </c>
      <c r="N2227" s="734"/>
      <c r="O2227" s="543"/>
      <c r="P2227" s="543"/>
      <c r="Q2227" s="545">
        <f t="shared" si="132"/>
        <v>873.779</v>
      </c>
      <c r="R2227" s="546" t="str">
        <f t="shared" si="130"/>
        <v>fx</v>
      </c>
      <c r="S2227" s="734"/>
      <c r="T2227" s="734"/>
      <c r="U2227" s="742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43">
        <v>7</v>
      </c>
      <c r="E2228" s="543">
        <v>50</v>
      </c>
      <c r="F2228" s="537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43">
        <v>40</v>
      </c>
      <c r="M2228" s="543">
        <v>1</v>
      </c>
      <c r="N2228" s="734"/>
      <c r="O2228" s="543"/>
      <c r="P2228" s="543"/>
      <c r="Q2228" s="545">
        <f t="shared" si="132"/>
        <v>873.779</v>
      </c>
      <c r="R2228" s="546" t="str">
        <f t="shared" si="130"/>
        <v>fx</v>
      </c>
      <c r="S2228" s="734"/>
      <c r="T2228" s="734"/>
      <c r="U2228" s="742"/>
    </row>
    <row r="2229" spans="1:21" ht="15.75" thickBot="1" x14ac:dyDescent="0.3">
      <c r="A2229" s="187" t="str">
        <f t="shared" si="128"/>
        <v>روز</v>
      </c>
      <c r="B2229" s="535">
        <v>14030501</v>
      </c>
      <c r="C2229" s="96">
        <v>379</v>
      </c>
      <c r="D2229" s="543">
        <v>7</v>
      </c>
      <c r="E2229" s="543">
        <v>50</v>
      </c>
      <c r="F2229" s="537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43">
        <v>41</v>
      </c>
      <c r="M2229" s="543">
        <v>1</v>
      </c>
      <c r="N2229" s="736"/>
      <c r="O2229" s="543"/>
      <c r="P2229" s="543"/>
      <c r="Q2229" s="545">
        <f t="shared" si="132"/>
        <v>873.779</v>
      </c>
      <c r="R2229" s="546" t="str">
        <f t="shared" si="130"/>
        <v>fx</v>
      </c>
      <c r="S2229" s="734"/>
      <c r="T2229" s="734"/>
      <c r="U2229" s="742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43">
        <v>7</v>
      </c>
      <c r="E2230" s="543">
        <v>50</v>
      </c>
      <c r="F2230" s="537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43">
        <v>37</v>
      </c>
      <c r="M2230" s="543">
        <v>1</v>
      </c>
      <c r="N2230" s="733">
        <v>380</v>
      </c>
      <c r="O2230" s="543"/>
      <c r="P2230" s="543"/>
      <c r="Q2230" s="545">
        <f t="shared" si="132"/>
        <v>873.779</v>
      </c>
      <c r="R2230" s="546" t="str">
        <f t="shared" si="130"/>
        <v>fx</v>
      </c>
      <c r="S2230" s="734"/>
      <c r="T2230" s="734"/>
      <c r="U2230" s="742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43">
        <v>7</v>
      </c>
      <c r="E2231" s="543">
        <v>50</v>
      </c>
      <c r="F2231" s="537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43">
        <v>38</v>
      </c>
      <c r="M2231" s="543">
        <v>1</v>
      </c>
      <c r="N2231" s="734"/>
      <c r="O2231" s="543"/>
      <c r="P2231" s="543"/>
      <c r="Q2231" s="545">
        <f t="shared" si="132"/>
        <v>873.779</v>
      </c>
      <c r="R2231" s="546" t="str">
        <f t="shared" si="130"/>
        <v>fx</v>
      </c>
      <c r="S2231" s="734"/>
      <c r="T2231" s="734"/>
      <c r="U2231" s="742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43">
        <v>7</v>
      </c>
      <c r="E2232" s="543">
        <v>50</v>
      </c>
      <c r="F2232" s="537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43">
        <v>39</v>
      </c>
      <c r="M2232" s="543">
        <v>1</v>
      </c>
      <c r="N2232" s="734"/>
      <c r="O2232" s="543"/>
      <c r="P2232" s="543"/>
      <c r="Q2232" s="545">
        <f t="shared" si="132"/>
        <v>873.779</v>
      </c>
      <c r="R2232" s="546" t="str">
        <f t="shared" si="130"/>
        <v>fx</v>
      </c>
      <c r="S2232" s="734"/>
      <c r="T2232" s="734"/>
      <c r="U2232" s="742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43">
        <v>7</v>
      </c>
      <c r="E2233" s="543">
        <v>50</v>
      </c>
      <c r="F2233" s="537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43">
        <v>40</v>
      </c>
      <c r="M2233" s="543">
        <v>1</v>
      </c>
      <c r="N2233" s="734"/>
      <c r="O2233" s="543"/>
      <c r="P2233" s="543"/>
      <c r="Q2233" s="545">
        <f t="shared" si="132"/>
        <v>873.779</v>
      </c>
      <c r="R2233" s="546" t="str">
        <f t="shared" si="130"/>
        <v>fx</v>
      </c>
      <c r="S2233" s="734"/>
      <c r="T2233" s="734"/>
      <c r="U2233" s="742"/>
    </row>
    <row r="2234" spans="1:21" ht="15.75" thickBot="1" x14ac:dyDescent="0.3">
      <c r="A2234" s="187" t="str">
        <f t="shared" si="128"/>
        <v>روز</v>
      </c>
      <c r="B2234" s="535">
        <v>14030501</v>
      </c>
      <c r="C2234" s="96">
        <v>379</v>
      </c>
      <c r="D2234" s="543">
        <v>7</v>
      </c>
      <c r="E2234" s="543">
        <v>50</v>
      </c>
      <c r="F2234" s="537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43">
        <v>41</v>
      </c>
      <c r="M2234" s="543">
        <v>1</v>
      </c>
      <c r="N2234" s="736"/>
      <c r="O2234" s="543"/>
      <c r="P2234" s="543"/>
      <c r="Q2234" s="545">
        <f t="shared" si="132"/>
        <v>873.779</v>
      </c>
      <c r="R2234" s="546" t="str">
        <f t="shared" si="130"/>
        <v>fx</v>
      </c>
      <c r="S2234" s="734"/>
      <c r="T2234" s="734"/>
      <c r="U2234" s="742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43">
        <v>7</v>
      </c>
      <c r="E2235" s="543">
        <v>50</v>
      </c>
      <c r="F2235" s="537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43">
        <v>37</v>
      </c>
      <c r="M2235" s="543">
        <v>1</v>
      </c>
      <c r="N2235" s="733">
        <v>186</v>
      </c>
      <c r="O2235" s="543"/>
      <c r="P2235" s="543"/>
      <c r="Q2235" s="545">
        <f t="shared" si="132"/>
        <v>873.779</v>
      </c>
      <c r="R2235" s="546" t="str">
        <f t="shared" si="130"/>
        <v>fx</v>
      </c>
      <c r="S2235" s="734"/>
      <c r="T2235" s="734"/>
      <c r="U2235" s="742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43">
        <v>7</v>
      </c>
      <c r="E2236" s="543">
        <v>50</v>
      </c>
      <c r="F2236" s="537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43">
        <v>38</v>
      </c>
      <c r="M2236" s="543">
        <v>1</v>
      </c>
      <c r="N2236" s="734"/>
      <c r="O2236" s="543"/>
      <c r="P2236" s="543"/>
      <c r="Q2236" s="545">
        <f t="shared" si="132"/>
        <v>873.779</v>
      </c>
      <c r="R2236" s="546" t="str">
        <f t="shared" si="130"/>
        <v>fx</v>
      </c>
      <c r="S2236" s="734"/>
      <c r="T2236" s="734"/>
      <c r="U2236" s="742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43">
        <v>7</v>
      </c>
      <c r="E2237" s="543">
        <v>50</v>
      </c>
      <c r="F2237" s="537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43">
        <v>39</v>
      </c>
      <c r="M2237" s="543">
        <v>1</v>
      </c>
      <c r="N2237" s="734"/>
      <c r="O2237" s="543"/>
      <c r="P2237" s="543"/>
      <c r="Q2237" s="545">
        <f t="shared" si="132"/>
        <v>873.779</v>
      </c>
      <c r="R2237" s="546" t="str">
        <f t="shared" si="130"/>
        <v>fx</v>
      </c>
      <c r="S2237" s="734"/>
      <c r="T2237" s="734"/>
      <c r="U2237" s="742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43">
        <v>7</v>
      </c>
      <c r="E2238" s="543">
        <v>50</v>
      </c>
      <c r="F2238" s="537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43">
        <v>40</v>
      </c>
      <c r="M2238" s="543">
        <v>1</v>
      </c>
      <c r="N2238" s="734"/>
      <c r="O2238" s="543"/>
      <c r="P2238" s="543"/>
      <c r="Q2238" s="545">
        <f t="shared" si="132"/>
        <v>873.779</v>
      </c>
      <c r="R2238" s="546" t="str">
        <f t="shared" si="130"/>
        <v>fx</v>
      </c>
      <c r="S2238" s="734"/>
      <c r="T2238" s="734"/>
      <c r="U2238" s="742"/>
    </row>
    <row r="2239" spans="1:21" ht="15.75" thickBot="1" x14ac:dyDescent="0.3">
      <c r="A2239" s="187" t="str">
        <f t="shared" si="128"/>
        <v>روز</v>
      </c>
      <c r="B2239" s="535">
        <v>14030501</v>
      </c>
      <c r="C2239" s="96">
        <v>356</v>
      </c>
      <c r="D2239" s="543">
        <v>7</v>
      </c>
      <c r="E2239" s="543">
        <v>50</v>
      </c>
      <c r="F2239" s="537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43">
        <v>41</v>
      </c>
      <c r="M2239" s="543">
        <v>1</v>
      </c>
      <c r="N2239" s="736"/>
      <c r="O2239" s="543"/>
      <c r="P2239" s="543"/>
      <c r="Q2239" s="545">
        <f t="shared" si="132"/>
        <v>873.779</v>
      </c>
      <c r="R2239" s="546" t="str">
        <f t="shared" si="130"/>
        <v>fx</v>
      </c>
      <c r="S2239" s="734"/>
      <c r="T2239" s="734"/>
      <c r="U2239" s="742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43">
        <v>7</v>
      </c>
      <c r="E2240" s="543">
        <v>50</v>
      </c>
      <c r="F2240" s="537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43">
        <v>36</v>
      </c>
      <c r="M2240" s="543">
        <v>2</v>
      </c>
      <c r="N2240" s="733">
        <v>608</v>
      </c>
      <c r="O2240" s="543"/>
      <c r="P2240" s="543"/>
      <c r="Q2240" s="545">
        <f t="shared" si="132"/>
        <v>873.779</v>
      </c>
      <c r="R2240" s="546" t="str">
        <f t="shared" si="130"/>
        <v>fx</v>
      </c>
      <c r="S2240" s="734"/>
      <c r="T2240" s="734"/>
      <c r="U2240" s="742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43">
        <v>7</v>
      </c>
      <c r="E2241" s="543">
        <v>50</v>
      </c>
      <c r="F2241" s="537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43">
        <v>37</v>
      </c>
      <c r="M2241" s="543">
        <v>2</v>
      </c>
      <c r="N2241" s="734"/>
      <c r="O2241" s="543"/>
      <c r="P2241" s="543"/>
      <c r="Q2241" s="545">
        <f t="shared" si="132"/>
        <v>873.779</v>
      </c>
      <c r="R2241" s="546" t="str">
        <f t="shared" si="130"/>
        <v>fx</v>
      </c>
      <c r="S2241" s="734"/>
      <c r="T2241" s="734"/>
      <c r="U2241" s="742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43">
        <v>7</v>
      </c>
      <c r="E2242" s="543">
        <v>50</v>
      </c>
      <c r="F2242" s="537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43">
        <v>38</v>
      </c>
      <c r="M2242" s="543">
        <v>2</v>
      </c>
      <c r="N2242" s="734"/>
      <c r="O2242" s="543"/>
      <c r="P2242" s="543"/>
      <c r="Q2242" s="545">
        <f t="shared" si="132"/>
        <v>873.779</v>
      </c>
      <c r="R2242" s="546" t="str">
        <f t="shared" si="130"/>
        <v>fx</v>
      </c>
      <c r="S2242" s="734"/>
      <c r="T2242" s="734"/>
      <c r="U2242" s="742"/>
    </row>
    <row r="2243" spans="1:21" ht="15.75" thickBot="1" x14ac:dyDescent="0.3">
      <c r="A2243" s="548" t="str">
        <f t="shared" si="128"/>
        <v>روز</v>
      </c>
      <c r="B2243" s="535">
        <v>14030501</v>
      </c>
      <c r="C2243" s="164" t="s">
        <v>585</v>
      </c>
      <c r="D2243" s="544">
        <v>7</v>
      </c>
      <c r="E2243" s="544">
        <v>50</v>
      </c>
      <c r="F2243" s="533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44">
        <v>39</v>
      </c>
      <c r="M2243" s="544">
        <v>2</v>
      </c>
      <c r="N2243" s="735"/>
      <c r="O2243" s="544"/>
      <c r="P2243" s="544"/>
      <c r="Q2243" s="531">
        <f t="shared" si="132"/>
        <v>873.779</v>
      </c>
      <c r="R2243" s="151" t="str">
        <f t="shared" si="130"/>
        <v>fx</v>
      </c>
      <c r="S2243" s="735"/>
      <c r="T2243" s="735"/>
      <c r="U2243" s="743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42">
        <v>7</v>
      </c>
      <c r="E2244" s="542">
        <v>50</v>
      </c>
      <c r="F2244" s="542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42">
        <v>36</v>
      </c>
      <c r="M2244" s="542">
        <v>1</v>
      </c>
      <c r="N2244" s="737">
        <v>504</v>
      </c>
      <c r="O2244" s="542"/>
      <c r="P2244" s="542"/>
      <c r="Q2244" s="738">
        <f>393.611+16.565+373.007</f>
        <v>783.18299999999999</v>
      </c>
      <c r="R2244" s="150" t="str">
        <f t="shared" si="130"/>
        <v>fx</v>
      </c>
      <c r="S2244" s="737">
        <v>3.7</v>
      </c>
      <c r="T2244" s="737">
        <v>30</v>
      </c>
      <c r="U2244" s="741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43">
        <v>7</v>
      </c>
      <c r="E2245" s="543">
        <v>50</v>
      </c>
      <c r="F2245" s="537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43">
        <v>37</v>
      </c>
      <c r="M2245" s="543">
        <v>2</v>
      </c>
      <c r="N2245" s="734"/>
      <c r="O2245" s="543"/>
      <c r="P2245" s="543"/>
      <c r="Q2245" s="739"/>
      <c r="R2245" s="546" t="str">
        <f t="shared" si="130"/>
        <v>fx</v>
      </c>
      <c r="S2245" s="734"/>
      <c r="T2245" s="734"/>
      <c r="U2245" s="742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43">
        <v>7</v>
      </c>
      <c r="E2246" s="543">
        <v>50</v>
      </c>
      <c r="F2246" s="537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43">
        <v>38</v>
      </c>
      <c r="M2246" s="543">
        <v>2</v>
      </c>
      <c r="N2246" s="734"/>
      <c r="O2246" s="543"/>
      <c r="P2246" s="543"/>
      <c r="Q2246" s="739"/>
      <c r="R2246" s="546" t="str">
        <f t="shared" si="130"/>
        <v>fx</v>
      </c>
      <c r="S2246" s="734"/>
      <c r="T2246" s="734"/>
      <c r="U2246" s="742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43">
        <v>7</v>
      </c>
      <c r="E2247" s="543">
        <v>50</v>
      </c>
      <c r="F2247" s="537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43">
        <v>39</v>
      </c>
      <c r="M2247" s="543">
        <v>2</v>
      </c>
      <c r="N2247" s="734"/>
      <c r="O2247" s="543"/>
      <c r="P2247" s="543"/>
      <c r="Q2247" s="739"/>
      <c r="R2247" s="546" t="str">
        <f t="shared" si="130"/>
        <v>fx</v>
      </c>
      <c r="S2247" s="734"/>
      <c r="T2247" s="734"/>
      <c r="U2247" s="742"/>
    </row>
    <row r="2248" spans="1:21" ht="15.75" thickBot="1" x14ac:dyDescent="0.3">
      <c r="A2248" s="187" t="str">
        <f t="shared" si="128"/>
        <v>روز</v>
      </c>
      <c r="B2248" s="535">
        <v>14030502</v>
      </c>
      <c r="C2248" s="96">
        <v>309</v>
      </c>
      <c r="D2248" s="543">
        <v>7</v>
      </c>
      <c r="E2248" s="543">
        <v>50</v>
      </c>
      <c r="F2248" s="537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43">
        <v>40</v>
      </c>
      <c r="M2248" s="543">
        <v>1</v>
      </c>
      <c r="N2248" s="736"/>
      <c r="O2248" s="543"/>
      <c r="P2248" s="543"/>
      <c r="Q2248" s="739"/>
      <c r="R2248" s="546" t="str">
        <f t="shared" si="130"/>
        <v>fx</v>
      </c>
      <c r="S2248" s="734"/>
      <c r="T2248" s="734"/>
      <c r="U2248" s="742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43">
        <v>7</v>
      </c>
      <c r="E2249" s="543">
        <v>50</v>
      </c>
      <c r="F2249" s="537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43">
        <v>39</v>
      </c>
      <c r="M2249" s="543">
        <v>1</v>
      </c>
      <c r="N2249" s="733">
        <v>504</v>
      </c>
      <c r="O2249" s="543"/>
      <c r="P2249" s="543"/>
      <c r="Q2249" s="739"/>
      <c r="R2249" s="546" t="str">
        <f t="shared" si="130"/>
        <v>fx</v>
      </c>
      <c r="S2249" s="734"/>
      <c r="T2249" s="734"/>
      <c r="U2249" s="742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43">
        <v>7</v>
      </c>
      <c r="E2250" s="543">
        <v>50</v>
      </c>
      <c r="F2250" s="537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43">
        <v>40</v>
      </c>
      <c r="M2250" s="543">
        <v>1</v>
      </c>
      <c r="N2250" s="734"/>
      <c r="O2250" s="543"/>
      <c r="P2250" s="543"/>
      <c r="Q2250" s="739"/>
      <c r="R2250" s="546" t="str">
        <f t="shared" si="130"/>
        <v>fx</v>
      </c>
      <c r="S2250" s="734"/>
      <c r="T2250" s="734"/>
      <c r="U2250" s="742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43">
        <v>7</v>
      </c>
      <c r="E2251" s="543">
        <v>50</v>
      </c>
      <c r="F2251" s="537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43">
        <v>41</v>
      </c>
      <c r="M2251" s="543">
        <v>1</v>
      </c>
      <c r="N2251" s="734"/>
      <c r="O2251" s="543"/>
      <c r="P2251" s="543"/>
      <c r="Q2251" s="739"/>
      <c r="R2251" s="546" t="str">
        <f t="shared" si="130"/>
        <v>fx</v>
      </c>
      <c r="S2251" s="734"/>
      <c r="T2251" s="734"/>
      <c r="U2251" s="742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43">
        <v>7</v>
      </c>
      <c r="E2252" s="543">
        <v>50</v>
      </c>
      <c r="F2252" s="537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43">
        <v>42</v>
      </c>
      <c r="M2252" s="543">
        <v>2</v>
      </c>
      <c r="N2252" s="734"/>
      <c r="O2252" s="543"/>
      <c r="P2252" s="543"/>
      <c r="Q2252" s="739"/>
      <c r="R2252" s="546" t="str">
        <f t="shared" si="130"/>
        <v>fx</v>
      </c>
      <c r="S2252" s="734"/>
      <c r="T2252" s="734"/>
      <c r="U2252" s="742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43">
        <v>7</v>
      </c>
      <c r="E2253" s="543">
        <v>50</v>
      </c>
      <c r="F2253" s="537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43">
        <v>43</v>
      </c>
      <c r="M2253" s="543">
        <v>2</v>
      </c>
      <c r="N2253" s="734"/>
      <c r="O2253" s="543"/>
      <c r="P2253" s="543"/>
      <c r="Q2253" s="739"/>
      <c r="R2253" s="546" t="str">
        <f t="shared" si="130"/>
        <v>fx</v>
      </c>
      <c r="S2253" s="734"/>
      <c r="T2253" s="734"/>
      <c r="U2253" s="742"/>
    </row>
    <row r="2254" spans="1:21" ht="15.75" thickBot="1" x14ac:dyDescent="0.3">
      <c r="A2254" s="187" t="str">
        <f t="shared" si="128"/>
        <v>روز</v>
      </c>
      <c r="B2254" s="535">
        <v>14030502</v>
      </c>
      <c r="C2254" s="96">
        <v>350</v>
      </c>
      <c r="D2254" s="543">
        <v>7</v>
      </c>
      <c r="E2254" s="543">
        <v>50</v>
      </c>
      <c r="F2254" s="537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43">
        <v>44</v>
      </c>
      <c r="M2254" s="543">
        <v>1</v>
      </c>
      <c r="N2254" s="736"/>
      <c r="O2254" s="543"/>
      <c r="P2254" s="543"/>
      <c r="Q2254" s="739"/>
      <c r="R2254" s="546" t="str">
        <f t="shared" si="130"/>
        <v>fx</v>
      </c>
      <c r="S2254" s="734"/>
      <c r="T2254" s="734"/>
      <c r="U2254" s="742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43">
        <v>7</v>
      </c>
      <c r="E2255" s="543">
        <v>50</v>
      </c>
      <c r="F2255" s="537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43">
        <v>39</v>
      </c>
      <c r="M2255" s="543">
        <v>1</v>
      </c>
      <c r="N2255" s="733">
        <v>464</v>
      </c>
      <c r="O2255" s="543"/>
      <c r="P2255" s="543"/>
      <c r="Q2255" s="739"/>
      <c r="R2255" s="546" t="str">
        <f t="shared" si="130"/>
        <v>p500</v>
      </c>
      <c r="S2255" s="734"/>
      <c r="T2255" s="734"/>
      <c r="U2255" s="742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43">
        <v>7</v>
      </c>
      <c r="E2256" s="543">
        <v>50</v>
      </c>
      <c r="F2256" s="537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43">
        <v>40</v>
      </c>
      <c r="M2256" s="543">
        <v>1</v>
      </c>
      <c r="N2256" s="734"/>
      <c r="O2256" s="543"/>
      <c r="P2256" s="543"/>
      <c r="Q2256" s="739"/>
      <c r="R2256" s="546" t="str">
        <f t="shared" si="130"/>
        <v>p500</v>
      </c>
      <c r="S2256" s="734"/>
      <c r="T2256" s="734"/>
      <c r="U2256" s="742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43">
        <v>7</v>
      </c>
      <c r="E2257" s="543">
        <v>50</v>
      </c>
      <c r="F2257" s="537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43">
        <v>42</v>
      </c>
      <c r="M2257" s="543">
        <v>2</v>
      </c>
      <c r="N2257" s="734"/>
      <c r="O2257" s="543"/>
      <c r="P2257" s="543"/>
      <c r="Q2257" s="739"/>
      <c r="R2257" s="546" t="str">
        <f t="shared" si="130"/>
        <v>p500</v>
      </c>
      <c r="S2257" s="734"/>
      <c r="T2257" s="734"/>
      <c r="U2257" s="742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43">
        <v>7</v>
      </c>
      <c r="E2258" s="543">
        <v>50</v>
      </c>
      <c r="F2258" s="537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43">
        <v>43</v>
      </c>
      <c r="M2258" s="543">
        <v>2</v>
      </c>
      <c r="N2258" s="734"/>
      <c r="O2258" s="543"/>
      <c r="P2258" s="543"/>
      <c r="Q2258" s="739"/>
      <c r="R2258" s="546" t="str">
        <f t="shared" si="130"/>
        <v>p500</v>
      </c>
      <c r="S2258" s="734"/>
      <c r="T2258" s="734"/>
      <c r="U2258" s="742"/>
    </row>
    <row r="2259" spans="1:21" ht="15.75" thickBot="1" x14ac:dyDescent="0.3">
      <c r="A2259" s="187" t="str">
        <f t="shared" si="128"/>
        <v>روز</v>
      </c>
      <c r="B2259" s="535">
        <v>14030502</v>
      </c>
      <c r="C2259" s="96">
        <v>370</v>
      </c>
      <c r="D2259" s="543">
        <v>7</v>
      </c>
      <c r="E2259" s="543">
        <v>50</v>
      </c>
      <c r="F2259" s="537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43">
        <v>44</v>
      </c>
      <c r="M2259" s="543">
        <v>2</v>
      </c>
      <c r="N2259" s="736"/>
      <c r="O2259" s="543"/>
      <c r="P2259" s="543"/>
      <c r="Q2259" s="739"/>
      <c r="R2259" s="546" t="str">
        <f t="shared" si="130"/>
        <v>p500</v>
      </c>
      <c r="S2259" s="734"/>
      <c r="T2259" s="734"/>
      <c r="U2259" s="742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43">
        <v>7</v>
      </c>
      <c r="E2260" s="543">
        <v>50</v>
      </c>
      <c r="F2260" s="537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43">
        <v>36</v>
      </c>
      <c r="M2260" s="543">
        <v>1</v>
      </c>
      <c r="N2260" s="733">
        <v>464</v>
      </c>
      <c r="O2260" s="543"/>
      <c r="P2260" s="543"/>
      <c r="Q2260" s="739"/>
      <c r="R2260" s="546" t="str">
        <f t="shared" si="130"/>
        <v>fx</v>
      </c>
      <c r="S2260" s="734"/>
      <c r="T2260" s="734"/>
      <c r="U2260" s="742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43">
        <v>7</v>
      </c>
      <c r="E2261" s="543">
        <v>50</v>
      </c>
      <c r="F2261" s="537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43">
        <v>37</v>
      </c>
      <c r="M2261" s="543">
        <v>1</v>
      </c>
      <c r="N2261" s="734"/>
      <c r="O2261" s="543"/>
      <c r="P2261" s="543"/>
      <c r="Q2261" s="739"/>
      <c r="R2261" s="546" t="str">
        <f t="shared" si="130"/>
        <v>fx</v>
      </c>
      <c r="S2261" s="734"/>
      <c r="T2261" s="734"/>
      <c r="U2261" s="742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43">
        <v>7</v>
      </c>
      <c r="E2262" s="543">
        <v>50</v>
      </c>
      <c r="F2262" s="537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43">
        <v>38</v>
      </c>
      <c r="M2262" s="543">
        <v>1</v>
      </c>
      <c r="N2262" s="734"/>
      <c r="O2262" s="543"/>
      <c r="P2262" s="543"/>
      <c r="Q2262" s="739"/>
      <c r="R2262" s="546" t="str">
        <f t="shared" si="130"/>
        <v>fx</v>
      </c>
      <c r="S2262" s="734"/>
      <c r="T2262" s="734"/>
      <c r="U2262" s="742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43">
        <v>7</v>
      </c>
      <c r="E2263" s="543">
        <v>50</v>
      </c>
      <c r="F2263" s="537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43">
        <v>39</v>
      </c>
      <c r="M2263" s="543">
        <v>2</v>
      </c>
      <c r="N2263" s="734"/>
      <c r="O2263" s="543"/>
      <c r="P2263" s="543"/>
      <c r="Q2263" s="739"/>
      <c r="R2263" s="546" t="str">
        <f t="shared" si="130"/>
        <v>fx</v>
      </c>
      <c r="S2263" s="734"/>
      <c r="T2263" s="734"/>
      <c r="U2263" s="742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43">
        <v>7</v>
      </c>
      <c r="E2264" s="543">
        <v>50</v>
      </c>
      <c r="F2264" s="537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43">
        <v>40</v>
      </c>
      <c r="M2264" s="543">
        <v>2</v>
      </c>
      <c r="N2264" s="734"/>
      <c r="O2264" s="543"/>
      <c r="P2264" s="543"/>
      <c r="Q2264" s="739"/>
      <c r="R2264" s="546" t="str">
        <f t="shared" si="130"/>
        <v>fx</v>
      </c>
      <c r="S2264" s="734"/>
      <c r="T2264" s="734"/>
      <c r="U2264" s="742"/>
    </row>
    <row r="2265" spans="1:21" ht="15.75" thickBot="1" x14ac:dyDescent="0.3">
      <c r="A2265" s="187" t="str">
        <f t="shared" si="128"/>
        <v>روز</v>
      </c>
      <c r="B2265" s="535">
        <v>14030502</v>
      </c>
      <c r="C2265" s="96">
        <v>321</v>
      </c>
      <c r="D2265" s="543">
        <v>7</v>
      </c>
      <c r="E2265" s="543">
        <v>50</v>
      </c>
      <c r="F2265" s="537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43">
        <v>41</v>
      </c>
      <c r="M2265" s="543">
        <v>1</v>
      </c>
      <c r="N2265" s="736"/>
      <c r="O2265" s="543"/>
      <c r="P2265" s="543"/>
      <c r="Q2265" s="739"/>
      <c r="R2265" s="546" t="str">
        <f t="shared" si="130"/>
        <v>fx</v>
      </c>
      <c r="S2265" s="734"/>
      <c r="T2265" s="734"/>
      <c r="U2265" s="742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43">
        <v>7</v>
      </c>
      <c r="E2266" s="543">
        <v>50</v>
      </c>
      <c r="F2266" s="537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43">
        <v>37</v>
      </c>
      <c r="M2266" s="543">
        <v>1</v>
      </c>
      <c r="N2266" s="733">
        <v>309</v>
      </c>
      <c r="O2266" s="543"/>
      <c r="P2266" s="543"/>
      <c r="Q2266" s="739"/>
      <c r="R2266" s="546" t="str">
        <f t="shared" si="130"/>
        <v>fx</v>
      </c>
      <c r="S2266" s="734"/>
      <c r="T2266" s="734"/>
      <c r="U2266" s="742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43">
        <v>7</v>
      </c>
      <c r="E2267" s="543">
        <v>50</v>
      </c>
      <c r="F2267" s="537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43">
        <v>38</v>
      </c>
      <c r="M2267" s="543">
        <v>1</v>
      </c>
      <c r="N2267" s="734"/>
      <c r="O2267" s="543"/>
      <c r="P2267" s="543"/>
      <c r="Q2267" s="739"/>
      <c r="R2267" s="546" t="str">
        <f t="shared" si="130"/>
        <v>fx</v>
      </c>
      <c r="S2267" s="734"/>
      <c r="T2267" s="734"/>
      <c r="U2267" s="742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43">
        <v>7</v>
      </c>
      <c r="E2268" s="543">
        <v>50</v>
      </c>
      <c r="F2268" s="537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43">
        <v>39</v>
      </c>
      <c r="M2268" s="543">
        <v>1</v>
      </c>
      <c r="N2268" s="734"/>
      <c r="O2268" s="543"/>
      <c r="P2268" s="543"/>
      <c r="Q2268" s="739"/>
      <c r="R2268" s="546" t="str">
        <f t="shared" si="130"/>
        <v>fx</v>
      </c>
      <c r="S2268" s="734"/>
      <c r="T2268" s="734"/>
      <c r="U2268" s="742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43">
        <v>7</v>
      </c>
      <c r="E2269" s="543">
        <v>50</v>
      </c>
      <c r="F2269" s="537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43">
        <v>40</v>
      </c>
      <c r="M2269" s="543">
        <v>1</v>
      </c>
      <c r="N2269" s="734"/>
      <c r="O2269" s="543"/>
      <c r="P2269" s="543"/>
      <c r="Q2269" s="739"/>
      <c r="R2269" s="546" t="str">
        <f t="shared" si="130"/>
        <v>fx</v>
      </c>
      <c r="S2269" s="734"/>
      <c r="T2269" s="734"/>
      <c r="U2269" s="742"/>
    </row>
    <row r="2270" spans="1:21" ht="15.75" thickBot="1" x14ac:dyDescent="0.3">
      <c r="A2270" s="187" t="str">
        <f t="shared" ref="A2270:A2333" si="134">IF(H2270&gt;I2270,"شب","روز")</f>
        <v>روز</v>
      </c>
      <c r="B2270" s="535">
        <v>14030502</v>
      </c>
      <c r="C2270" s="96">
        <v>379</v>
      </c>
      <c r="D2270" s="543">
        <v>7</v>
      </c>
      <c r="E2270" s="543">
        <v>50</v>
      </c>
      <c r="F2270" s="537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43">
        <v>41</v>
      </c>
      <c r="M2270" s="543">
        <v>1</v>
      </c>
      <c r="N2270" s="736"/>
      <c r="O2270" s="543"/>
      <c r="P2270" s="543"/>
      <c r="Q2270" s="739"/>
      <c r="R2270" s="546" t="str">
        <f t="shared" ref="R2270:R2333" si="136">IF(C2270=370,"p500","fx")</f>
        <v>fx</v>
      </c>
      <c r="S2270" s="734"/>
      <c r="T2270" s="734"/>
      <c r="U2270" s="742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43">
        <v>7</v>
      </c>
      <c r="E2271" s="543">
        <v>50</v>
      </c>
      <c r="F2271" s="537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43">
        <v>37</v>
      </c>
      <c r="M2271" s="543">
        <v>1</v>
      </c>
      <c r="N2271" s="733">
        <v>309</v>
      </c>
      <c r="O2271" s="543"/>
      <c r="P2271" s="543"/>
      <c r="Q2271" s="739"/>
      <c r="R2271" s="546" t="str">
        <f t="shared" si="136"/>
        <v>fx</v>
      </c>
      <c r="S2271" s="734"/>
      <c r="T2271" s="734"/>
      <c r="U2271" s="742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43">
        <v>7</v>
      </c>
      <c r="E2272" s="543">
        <v>50</v>
      </c>
      <c r="F2272" s="537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43">
        <v>38</v>
      </c>
      <c r="M2272" s="543">
        <v>1</v>
      </c>
      <c r="N2272" s="734"/>
      <c r="O2272" s="543"/>
      <c r="P2272" s="543"/>
      <c r="Q2272" s="739"/>
      <c r="R2272" s="546" t="str">
        <f t="shared" si="136"/>
        <v>fx</v>
      </c>
      <c r="S2272" s="734"/>
      <c r="T2272" s="734"/>
      <c r="U2272" s="742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43">
        <v>7</v>
      </c>
      <c r="E2273" s="543">
        <v>50</v>
      </c>
      <c r="F2273" s="537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43">
        <v>39</v>
      </c>
      <c r="M2273" s="543">
        <v>1</v>
      </c>
      <c r="N2273" s="734"/>
      <c r="O2273" s="543"/>
      <c r="P2273" s="543"/>
      <c r="Q2273" s="739"/>
      <c r="R2273" s="546" t="str">
        <f t="shared" si="136"/>
        <v>fx</v>
      </c>
      <c r="S2273" s="734"/>
      <c r="T2273" s="734"/>
      <c r="U2273" s="742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43">
        <v>7</v>
      </c>
      <c r="E2274" s="543">
        <v>50</v>
      </c>
      <c r="F2274" s="537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43">
        <v>40</v>
      </c>
      <c r="M2274" s="543">
        <v>1</v>
      </c>
      <c r="N2274" s="734"/>
      <c r="O2274" s="543"/>
      <c r="P2274" s="543"/>
      <c r="Q2274" s="739"/>
      <c r="R2274" s="546" t="str">
        <f t="shared" si="136"/>
        <v>fx</v>
      </c>
      <c r="S2274" s="734"/>
      <c r="T2274" s="734"/>
      <c r="U2274" s="742"/>
    </row>
    <row r="2275" spans="1:21" ht="15.75" thickBot="1" x14ac:dyDescent="0.3">
      <c r="A2275" s="187" t="str">
        <f t="shared" si="134"/>
        <v>روز</v>
      </c>
      <c r="B2275" s="535">
        <v>14030502</v>
      </c>
      <c r="C2275" s="96">
        <v>379</v>
      </c>
      <c r="D2275" s="543">
        <v>7</v>
      </c>
      <c r="E2275" s="543">
        <v>50</v>
      </c>
      <c r="F2275" s="537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43">
        <v>41</v>
      </c>
      <c r="M2275" s="543">
        <v>1</v>
      </c>
      <c r="N2275" s="736"/>
      <c r="O2275" s="543"/>
      <c r="P2275" s="543"/>
      <c r="Q2275" s="739"/>
      <c r="R2275" s="546" t="str">
        <f t="shared" si="136"/>
        <v>fx</v>
      </c>
      <c r="S2275" s="734"/>
      <c r="T2275" s="734"/>
      <c r="U2275" s="742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43">
        <v>7</v>
      </c>
      <c r="E2276" s="543">
        <v>50</v>
      </c>
      <c r="F2276" s="537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43">
        <v>38</v>
      </c>
      <c r="M2276" s="543">
        <v>1</v>
      </c>
      <c r="N2276" s="733">
        <v>60</v>
      </c>
      <c r="O2276" s="543"/>
      <c r="P2276" s="543"/>
      <c r="Q2276" s="739"/>
      <c r="R2276" s="546" t="str">
        <f t="shared" si="136"/>
        <v>fx</v>
      </c>
      <c r="S2276" s="734"/>
      <c r="T2276" s="734"/>
      <c r="U2276" s="742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43">
        <v>7</v>
      </c>
      <c r="E2277" s="543">
        <v>50</v>
      </c>
      <c r="F2277" s="537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43">
        <v>39</v>
      </c>
      <c r="M2277" s="543">
        <v>1</v>
      </c>
      <c r="N2277" s="734"/>
      <c r="O2277" s="543"/>
      <c r="P2277" s="543"/>
      <c r="Q2277" s="739"/>
      <c r="R2277" s="546" t="str">
        <f t="shared" si="136"/>
        <v>fx</v>
      </c>
      <c r="S2277" s="734"/>
      <c r="T2277" s="734"/>
      <c r="U2277" s="742"/>
    </row>
    <row r="2278" spans="1:21" ht="15.75" thickBot="1" x14ac:dyDescent="0.3">
      <c r="A2278" s="187" t="str">
        <f t="shared" si="134"/>
        <v>روز</v>
      </c>
      <c r="B2278" s="535">
        <v>14030502</v>
      </c>
      <c r="C2278" s="96">
        <v>356</v>
      </c>
      <c r="D2278" s="543">
        <v>7</v>
      </c>
      <c r="E2278" s="543">
        <v>50</v>
      </c>
      <c r="F2278" s="537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43">
        <v>40</v>
      </c>
      <c r="M2278" s="543">
        <v>1</v>
      </c>
      <c r="N2278" s="736"/>
      <c r="O2278" s="543"/>
      <c r="P2278" s="543"/>
      <c r="Q2278" s="739"/>
      <c r="R2278" s="546" t="str">
        <f t="shared" si="136"/>
        <v>fx</v>
      </c>
      <c r="S2278" s="734"/>
      <c r="T2278" s="734"/>
      <c r="U2278" s="742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43">
        <v>7</v>
      </c>
      <c r="E2279" s="543">
        <v>50</v>
      </c>
      <c r="F2279" s="537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43">
        <v>36</v>
      </c>
      <c r="M2279" s="543">
        <v>2</v>
      </c>
      <c r="N2279" s="733">
        <v>504</v>
      </c>
      <c r="O2279" s="543"/>
      <c r="P2279" s="543"/>
      <c r="Q2279" s="739"/>
      <c r="R2279" s="546" t="str">
        <f t="shared" si="136"/>
        <v>fx</v>
      </c>
      <c r="S2279" s="734"/>
      <c r="T2279" s="734"/>
      <c r="U2279" s="742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43">
        <v>7</v>
      </c>
      <c r="E2280" s="543">
        <v>50</v>
      </c>
      <c r="F2280" s="537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43">
        <v>37</v>
      </c>
      <c r="M2280" s="543">
        <v>2</v>
      </c>
      <c r="N2280" s="734"/>
      <c r="O2280" s="543"/>
      <c r="P2280" s="543"/>
      <c r="Q2280" s="739"/>
      <c r="R2280" s="546" t="str">
        <f t="shared" si="136"/>
        <v>fx</v>
      </c>
      <c r="S2280" s="734"/>
      <c r="T2280" s="734"/>
      <c r="U2280" s="742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43">
        <v>7</v>
      </c>
      <c r="E2281" s="543">
        <v>50</v>
      </c>
      <c r="F2281" s="537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43">
        <v>38</v>
      </c>
      <c r="M2281" s="543">
        <v>2</v>
      </c>
      <c r="N2281" s="734"/>
      <c r="O2281" s="543"/>
      <c r="P2281" s="543"/>
      <c r="Q2281" s="739"/>
      <c r="R2281" s="546" t="str">
        <f t="shared" si="136"/>
        <v>fx</v>
      </c>
      <c r="S2281" s="734"/>
      <c r="T2281" s="734"/>
      <c r="U2281" s="742"/>
    </row>
    <row r="2282" spans="1:21" ht="15.75" thickBot="1" x14ac:dyDescent="0.3">
      <c r="A2282" s="547" t="str">
        <f t="shared" si="134"/>
        <v>روز</v>
      </c>
      <c r="B2282" s="534">
        <v>14030502</v>
      </c>
      <c r="C2282" s="157" t="s">
        <v>585</v>
      </c>
      <c r="D2282" s="536">
        <v>7</v>
      </c>
      <c r="E2282" s="536">
        <v>50</v>
      </c>
      <c r="F2282" s="53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36">
        <v>39</v>
      </c>
      <c r="M2282" s="536">
        <v>2</v>
      </c>
      <c r="N2282" s="734"/>
      <c r="O2282" s="536"/>
      <c r="P2282" s="536"/>
      <c r="Q2282" s="739"/>
      <c r="R2282" s="198" t="str">
        <f t="shared" si="136"/>
        <v>fx</v>
      </c>
      <c r="S2282" s="734"/>
      <c r="T2282" s="734"/>
      <c r="U2282" s="742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42">
        <v>7</v>
      </c>
      <c r="E2283" s="542">
        <v>50</v>
      </c>
      <c r="F2283" s="542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42">
        <v>36</v>
      </c>
      <c r="M2283" s="542">
        <v>1</v>
      </c>
      <c r="N2283" s="737">
        <v>512</v>
      </c>
      <c r="O2283" s="542"/>
      <c r="P2283" s="542"/>
      <c r="Q2283" s="738">
        <f>341.6+13.222+315.045</f>
        <v>669.86699999999996</v>
      </c>
      <c r="R2283" s="150" t="str">
        <f t="shared" si="136"/>
        <v>fx</v>
      </c>
      <c r="S2283" s="737">
        <v>3</v>
      </c>
      <c r="T2283" s="737">
        <v>30</v>
      </c>
      <c r="U2283" s="741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43">
        <v>7</v>
      </c>
      <c r="E2284" s="543">
        <v>50</v>
      </c>
      <c r="F2284" s="537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43">
        <v>37</v>
      </c>
      <c r="M2284" s="543">
        <v>2</v>
      </c>
      <c r="N2284" s="734"/>
      <c r="O2284" s="543"/>
      <c r="P2284" s="543"/>
      <c r="Q2284" s="739"/>
      <c r="R2284" s="546" t="str">
        <f t="shared" si="136"/>
        <v>fx</v>
      </c>
      <c r="S2284" s="734"/>
      <c r="T2284" s="734"/>
      <c r="U2284" s="742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43">
        <v>7</v>
      </c>
      <c r="E2285" s="543">
        <v>50</v>
      </c>
      <c r="F2285" s="537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43">
        <v>38</v>
      </c>
      <c r="M2285" s="543">
        <v>2</v>
      </c>
      <c r="N2285" s="734"/>
      <c r="O2285" s="543"/>
      <c r="P2285" s="543"/>
      <c r="Q2285" s="739"/>
      <c r="R2285" s="546" t="str">
        <f t="shared" si="136"/>
        <v>fx</v>
      </c>
      <c r="S2285" s="734"/>
      <c r="T2285" s="734"/>
      <c r="U2285" s="742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43">
        <v>7</v>
      </c>
      <c r="E2286" s="543">
        <v>50</v>
      </c>
      <c r="F2286" s="537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43">
        <v>39</v>
      </c>
      <c r="M2286" s="543">
        <v>2</v>
      </c>
      <c r="N2286" s="734"/>
      <c r="O2286" s="543"/>
      <c r="P2286" s="543"/>
      <c r="Q2286" s="739"/>
      <c r="R2286" s="546" t="str">
        <f t="shared" si="136"/>
        <v>fx</v>
      </c>
      <c r="S2286" s="734"/>
      <c r="T2286" s="734"/>
      <c r="U2286" s="742"/>
    </row>
    <row r="2287" spans="1:21" ht="15.75" thickBot="1" x14ac:dyDescent="0.3">
      <c r="A2287" s="187" t="str">
        <f t="shared" si="134"/>
        <v>روز</v>
      </c>
      <c r="B2287" s="535">
        <v>14030503</v>
      </c>
      <c r="C2287" s="96">
        <v>309</v>
      </c>
      <c r="D2287" s="543">
        <v>7</v>
      </c>
      <c r="E2287" s="543">
        <v>50</v>
      </c>
      <c r="F2287" s="537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43">
        <v>40</v>
      </c>
      <c r="M2287" s="543">
        <v>1</v>
      </c>
      <c r="N2287" s="736"/>
      <c r="O2287" s="543"/>
      <c r="P2287" s="543"/>
      <c r="Q2287" s="739"/>
      <c r="R2287" s="546" t="str">
        <f t="shared" si="136"/>
        <v>fx</v>
      </c>
      <c r="S2287" s="734"/>
      <c r="T2287" s="734"/>
      <c r="U2287" s="742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43">
        <v>7</v>
      </c>
      <c r="E2288" s="543">
        <v>50</v>
      </c>
      <c r="F2288" s="537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43">
        <v>39</v>
      </c>
      <c r="M2288" s="543">
        <v>1</v>
      </c>
      <c r="N2288" s="733">
        <v>256</v>
      </c>
      <c r="O2288" s="543"/>
      <c r="P2288" s="543"/>
      <c r="Q2288" s="739"/>
      <c r="R2288" s="546" t="str">
        <f t="shared" si="136"/>
        <v>fx</v>
      </c>
      <c r="S2288" s="734"/>
      <c r="T2288" s="734"/>
      <c r="U2288" s="742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43">
        <v>7</v>
      </c>
      <c r="E2289" s="543">
        <v>50</v>
      </c>
      <c r="F2289" s="537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43">
        <v>40</v>
      </c>
      <c r="M2289" s="543">
        <v>1</v>
      </c>
      <c r="N2289" s="734"/>
      <c r="O2289" s="543"/>
      <c r="P2289" s="543"/>
      <c r="Q2289" s="739"/>
      <c r="R2289" s="546" t="str">
        <f t="shared" si="136"/>
        <v>fx</v>
      </c>
      <c r="S2289" s="734"/>
      <c r="T2289" s="734"/>
      <c r="U2289" s="742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43">
        <v>7</v>
      </c>
      <c r="E2290" s="543">
        <v>50</v>
      </c>
      <c r="F2290" s="537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43">
        <v>41</v>
      </c>
      <c r="M2290" s="543">
        <v>1</v>
      </c>
      <c r="N2290" s="734"/>
      <c r="O2290" s="543"/>
      <c r="P2290" s="543"/>
      <c r="Q2290" s="739"/>
      <c r="R2290" s="546" t="str">
        <f t="shared" si="136"/>
        <v>fx</v>
      </c>
      <c r="S2290" s="734"/>
      <c r="T2290" s="734"/>
      <c r="U2290" s="742"/>
    </row>
    <row r="2291" spans="1:21" ht="15.75" thickBot="1" x14ac:dyDescent="0.3">
      <c r="A2291" s="187" t="str">
        <f t="shared" si="134"/>
        <v>روز</v>
      </c>
      <c r="B2291" s="535">
        <v>14030503</v>
      </c>
      <c r="C2291" s="96">
        <v>350</v>
      </c>
      <c r="D2291" s="543">
        <v>7</v>
      </c>
      <c r="E2291" s="543">
        <v>50</v>
      </c>
      <c r="F2291" s="537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43">
        <v>43</v>
      </c>
      <c r="M2291" s="543">
        <v>1</v>
      </c>
      <c r="N2291" s="736"/>
      <c r="O2291" s="543"/>
      <c r="P2291" s="543"/>
      <c r="Q2291" s="739"/>
      <c r="R2291" s="546" t="str">
        <f t="shared" si="136"/>
        <v>fx</v>
      </c>
      <c r="S2291" s="734"/>
      <c r="T2291" s="734"/>
      <c r="U2291" s="742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43">
        <v>7</v>
      </c>
      <c r="E2292" s="543">
        <v>50</v>
      </c>
      <c r="F2292" s="537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43">
        <v>39</v>
      </c>
      <c r="M2292" s="543">
        <v>1</v>
      </c>
      <c r="N2292" s="733">
        <v>256</v>
      </c>
      <c r="O2292" s="543"/>
      <c r="P2292" s="543"/>
      <c r="Q2292" s="739"/>
      <c r="R2292" s="546" t="str">
        <f t="shared" si="136"/>
        <v>p500</v>
      </c>
      <c r="S2292" s="734"/>
      <c r="T2292" s="734"/>
      <c r="U2292" s="742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43">
        <v>7</v>
      </c>
      <c r="E2293" s="543">
        <v>50</v>
      </c>
      <c r="F2293" s="537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43">
        <v>40</v>
      </c>
      <c r="M2293" s="543">
        <v>1</v>
      </c>
      <c r="N2293" s="734"/>
      <c r="O2293" s="543"/>
      <c r="P2293" s="543"/>
      <c r="Q2293" s="739"/>
      <c r="R2293" s="546" t="str">
        <f t="shared" si="136"/>
        <v>p500</v>
      </c>
      <c r="S2293" s="734"/>
      <c r="T2293" s="734"/>
      <c r="U2293" s="742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43">
        <v>7</v>
      </c>
      <c r="E2294" s="543">
        <v>50</v>
      </c>
      <c r="F2294" s="537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43">
        <v>43</v>
      </c>
      <c r="M2294" s="543">
        <v>1</v>
      </c>
      <c r="N2294" s="734"/>
      <c r="O2294" s="543"/>
      <c r="P2294" s="543"/>
      <c r="Q2294" s="739"/>
      <c r="R2294" s="546" t="str">
        <f t="shared" si="136"/>
        <v>p500</v>
      </c>
      <c r="S2294" s="734"/>
      <c r="T2294" s="734"/>
      <c r="U2294" s="742"/>
    </row>
    <row r="2295" spans="1:21" ht="15.75" thickBot="1" x14ac:dyDescent="0.3">
      <c r="A2295" s="187" t="str">
        <f t="shared" si="134"/>
        <v>روز</v>
      </c>
      <c r="B2295" s="535">
        <v>14030503</v>
      </c>
      <c r="C2295" s="96">
        <v>370</v>
      </c>
      <c r="D2295" s="543">
        <v>7</v>
      </c>
      <c r="E2295" s="543">
        <v>50</v>
      </c>
      <c r="F2295" s="537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43">
        <v>44</v>
      </c>
      <c r="M2295" s="543">
        <v>1</v>
      </c>
      <c r="N2295" s="736"/>
      <c r="O2295" s="543"/>
      <c r="P2295" s="543"/>
      <c r="Q2295" s="739"/>
      <c r="R2295" s="546" t="str">
        <f t="shared" si="136"/>
        <v>p500</v>
      </c>
      <c r="S2295" s="734"/>
      <c r="T2295" s="734"/>
      <c r="U2295" s="742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43">
        <v>7</v>
      </c>
      <c r="E2296" s="543">
        <v>50</v>
      </c>
      <c r="F2296" s="537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43">
        <v>36</v>
      </c>
      <c r="M2296" s="543">
        <v>1</v>
      </c>
      <c r="N2296" s="733">
        <v>512</v>
      </c>
      <c r="O2296" s="543"/>
      <c r="P2296" s="543"/>
      <c r="Q2296" s="739"/>
      <c r="R2296" s="546" t="str">
        <f t="shared" si="136"/>
        <v>fx</v>
      </c>
      <c r="S2296" s="734"/>
      <c r="T2296" s="734"/>
      <c r="U2296" s="742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43">
        <v>7</v>
      </c>
      <c r="E2297" s="543">
        <v>50</v>
      </c>
      <c r="F2297" s="537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43">
        <v>37</v>
      </c>
      <c r="M2297" s="543">
        <v>1</v>
      </c>
      <c r="N2297" s="734"/>
      <c r="O2297" s="543"/>
      <c r="P2297" s="543"/>
      <c r="Q2297" s="739"/>
      <c r="R2297" s="546" t="str">
        <f t="shared" si="136"/>
        <v>fx</v>
      </c>
      <c r="S2297" s="734"/>
      <c r="T2297" s="734"/>
      <c r="U2297" s="742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43">
        <v>7</v>
      </c>
      <c r="E2298" s="543">
        <v>50</v>
      </c>
      <c r="F2298" s="537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43">
        <v>38</v>
      </c>
      <c r="M2298" s="543">
        <v>1</v>
      </c>
      <c r="N2298" s="734"/>
      <c r="O2298" s="543"/>
      <c r="P2298" s="543"/>
      <c r="Q2298" s="739"/>
      <c r="R2298" s="546" t="str">
        <f t="shared" si="136"/>
        <v>fx</v>
      </c>
      <c r="S2298" s="734"/>
      <c r="T2298" s="734"/>
      <c r="U2298" s="742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43">
        <v>7</v>
      </c>
      <c r="E2299" s="543">
        <v>50</v>
      </c>
      <c r="F2299" s="537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43">
        <v>39</v>
      </c>
      <c r="M2299" s="543">
        <v>2</v>
      </c>
      <c r="N2299" s="734"/>
      <c r="O2299" s="543"/>
      <c r="P2299" s="543"/>
      <c r="Q2299" s="739"/>
      <c r="R2299" s="546" t="str">
        <f t="shared" si="136"/>
        <v>fx</v>
      </c>
      <c r="S2299" s="734"/>
      <c r="T2299" s="734"/>
      <c r="U2299" s="742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43">
        <v>7</v>
      </c>
      <c r="E2300" s="543">
        <v>50</v>
      </c>
      <c r="F2300" s="537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43">
        <v>40</v>
      </c>
      <c r="M2300" s="543">
        <v>2</v>
      </c>
      <c r="N2300" s="734"/>
      <c r="O2300" s="543"/>
      <c r="P2300" s="543"/>
      <c r="Q2300" s="739"/>
      <c r="R2300" s="546" t="str">
        <f t="shared" si="136"/>
        <v>fx</v>
      </c>
      <c r="S2300" s="734"/>
      <c r="T2300" s="734"/>
      <c r="U2300" s="742"/>
    </row>
    <row r="2301" spans="1:21" ht="15.75" thickBot="1" x14ac:dyDescent="0.3">
      <c r="A2301" s="187" t="str">
        <f t="shared" si="134"/>
        <v>روز</v>
      </c>
      <c r="B2301" s="535">
        <v>14030503</v>
      </c>
      <c r="C2301" s="96">
        <v>321</v>
      </c>
      <c r="D2301" s="543">
        <v>7</v>
      </c>
      <c r="E2301" s="543">
        <v>50</v>
      </c>
      <c r="F2301" s="537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43">
        <v>41</v>
      </c>
      <c r="M2301" s="543">
        <v>1</v>
      </c>
      <c r="N2301" s="736"/>
      <c r="O2301" s="543"/>
      <c r="P2301" s="543"/>
      <c r="Q2301" s="739"/>
      <c r="R2301" s="546" t="str">
        <f t="shared" si="136"/>
        <v>fx</v>
      </c>
      <c r="S2301" s="734"/>
      <c r="T2301" s="734"/>
      <c r="U2301" s="742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43">
        <v>7</v>
      </c>
      <c r="E2302" s="543">
        <v>50</v>
      </c>
      <c r="F2302" s="537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43">
        <v>38</v>
      </c>
      <c r="M2302" s="543">
        <v>1</v>
      </c>
      <c r="N2302" s="733">
        <v>174</v>
      </c>
      <c r="O2302" s="543"/>
      <c r="P2302" s="543"/>
      <c r="Q2302" s="739"/>
      <c r="R2302" s="546" t="str">
        <f t="shared" si="136"/>
        <v>fx</v>
      </c>
      <c r="S2302" s="734"/>
      <c r="T2302" s="734"/>
      <c r="U2302" s="742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43">
        <v>7</v>
      </c>
      <c r="E2303" s="543">
        <v>50</v>
      </c>
      <c r="F2303" s="537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43">
        <v>39</v>
      </c>
      <c r="M2303" s="543">
        <v>1</v>
      </c>
      <c r="N2303" s="734"/>
      <c r="O2303" s="543"/>
      <c r="P2303" s="543"/>
      <c r="Q2303" s="739"/>
      <c r="R2303" s="546" t="str">
        <f t="shared" si="136"/>
        <v>fx</v>
      </c>
      <c r="S2303" s="734"/>
      <c r="T2303" s="734"/>
      <c r="U2303" s="742"/>
    </row>
    <row r="2304" spans="1:21" ht="15.75" thickBot="1" x14ac:dyDescent="0.3">
      <c r="A2304" s="187" t="str">
        <f t="shared" si="134"/>
        <v>روز</v>
      </c>
      <c r="B2304" s="535">
        <v>14030503</v>
      </c>
      <c r="C2304" s="96">
        <v>379</v>
      </c>
      <c r="D2304" s="543">
        <v>7</v>
      </c>
      <c r="E2304" s="543">
        <v>50</v>
      </c>
      <c r="F2304" s="537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43">
        <v>40</v>
      </c>
      <c r="M2304" s="543">
        <v>1</v>
      </c>
      <c r="N2304" s="736"/>
      <c r="O2304" s="543"/>
      <c r="P2304" s="543"/>
      <c r="Q2304" s="739"/>
      <c r="R2304" s="546" t="str">
        <f t="shared" si="136"/>
        <v>fx</v>
      </c>
      <c r="S2304" s="734"/>
      <c r="T2304" s="734"/>
      <c r="U2304" s="742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43">
        <v>7</v>
      </c>
      <c r="E2305" s="543">
        <v>50</v>
      </c>
      <c r="F2305" s="537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43">
        <v>38</v>
      </c>
      <c r="M2305" s="543">
        <v>1</v>
      </c>
      <c r="N2305" s="733">
        <v>174</v>
      </c>
      <c r="O2305" s="543"/>
      <c r="P2305" s="543"/>
      <c r="Q2305" s="739"/>
      <c r="R2305" s="546" t="str">
        <f t="shared" si="136"/>
        <v>fx</v>
      </c>
      <c r="S2305" s="734"/>
      <c r="T2305" s="734"/>
      <c r="U2305" s="742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43">
        <v>7</v>
      </c>
      <c r="E2306" s="543">
        <v>50</v>
      </c>
      <c r="F2306" s="537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43">
        <v>39</v>
      </c>
      <c r="M2306" s="543">
        <v>1</v>
      </c>
      <c r="N2306" s="734"/>
      <c r="O2306" s="543"/>
      <c r="P2306" s="543"/>
      <c r="Q2306" s="739"/>
      <c r="R2306" s="546" t="str">
        <f t="shared" si="136"/>
        <v>fx</v>
      </c>
      <c r="S2306" s="734"/>
      <c r="T2306" s="734"/>
      <c r="U2306" s="742"/>
    </row>
    <row r="2307" spans="1:21" ht="15.75" thickBot="1" x14ac:dyDescent="0.3">
      <c r="A2307" s="187" t="str">
        <f t="shared" si="134"/>
        <v>روز</v>
      </c>
      <c r="B2307" s="535">
        <v>14030503</v>
      </c>
      <c r="C2307" s="96">
        <v>379</v>
      </c>
      <c r="D2307" s="543">
        <v>7</v>
      </c>
      <c r="E2307" s="543">
        <v>50</v>
      </c>
      <c r="F2307" s="537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43">
        <v>40</v>
      </c>
      <c r="M2307" s="543">
        <v>1</v>
      </c>
      <c r="N2307" s="736"/>
      <c r="O2307" s="543"/>
      <c r="P2307" s="543"/>
      <c r="Q2307" s="739"/>
      <c r="R2307" s="546" t="str">
        <f t="shared" si="136"/>
        <v>fx</v>
      </c>
      <c r="S2307" s="734"/>
      <c r="T2307" s="734"/>
      <c r="U2307" s="742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43">
        <v>7</v>
      </c>
      <c r="E2308" s="543">
        <v>50</v>
      </c>
      <c r="F2308" s="537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43">
        <v>36</v>
      </c>
      <c r="M2308" s="543">
        <v>1</v>
      </c>
      <c r="N2308" s="733">
        <v>368</v>
      </c>
      <c r="O2308" s="543"/>
      <c r="P2308" s="543"/>
      <c r="Q2308" s="739"/>
      <c r="R2308" s="546" t="str">
        <f t="shared" si="136"/>
        <v>fx</v>
      </c>
      <c r="S2308" s="734"/>
      <c r="T2308" s="734"/>
      <c r="U2308" s="742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43">
        <v>7</v>
      </c>
      <c r="E2309" s="543">
        <v>50</v>
      </c>
      <c r="F2309" s="537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43">
        <v>37</v>
      </c>
      <c r="M2309" s="543">
        <v>1</v>
      </c>
      <c r="N2309" s="734"/>
      <c r="O2309" s="543"/>
      <c r="P2309" s="543"/>
      <c r="Q2309" s="739"/>
      <c r="R2309" s="546" t="str">
        <f t="shared" si="136"/>
        <v>fx</v>
      </c>
      <c r="S2309" s="734"/>
      <c r="T2309" s="734"/>
      <c r="U2309" s="742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43">
        <v>7</v>
      </c>
      <c r="E2310" s="543">
        <v>50</v>
      </c>
      <c r="F2310" s="537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43" t="s">
        <v>604</v>
      </c>
      <c r="M2310" s="543">
        <v>1</v>
      </c>
      <c r="N2310" s="734"/>
      <c r="O2310" s="543"/>
      <c r="P2310" s="543"/>
      <c r="Q2310" s="739"/>
      <c r="R2310" s="546" t="str">
        <f t="shared" si="136"/>
        <v>fx</v>
      </c>
      <c r="S2310" s="734"/>
      <c r="T2310" s="734"/>
      <c r="U2310" s="742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43">
        <v>7</v>
      </c>
      <c r="E2311" s="543">
        <v>50</v>
      </c>
      <c r="F2311" s="537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43">
        <v>39</v>
      </c>
      <c r="M2311" s="543">
        <v>2</v>
      </c>
      <c r="N2311" s="734"/>
      <c r="O2311" s="543"/>
      <c r="P2311" s="543"/>
      <c r="Q2311" s="739"/>
      <c r="R2311" s="546" t="str">
        <f t="shared" si="136"/>
        <v>fx</v>
      </c>
      <c r="S2311" s="734"/>
      <c r="T2311" s="734"/>
      <c r="U2311" s="742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43">
        <v>7</v>
      </c>
      <c r="E2312" s="543">
        <v>50</v>
      </c>
      <c r="F2312" s="537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43">
        <v>40</v>
      </c>
      <c r="M2312" s="543">
        <v>2</v>
      </c>
      <c r="N2312" s="734"/>
      <c r="O2312" s="543"/>
      <c r="P2312" s="543"/>
      <c r="Q2312" s="739"/>
      <c r="R2312" s="546" t="str">
        <f t="shared" si="136"/>
        <v>fx</v>
      </c>
      <c r="S2312" s="734"/>
      <c r="T2312" s="734"/>
      <c r="U2312" s="742"/>
    </row>
    <row r="2313" spans="1:21" ht="15.75" thickBot="1" x14ac:dyDescent="0.3">
      <c r="A2313" s="187" t="str">
        <f t="shared" si="134"/>
        <v>روز</v>
      </c>
      <c r="B2313" s="535">
        <v>14030503</v>
      </c>
      <c r="C2313" s="96">
        <v>307</v>
      </c>
      <c r="D2313" s="543">
        <v>7</v>
      </c>
      <c r="E2313" s="543">
        <v>50</v>
      </c>
      <c r="F2313" s="537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43">
        <v>41</v>
      </c>
      <c r="M2313" s="543">
        <v>1</v>
      </c>
      <c r="N2313" s="736"/>
      <c r="O2313" s="543"/>
      <c r="P2313" s="543"/>
      <c r="Q2313" s="739"/>
      <c r="R2313" s="546" t="str">
        <f>IF(C2313=370,"p500","fx")</f>
        <v>fx</v>
      </c>
      <c r="S2313" s="734"/>
      <c r="T2313" s="734"/>
      <c r="U2313" s="742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43">
        <v>7</v>
      </c>
      <c r="E2314" s="543">
        <v>50</v>
      </c>
      <c r="F2314" s="537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43">
        <v>36</v>
      </c>
      <c r="M2314" s="543">
        <v>2</v>
      </c>
      <c r="N2314" s="733">
        <v>320</v>
      </c>
      <c r="O2314" s="543"/>
      <c r="P2314" s="543"/>
      <c r="Q2314" s="739"/>
      <c r="R2314" s="546" t="str">
        <f t="shared" si="136"/>
        <v>fx</v>
      </c>
      <c r="S2314" s="734"/>
      <c r="T2314" s="734"/>
      <c r="U2314" s="742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43">
        <v>7</v>
      </c>
      <c r="E2315" s="543">
        <v>50</v>
      </c>
      <c r="F2315" s="537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43">
        <v>37</v>
      </c>
      <c r="M2315" s="543">
        <v>2</v>
      </c>
      <c r="N2315" s="734"/>
      <c r="O2315" s="543"/>
      <c r="P2315" s="543"/>
      <c r="Q2315" s="739"/>
      <c r="R2315" s="546" t="str">
        <f t="shared" si="136"/>
        <v>fx</v>
      </c>
      <c r="S2315" s="734"/>
      <c r="T2315" s="734"/>
      <c r="U2315" s="742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43">
        <v>7</v>
      </c>
      <c r="E2316" s="543">
        <v>50</v>
      </c>
      <c r="F2316" s="537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43">
        <v>38</v>
      </c>
      <c r="M2316" s="543">
        <v>2</v>
      </c>
      <c r="N2316" s="734"/>
      <c r="O2316" s="543"/>
      <c r="P2316" s="543"/>
      <c r="Q2316" s="739"/>
      <c r="R2316" s="546" t="str">
        <f t="shared" si="136"/>
        <v>fx</v>
      </c>
      <c r="S2316" s="734"/>
      <c r="T2316" s="734"/>
      <c r="U2316" s="742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43">
        <v>7</v>
      </c>
      <c r="E2317" s="543">
        <v>50</v>
      </c>
      <c r="F2317" s="537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43">
        <v>39</v>
      </c>
      <c r="M2317" s="543">
        <v>2</v>
      </c>
      <c r="N2317" s="734"/>
      <c r="O2317" s="543"/>
      <c r="P2317" s="543"/>
      <c r="Q2317" s="739"/>
      <c r="R2317" s="546" t="str">
        <f t="shared" si="136"/>
        <v>fx</v>
      </c>
      <c r="S2317" s="734"/>
      <c r="T2317" s="734"/>
      <c r="U2317" s="742"/>
    </row>
    <row r="2318" spans="1:21" ht="15.75" thickBot="1" x14ac:dyDescent="0.3">
      <c r="A2318" s="187" t="str">
        <f t="shared" si="134"/>
        <v>روز</v>
      </c>
      <c r="B2318" s="535">
        <v>14030503</v>
      </c>
      <c r="C2318" s="96" t="s">
        <v>585</v>
      </c>
      <c r="D2318" s="543">
        <v>7</v>
      </c>
      <c r="E2318" s="543">
        <v>50</v>
      </c>
      <c r="F2318" s="537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43">
        <v>40</v>
      </c>
      <c r="M2318" s="543">
        <v>2</v>
      </c>
      <c r="N2318" s="736"/>
      <c r="O2318" s="543"/>
      <c r="P2318" s="543"/>
      <c r="Q2318" s="739"/>
      <c r="R2318" s="546" t="str">
        <f t="shared" si="136"/>
        <v>fx</v>
      </c>
      <c r="S2318" s="734"/>
      <c r="T2318" s="734"/>
      <c r="U2318" s="742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43">
        <v>7</v>
      </c>
      <c r="E2319" s="543">
        <v>50</v>
      </c>
      <c r="F2319" s="537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43">
        <v>40</v>
      </c>
      <c r="M2319" s="543">
        <v>1</v>
      </c>
      <c r="N2319" s="733">
        <v>16</v>
      </c>
      <c r="O2319" s="543"/>
      <c r="P2319" s="543"/>
      <c r="Q2319" s="739"/>
      <c r="R2319" s="546" t="str">
        <f t="shared" si="136"/>
        <v>fx</v>
      </c>
      <c r="S2319" s="734"/>
      <c r="T2319" s="734"/>
      <c r="U2319" s="742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43">
        <v>7</v>
      </c>
      <c r="E2320" s="543">
        <v>50</v>
      </c>
      <c r="F2320" s="537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43">
        <v>41</v>
      </c>
      <c r="M2320" s="543">
        <v>1</v>
      </c>
      <c r="N2320" s="734"/>
      <c r="O2320" s="543"/>
      <c r="P2320" s="543"/>
      <c r="Q2320" s="739"/>
      <c r="R2320" s="546" t="str">
        <f t="shared" si="136"/>
        <v>fx</v>
      </c>
      <c r="S2320" s="734"/>
      <c r="T2320" s="734"/>
      <c r="U2320" s="742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43">
        <v>7</v>
      </c>
      <c r="E2321" s="543">
        <v>50</v>
      </c>
      <c r="F2321" s="537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43">
        <v>42</v>
      </c>
      <c r="M2321" s="543">
        <v>2</v>
      </c>
      <c r="N2321" s="734"/>
      <c r="O2321" s="543"/>
      <c r="P2321" s="543"/>
      <c r="Q2321" s="739"/>
      <c r="R2321" s="546" t="str">
        <f>IF(C2321=370,"p500","fx")</f>
        <v>fx</v>
      </c>
      <c r="S2321" s="734"/>
      <c r="T2321" s="734"/>
      <c r="U2321" s="742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43">
        <v>7</v>
      </c>
      <c r="E2322" s="543">
        <v>50</v>
      </c>
      <c r="F2322" s="537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43">
        <v>43</v>
      </c>
      <c r="M2322" s="543">
        <v>2</v>
      </c>
      <c r="N2322" s="734"/>
      <c r="O2322" s="543"/>
      <c r="P2322" s="543"/>
      <c r="Q2322" s="739"/>
      <c r="R2322" s="546" t="str">
        <f t="shared" si="136"/>
        <v>fx</v>
      </c>
      <c r="S2322" s="734"/>
      <c r="T2322" s="734"/>
      <c r="U2322" s="742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43">
        <v>7</v>
      </c>
      <c r="E2323" s="543">
        <v>50</v>
      </c>
      <c r="F2323" s="537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43">
        <v>44</v>
      </c>
      <c r="M2323" s="543">
        <v>1</v>
      </c>
      <c r="N2323" s="734"/>
      <c r="O2323" s="543"/>
      <c r="P2323" s="543"/>
      <c r="Q2323" s="739"/>
      <c r="R2323" s="546" t="str">
        <f t="shared" si="136"/>
        <v>fx</v>
      </c>
      <c r="S2323" s="734"/>
      <c r="T2323" s="734"/>
      <c r="U2323" s="742"/>
    </row>
    <row r="2324" spans="1:21" ht="15.75" thickBot="1" x14ac:dyDescent="0.3">
      <c r="A2324" s="548" t="str">
        <f t="shared" si="134"/>
        <v>روز</v>
      </c>
      <c r="B2324" s="535">
        <v>14030503</v>
      </c>
      <c r="C2324" s="164" t="s">
        <v>588</v>
      </c>
      <c r="D2324" s="544">
        <v>7</v>
      </c>
      <c r="E2324" s="544">
        <v>50</v>
      </c>
      <c r="F2324" s="533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44">
        <v>45</v>
      </c>
      <c r="M2324" s="544">
        <v>1</v>
      </c>
      <c r="N2324" s="735"/>
      <c r="O2324" s="544"/>
      <c r="P2324" s="544"/>
      <c r="Q2324" s="740"/>
      <c r="R2324" s="151" t="str">
        <f t="shared" si="136"/>
        <v>fx</v>
      </c>
      <c r="S2324" s="735"/>
      <c r="T2324" s="735"/>
      <c r="U2324" s="743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91">
        <v>7</v>
      </c>
      <c r="E2325" s="591">
        <v>50</v>
      </c>
      <c r="F2325" s="591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91">
        <v>39</v>
      </c>
      <c r="M2325" s="591">
        <v>1</v>
      </c>
      <c r="N2325" s="737">
        <v>40</v>
      </c>
      <c r="O2325" s="591"/>
      <c r="P2325" s="591"/>
      <c r="Q2325" s="738">
        <f>235.27+9.62+220.808</f>
        <v>465.69799999999998</v>
      </c>
      <c r="R2325" s="150" t="str">
        <f t="shared" si="136"/>
        <v>fx</v>
      </c>
      <c r="S2325" s="737">
        <v>2.5</v>
      </c>
      <c r="T2325" s="737">
        <v>25</v>
      </c>
      <c r="U2325" s="741">
        <v>1000</v>
      </c>
    </row>
    <row r="2326" spans="1:21" ht="15.75" thickBot="1" x14ac:dyDescent="0.3">
      <c r="A2326" s="187" t="str">
        <f t="shared" si="134"/>
        <v>روز</v>
      </c>
      <c r="B2326" s="586">
        <v>14030504</v>
      </c>
      <c r="C2326" s="96">
        <v>309</v>
      </c>
      <c r="D2326" s="589">
        <v>7</v>
      </c>
      <c r="E2326" s="589">
        <v>50</v>
      </c>
      <c r="F2326" s="583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89">
        <v>41</v>
      </c>
      <c r="M2326" s="589">
        <v>1</v>
      </c>
      <c r="N2326" s="736"/>
      <c r="O2326" s="589"/>
      <c r="P2326" s="589"/>
      <c r="Q2326" s="739"/>
      <c r="R2326" s="595" t="str">
        <f t="shared" si="136"/>
        <v>fx</v>
      </c>
      <c r="S2326" s="734"/>
      <c r="T2326" s="734"/>
      <c r="U2326" s="742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89">
        <v>7</v>
      </c>
      <c r="E2327" s="589">
        <v>50</v>
      </c>
      <c r="F2327" s="583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89">
        <v>39</v>
      </c>
      <c r="M2327" s="589">
        <v>1</v>
      </c>
      <c r="N2327" s="733">
        <v>408</v>
      </c>
      <c r="O2327" s="589"/>
      <c r="P2327" s="589"/>
      <c r="Q2327" s="739"/>
      <c r="R2327" s="595" t="str">
        <f t="shared" si="136"/>
        <v>fx</v>
      </c>
      <c r="S2327" s="734"/>
      <c r="T2327" s="734"/>
      <c r="U2327" s="742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89">
        <v>7</v>
      </c>
      <c r="E2328" s="589">
        <v>50</v>
      </c>
      <c r="F2328" s="583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89">
        <v>40</v>
      </c>
      <c r="M2328" s="589">
        <v>1</v>
      </c>
      <c r="N2328" s="734"/>
      <c r="O2328" s="589"/>
      <c r="P2328" s="589"/>
      <c r="Q2328" s="739"/>
      <c r="R2328" s="595" t="str">
        <f t="shared" si="136"/>
        <v>fx</v>
      </c>
      <c r="S2328" s="734"/>
      <c r="T2328" s="734"/>
      <c r="U2328" s="742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89">
        <v>7</v>
      </c>
      <c r="E2329" s="589">
        <v>50</v>
      </c>
      <c r="F2329" s="583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89">
        <v>41</v>
      </c>
      <c r="M2329" s="589">
        <v>1</v>
      </c>
      <c r="N2329" s="734"/>
      <c r="O2329" s="589"/>
      <c r="P2329" s="589"/>
      <c r="Q2329" s="739"/>
      <c r="R2329" s="595" t="str">
        <f t="shared" si="136"/>
        <v>fx</v>
      </c>
      <c r="S2329" s="734"/>
      <c r="T2329" s="734"/>
      <c r="U2329" s="742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89">
        <v>7</v>
      </c>
      <c r="E2330" s="589">
        <v>50</v>
      </c>
      <c r="F2330" s="583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89">
        <v>42</v>
      </c>
      <c r="M2330" s="589">
        <v>2</v>
      </c>
      <c r="N2330" s="734"/>
      <c r="O2330" s="589"/>
      <c r="P2330" s="589"/>
      <c r="Q2330" s="739"/>
      <c r="R2330" s="595" t="str">
        <f t="shared" si="136"/>
        <v>fx</v>
      </c>
      <c r="S2330" s="734"/>
      <c r="T2330" s="734"/>
      <c r="U2330" s="742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89">
        <v>7</v>
      </c>
      <c r="E2331" s="589">
        <v>50</v>
      </c>
      <c r="F2331" s="583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89">
        <v>43</v>
      </c>
      <c r="M2331" s="589">
        <v>2</v>
      </c>
      <c r="N2331" s="734"/>
      <c r="O2331" s="589"/>
      <c r="P2331" s="589"/>
      <c r="Q2331" s="739"/>
      <c r="R2331" s="595" t="str">
        <f t="shared" si="136"/>
        <v>fx</v>
      </c>
      <c r="S2331" s="734"/>
      <c r="T2331" s="734"/>
      <c r="U2331" s="742"/>
    </row>
    <row r="2332" spans="1:21" ht="15.75" thickBot="1" x14ac:dyDescent="0.3">
      <c r="A2332" s="187" t="str">
        <f t="shared" si="134"/>
        <v>روز</v>
      </c>
      <c r="B2332" s="586">
        <v>14030504</v>
      </c>
      <c r="C2332" s="96">
        <v>350</v>
      </c>
      <c r="D2332" s="589">
        <v>7</v>
      </c>
      <c r="E2332" s="589">
        <v>50</v>
      </c>
      <c r="F2332" s="583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89">
        <v>44</v>
      </c>
      <c r="M2332" s="589">
        <v>1</v>
      </c>
      <c r="N2332" s="736"/>
      <c r="O2332" s="589"/>
      <c r="P2332" s="589"/>
      <c r="Q2332" s="739"/>
      <c r="R2332" s="595" t="str">
        <f t="shared" si="136"/>
        <v>fx</v>
      </c>
      <c r="S2332" s="734"/>
      <c r="T2332" s="734"/>
      <c r="U2332" s="742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89">
        <v>7</v>
      </c>
      <c r="E2333" s="589">
        <v>50</v>
      </c>
      <c r="F2333" s="583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89">
        <v>39</v>
      </c>
      <c r="M2333" s="589">
        <v>1</v>
      </c>
      <c r="N2333" s="733">
        <v>408</v>
      </c>
      <c r="O2333" s="589"/>
      <c r="P2333" s="589"/>
      <c r="Q2333" s="739"/>
      <c r="R2333" s="595" t="str">
        <f t="shared" si="136"/>
        <v>p500</v>
      </c>
      <c r="S2333" s="734"/>
      <c r="T2333" s="734"/>
      <c r="U2333" s="742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89">
        <v>7</v>
      </c>
      <c r="E2334" s="589">
        <v>50</v>
      </c>
      <c r="F2334" s="583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89">
        <v>40</v>
      </c>
      <c r="M2334" s="589">
        <v>1</v>
      </c>
      <c r="N2334" s="734"/>
      <c r="O2334" s="589"/>
      <c r="P2334" s="589"/>
      <c r="Q2334" s="739"/>
      <c r="R2334" s="595" t="str">
        <f t="shared" ref="R2334:R2397" si="141">IF(C2334=370,"p500","fx")</f>
        <v>p500</v>
      </c>
      <c r="S2334" s="734"/>
      <c r="T2334" s="734"/>
      <c r="U2334" s="742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89">
        <v>7</v>
      </c>
      <c r="E2335" s="589">
        <v>50</v>
      </c>
      <c r="F2335" s="583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89">
        <v>42</v>
      </c>
      <c r="M2335" s="589">
        <v>2</v>
      </c>
      <c r="N2335" s="734"/>
      <c r="O2335" s="589"/>
      <c r="P2335" s="589"/>
      <c r="Q2335" s="739"/>
      <c r="R2335" s="595" t="str">
        <f t="shared" si="141"/>
        <v>p500</v>
      </c>
      <c r="S2335" s="734"/>
      <c r="T2335" s="734"/>
      <c r="U2335" s="742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89">
        <v>7</v>
      </c>
      <c r="E2336" s="589">
        <v>50</v>
      </c>
      <c r="F2336" s="583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89">
        <v>43</v>
      </c>
      <c r="M2336" s="589">
        <v>2</v>
      </c>
      <c r="N2336" s="734"/>
      <c r="O2336" s="589"/>
      <c r="P2336" s="589"/>
      <c r="Q2336" s="739"/>
      <c r="R2336" s="595" t="str">
        <f t="shared" si="141"/>
        <v>p500</v>
      </c>
      <c r="S2336" s="734"/>
      <c r="T2336" s="734"/>
      <c r="U2336" s="742"/>
    </row>
    <row r="2337" spans="1:21" ht="15.75" thickBot="1" x14ac:dyDescent="0.3">
      <c r="A2337" s="187" t="str">
        <f t="shared" si="139"/>
        <v>روز</v>
      </c>
      <c r="B2337" s="586">
        <v>14030504</v>
      </c>
      <c r="C2337" s="96">
        <v>370</v>
      </c>
      <c r="D2337" s="589">
        <v>7</v>
      </c>
      <c r="E2337" s="589">
        <v>50</v>
      </c>
      <c r="F2337" s="583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89">
        <v>44</v>
      </c>
      <c r="M2337" s="589">
        <v>2</v>
      </c>
      <c r="N2337" s="736"/>
      <c r="O2337" s="589"/>
      <c r="P2337" s="589"/>
      <c r="Q2337" s="739"/>
      <c r="R2337" s="595" t="str">
        <f t="shared" si="141"/>
        <v>p500</v>
      </c>
      <c r="S2337" s="734"/>
      <c r="T2337" s="734"/>
      <c r="U2337" s="742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89">
        <v>7</v>
      </c>
      <c r="E2338" s="589">
        <v>50</v>
      </c>
      <c r="F2338" s="583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89">
        <v>36</v>
      </c>
      <c r="M2338" s="589">
        <v>1</v>
      </c>
      <c r="N2338" s="733">
        <v>366</v>
      </c>
      <c r="O2338" s="589"/>
      <c r="P2338" s="589"/>
      <c r="Q2338" s="739"/>
      <c r="R2338" s="595" t="str">
        <f t="shared" si="141"/>
        <v>fx</v>
      </c>
      <c r="S2338" s="734"/>
      <c r="T2338" s="734"/>
      <c r="U2338" s="742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89">
        <v>7</v>
      </c>
      <c r="E2339" s="589">
        <v>50</v>
      </c>
      <c r="F2339" s="583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89">
        <v>37</v>
      </c>
      <c r="M2339" s="589">
        <v>1</v>
      </c>
      <c r="N2339" s="734"/>
      <c r="O2339" s="589"/>
      <c r="P2339" s="589"/>
      <c r="Q2339" s="739"/>
      <c r="R2339" s="595" t="str">
        <f t="shared" si="141"/>
        <v>fx</v>
      </c>
      <c r="S2339" s="734"/>
      <c r="T2339" s="734"/>
      <c r="U2339" s="742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89">
        <v>7</v>
      </c>
      <c r="E2340" s="589">
        <v>50</v>
      </c>
      <c r="F2340" s="583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89">
        <v>38</v>
      </c>
      <c r="M2340" s="589">
        <v>1</v>
      </c>
      <c r="N2340" s="734"/>
      <c r="O2340" s="589"/>
      <c r="P2340" s="589"/>
      <c r="Q2340" s="739"/>
      <c r="R2340" s="595" t="str">
        <f t="shared" si="141"/>
        <v>fx</v>
      </c>
      <c r="S2340" s="734"/>
      <c r="T2340" s="734"/>
      <c r="U2340" s="742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89">
        <v>7</v>
      </c>
      <c r="E2341" s="589">
        <v>50</v>
      </c>
      <c r="F2341" s="583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89">
        <v>39</v>
      </c>
      <c r="M2341" s="589">
        <v>2</v>
      </c>
      <c r="N2341" s="734"/>
      <c r="O2341" s="589"/>
      <c r="P2341" s="589"/>
      <c r="Q2341" s="739"/>
      <c r="R2341" s="595" t="str">
        <f t="shared" si="141"/>
        <v>fx</v>
      </c>
      <c r="S2341" s="734"/>
      <c r="T2341" s="734"/>
      <c r="U2341" s="742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89">
        <v>7</v>
      </c>
      <c r="E2342" s="589">
        <v>50</v>
      </c>
      <c r="F2342" s="583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89">
        <v>40</v>
      </c>
      <c r="M2342" s="589">
        <v>2</v>
      </c>
      <c r="N2342" s="734"/>
      <c r="O2342" s="589"/>
      <c r="P2342" s="589"/>
      <c r="Q2342" s="739"/>
      <c r="R2342" s="595" t="str">
        <f t="shared" si="141"/>
        <v>fx</v>
      </c>
      <c r="S2342" s="734"/>
      <c r="T2342" s="734"/>
      <c r="U2342" s="742"/>
    </row>
    <row r="2343" spans="1:21" ht="15.75" thickBot="1" x14ac:dyDescent="0.3">
      <c r="A2343" s="187" t="str">
        <f t="shared" si="139"/>
        <v>روز</v>
      </c>
      <c r="B2343" s="586">
        <v>14030504</v>
      </c>
      <c r="C2343" s="96">
        <v>321</v>
      </c>
      <c r="D2343" s="589">
        <v>7</v>
      </c>
      <c r="E2343" s="589">
        <v>50</v>
      </c>
      <c r="F2343" s="583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89">
        <v>41</v>
      </c>
      <c r="M2343" s="589">
        <v>1</v>
      </c>
      <c r="N2343" s="736"/>
      <c r="O2343" s="589"/>
      <c r="P2343" s="589"/>
      <c r="Q2343" s="739"/>
      <c r="R2343" s="595" t="str">
        <f t="shared" si="141"/>
        <v>fx</v>
      </c>
      <c r="S2343" s="734"/>
      <c r="T2343" s="734"/>
      <c r="U2343" s="742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89">
        <v>7</v>
      </c>
      <c r="E2344" s="589">
        <v>50</v>
      </c>
      <c r="F2344" s="583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89">
        <v>36</v>
      </c>
      <c r="M2344" s="589">
        <v>1</v>
      </c>
      <c r="N2344" s="733">
        <v>408</v>
      </c>
      <c r="O2344" s="589"/>
      <c r="P2344" s="589"/>
      <c r="Q2344" s="739"/>
      <c r="R2344" s="595" t="str">
        <f t="shared" si="141"/>
        <v>fx</v>
      </c>
      <c r="S2344" s="734"/>
      <c r="T2344" s="734"/>
      <c r="U2344" s="742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89">
        <v>7</v>
      </c>
      <c r="E2345" s="589">
        <v>50</v>
      </c>
      <c r="F2345" s="583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89">
        <v>37</v>
      </c>
      <c r="M2345" s="589">
        <v>1</v>
      </c>
      <c r="N2345" s="734"/>
      <c r="O2345" s="589"/>
      <c r="P2345" s="589"/>
      <c r="Q2345" s="739"/>
      <c r="R2345" s="595" t="str">
        <f t="shared" si="141"/>
        <v>fx</v>
      </c>
      <c r="S2345" s="734"/>
      <c r="T2345" s="734"/>
      <c r="U2345" s="742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89">
        <v>7</v>
      </c>
      <c r="E2346" s="589">
        <v>50</v>
      </c>
      <c r="F2346" s="583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89">
        <v>38</v>
      </c>
      <c r="M2346" s="589">
        <v>1</v>
      </c>
      <c r="N2346" s="734"/>
      <c r="O2346" s="589"/>
      <c r="P2346" s="589"/>
      <c r="Q2346" s="739"/>
      <c r="R2346" s="595" t="str">
        <f t="shared" si="141"/>
        <v>fx</v>
      </c>
      <c r="S2346" s="734"/>
      <c r="T2346" s="734"/>
      <c r="U2346" s="742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89">
        <v>7</v>
      </c>
      <c r="E2347" s="589">
        <v>50</v>
      </c>
      <c r="F2347" s="583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89">
        <v>39</v>
      </c>
      <c r="M2347" s="589">
        <v>2</v>
      </c>
      <c r="N2347" s="734"/>
      <c r="O2347" s="589"/>
      <c r="P2347" s="589"/>
      <c r="Q2347" s="739"/>
      <c r="R2347" s="595" t="str">
        <f t="shared" si="141"/>
        <v>fx</v>
      </c>
      <c r="S2347" s="734"/>
      <c r="T2347" s="734"/>
      <c r="U2347" s="742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89">
        <v>7</v>
      </c>
      <c r="E2348" s="589">
        <v>50</v>
      </c>
      <c r="F2348" s="583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89">
        <v>40</v>
      </c>
      <c r="M2348" s="589">
        <v>2</v>
      </c>
      <c r="N2348" s="734"/>
      <c r="O2348" s="589"/>
      <c r="P2348" s="589"/>
      <c r="Q2348" s="739"/>
      <c r="R2348" s="595" t="str">
        <f t="shared" si="141"/>
        <v>fx</v>
      </c>
      <c r="S2348" s="734"/>
      <c r="T2348" s="734"/>
      <c r="U2348" s="742"/>
    </row>
    <row r="2349" spans="1:21" ht="15.75" thickBot="1" x14ac:dyDescent="0.3">
      <c r="A2349" s="187" t="str">
        <f t="shared" si="139"/>
        <v>روز</v>
      </c>
      <c r="B2349" s="586">
        <v>14030504</v>
      </c>
      <c r="C2349" s="96">
        <v>307</v>
      </c>
      <c r="D2349" s="589">
        <v>7</v>
      </c>
      <c r="E2349" s="589">
        <v>50</v>
      </c>
      <c r="F2349" s="583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89">
        <v>41</v>
      </c>
      <c r="M2349" s="589">
        <v>1</v>
      </c>
      <c r="N2349" s="736"/>
      <c r="O2349" s="589"/>
      <c r="P2349" s="589"/>
      <c r="Q2349" s="739"/>
      <c r="R2349" s="595" t="str">
        <f t="shared" si="141"/>
        <v>fx</v>
      </c>
      <c r="S2349" s="734"/>
      <c r="T2349" s="734"/>
      <c r="U2349" s="742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89">
        <v>7</v>
      </c>
      <c r="E2350" s="589">
        <v>50</v>
      </c>
      <c r="F2350" s="583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89">
        <v>36</v>
      </c>
      <c r="M2350" s="589">
        <v>1</v>
      </c>
      <c r="N2350" s="733">
        <v>216</v>
      </c>
      <c r="O2350" s="589"/>
      <c r="P2350" s="589"/>
      <c r="Q2350" s="739"/>
      <c r="R2350" s="595" t="str">
        <f t="shared" si="141"/>
        <v>fx</v>
      </c>
      <c r="S2350" s="734"/>
      <c r="T2350" s="734"/>
      <c r="U2350" s="742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89">
        <v>7</v>
      </c>
      <c r="E2351" s="589">
        <v>50</v>
      </c>
      <c r="F2351" s="583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89">
        <v>37</v>
      </c>
      <c r="M2351" s="589">
        <v>1</v>
      </c>
      <c r="N2351" s="734"/>
      <c r="O2351" s="589"/>
      <c r="P2351" s="589"/>
      <c r="Q2351" s="739"/>
      <c r="R2351" s="595" t="str">
        <f t="shared" si="141"/>
        <v>fx</v>
      </c>
      <c r="S2351" s="734"/>
      <c r="T2351" s="734"/>
      <c r="U2351" s="742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89">
        <v>7</v>
      </c>
      <c r="E2352" s="589">
        <v>50</v>
      </c>
      <c r="F2352" s="583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89">
        <v>38</v>
      </c>
      <c r="M2352" s="589">
        <v>1</v>
      </c>
      <c r="N2352" s="734"/>
      <c r="O2352" s="589"/>
      <c r="P2352" s="589"/>
      <c r="Q2352" s="739"/>
      <c r="R2352" s="595" t="str">
        <f t="shared" si="141"/>
        <v>fx</v>
      </c>
      <c r="S2352" s="734"/>
      <c r="T2352" s="734"/>
      <c r="U2352" s="742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89">
        <v>7</v>
      </c>
      <c r="E2353" s="589">
        <v>50</v>
      </c>
      <c r="F2353" s="583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89">
        <v>39</v>
      </c>
      <c r="M2353" s="589">
        <v>2</v>
      </c>
      <c r="N2353" s="734"/>
      <c r="O2353" s="589"/>
      <c r="P2353" s="589"/>
      <c r="Q2353" s="739"/>
      <c r="R2353" s="595" t="str">
        <f t="shared" si="141"/>
        <v>fx</v>
      </c>
      <c r="S2353" s="734"/>
      <c r="T2353" s="734"/>
      <c r="U2353" s="742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89">
        <v>7</v>
      </c>
      <c r="E2354" s="589">
        <v>50</v>
      </c>
      <c r="F2354" s="583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89">
        <v>40</v>
      </c>
      <c r="M2354" s="589">
        <v>2</v>
      </c>
      <c r="N2354" s="734"/>
      <c r="O2354" s="589"/>
      <c r="P2354" s="589"/>
      <c r="Q2354" s="739"/>
      <c r="R2354" s="595" t="str">
        <f t="shared" si="141"/>
        <v>fx</v>
      </c>
      <c r="S2354" s="734"/>
      <c r="T2354" s="734"/>
      <c r="U2354" s="742"/>
    </row>
    <row r="2355" spans="1:21" ht="15.75" thickBot="1" x14ac:dyDescent="0.3">
      <c r="A2355" s="187" t="str">
        <f t="shared" si="139"/>
        <v>روز</v>
      </c>
      <c r="B2355" s="586">
        <v>14030504</v>
      </c>
      <c r="C2355" s="96">
        <v>320</v>
      </c>
      <c r="D2355" s="589">
        <v>7</v>
      </c>
      <c r="E2355" s="589">
        <v>50</v>
      </c>
      <c r="F2355" s="583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89">
        <v>41</v>
      </c>
      <c r="M2355" s="589">
        <v>1</v>
      </c>
      <c r="N2355" s="736"/>
      <c r="O2355" s="589"/>
      <c r="P2355" s="589"/>
      <c r="Q2355" s="739"/>
      <c r="R2355" s="595" t="str">
        <f t="shared" si="141"/>
        <v>fx</v>
      </c>
      <c r="S2355" s="734"/>
      <c r="T2355" s="734"/>
      <c r="U2355" s="742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89">
        <v>7</v>
      </c>
      <c r="E2356" s="589">
        <v>50</v>
      </c>
      <c r="F2356" s="583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89">
        <v>38</v>
      </c>
      <c r="M2356" s="589">
        <v>1</v>
      </c>
      <c r="N2356" s="733">
        <v>100</v>
      </c>
      <c r="O2356" s="589"/>
      <c r="P2356" s="589"/>
      <c r="Q2356" s="739"/>
      <c r="R2356" s="595" t="str">
        <f t="shared" si="141"/>
        <v>fx</v>
      </c>
      <c r="S2356" s="734"/>
      <c r="T2356" s="734"/>
      <c r="U2356" s="742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89">
        <v>7</v>
      </c>
      <c r="E2357" s="589">
        <v>50</v>
      </c>
      <c r="F2357" s="583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89">
        <v>39</v>
      </c>
      <c r="M2357" s="589">
        <v>1</v>
      </c>
      <c r="N2357" s="734"/>
      <c r="O2357" s="589"/>
      <c r="P2357" s="589"/>
      <c r="Q2357" s="739"/>
      <c r="R2357" s="595" t="str">
        <f t="shared" si="141"/>
        <v>fx</v>
      </c>
      <c r="S2357" s="734"/>
      <c r="T2357" s="734"/>
      <c r="U2357" s="742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89">
        <v>7</v>
      </c>
      <c r="E2358" s="589">
        <v>50</v>
      </c>
      <c r="F2358" s="583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89">
        <v>40</v>
      </c>
      <c r="M2358" s="589">
        <v>1</v>
      </c>
      <c r="N2358" s="734"/>
      <c r="O2358" s="589"/>
      <c r="P2358" s="589"/>
      <c r="Q2358" s="739"/>
      <c r="R2358" s="595" t="str">
        <f t="shared" si="141"/>
        <v>fx</v>
      </c>
      <c r="S2358" s="734"/>
      <c r="T2358" s="734"/>
      <c r="U2358" s="742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89">
        <v>7</v>
      </c>
      <c r="E2359" s="589">
        <v>50</v>
      </c>
      <c r="F2359" s="583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89">
        <v>41</v>
      </c>
      <c r="M2359" s="589">
        <v>1</v>
      </c>
      <c r="N2359" s="734"/>
      <c r="O2359" s="589"/>
      <c r="P2359" s="589"/>
      <c r="Q2359" s="739"/>
      <c r="R2359" s="595" t="str">
        <f t="shared" si="141"/>
        <v>fx</v>
      </c>
      <c r="S2359" s="734"/>
      <c r="T2359" s="734"/>
      <c r="U2359" s="742"/>
    </row>
    <row r="2360" spans="1:21" ht="15.75" thickBot="1" x14ac:dyDescent="0.3">
      <c r="A2360" s="587" t="str">
        <f t="shared" si="139"/>
        <v>روز</v>
      </c>
      <c r="B2360" s="586">
        <v>14030504</v>
      </c>
      <c r="C2360" s="164">
        <v>368</v>
      </c>
      <c r="D2360" s="590">
        <v>7</v>
      </c>
      <c r="E2360" s="590">
        <v>50</v>
      </c>
      <c r="F2360" s="584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90">
        <v>42</v>
      </c>
      <c r="M2360" s="590">
        <v>1</v>
      </c>
      <c r="N2360" s="735"/>
      <c r="O2360" s="590"/>
      <c r="P2360" s="590"/>
      <c r="Q2360" s="740"/>
      <c r="R2360" s="151" t="str">
        <f t="shared" si="141"/>
        <v>fx</v>
      </c>
      <c r="S2360" s="735"/>
      <c r="T2360" s="735"/>
      <c r="U2360" s="743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91">
        <v>7</v>
      </c>
      <c r="E2361" s="591">
        <v>50</v>
      </c>
      <c r="F2361" s="591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91">
        <v>39</v>
      </c>
      <c r="M2361" s="591">
        <v>1</v>
      </c>
      <c r="N2361" s="737">
        <v>92</v>
      </c>
      <c r="O2361" s="591"/>
      <c r="P2361" s="591"/>
      <c r="Q2361" s="738">
        <f>249.077+9.595+229.298</f>
        <v>487.97</v>
      </c>
      <c r="R2361" s="150" t="str">
        <f t="shared" si="141"/>
        <v>fx</v>
      </c>
      <c r="S2361" s="737">
        <v>2.5</v>
      </c>
      <c r="T2361" s="737">
        <v>18.5</v>
      </c>
      <c r="U2361" s="741">
        <v>1500</v>
      </c>
    </row>
    <row r="2362" spans="1:21" ht="15.75" thickBot="1" x14ac:dyDescent="0.3">
      <c r="A2362" s="187" t="str">
        <f t="shared" si="139"/>
        <v>روز</v>
      </c>
      <c r="B2362" s="586">
        <v>14030505</v>
      </c>
      <c r="C2362" s="96">
        <v>309</v>
      </c>
      <c r="D2362" s="589">
        <v>7</v>
      </c>
      <c r="E2362" s="589">
        <v>50</v>
      </c>
      <c r="F2362" s="583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89">
        <v>41</v>
      </c>
      <c r="M2362" s="589">
        <v>1</v>
      </c>
      <c r="N2362" s="736"/>
      <c r="O2362" s="589"/>
      <c r="P2362" s="589"/>
      <c r="Q2362" s="739"/>
      <c r="R2362" s="595" t="str">
        <f t="shared" si="141"/>
        <v>fx</v>
      </c>
      <c r="S2362" s="734"/>
      <c r="T2362" s="734"/>
      <c r="U2362" s="742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89">
        <v>7</v>
      </c>
      <c r="E2363" s="589">
        <v>50</v>
      </c>
      <c r="F2363" s="583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89">
        <v>39</v>
      </c>
      <c r="M2363" s="589">
        <v>1</v>
      </c>
      <c r="N2363" s="733">
        <v>368</v>
      </c>
      <c r="O2363" s="589"/>
      <c r="P2363" s="589"/>
      <c r="Q2363" s="739"/>
      <c r="R2363" s="595" t="str">
        <f t="shared" si="141"/>
        <v>fx</v>
      </c>
      <c r="S2363" s="734"/>
      <c r="T2363" s="734"/>
      <c r="U2363" s="742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89">
        <v>7</v>
      </c>
      <c r="E2364" s="589">
        <v>50</v>
      </c>
      <c r="F2364" s="583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89">
        <v>40</v>
      </c>
      <c r="M2364" s="589">
        <v>1</v>
      </c>
      <c r="N2364" s="734"/>
      <c r="O2364" s="589"/>
      <c r="P2364" s="589"/>
      <c r="Q2364" s="739"/>
      <c r="R2364" s="595" t="str">
        <f t="shared" si="141"/>
        <v>fx</v>
      </c>
      <c r="S2364" s="734"/>
      <c r="T2364" s="734"/>
      <c r="U2364" s="742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89">
        <v>7</v>
      </c>
      <c r="E2365" s="589">
        <v>50</v>
      </c>
      <c r="F2365" s="583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89">
        <v>41</v>
      </c>
      <c r="M2365" s="589">
        <v>1</v>
      </c>
      <c r="N2365" s="734"/>
      <c r="O2365" s="589"/>
      <c r="P2365" s="589"/>
      <c r="Q2365" s="739"/>
      <c r="R2365" s="595" t="str">
        <f t="shared" si="141"/>
        <v>fx</v>
      </c>
      <c r="S2365" s="734"/>
      <c r="T2365" s="734"/>
      <c r="U2365" s="742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89">
        <v>7</v>
      </c>
      <c r="E2366" s="589">
        <v>50</v>
      </c>
      <c r="F2366" s="583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89">
        <v>42</v>
      </c>
      <c r="M2366" s="589">
        <v>2</v>
      </c>
      <c r="N2366" s="734"/>
      <c r="O2366" s="589"/>
      <c r="P2366" s="589"/>
      <c r="Q2366" s="739"/>
      <c r="R2366" s="595" t="str">
        <f t="shared" si="141"/>
        <v>fx</v>
      </c>
      <c r="S2366" s="734"/>
      <c r="T2366" s="734"/>
      <c r="U2366" s="742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89">
        <v>7</v>
      </c>
      <c r="E2367" s="589">
        <v>50</v>
      </c>
      <c r="F2367" s="583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89">
        <v>43</v>
      </c>
      <c r="M2367" s="589">
        <v>2</v>
      </c>
      <c r="N2367" s="734"/>
      <c r="O2367" s="589"/>
      <c r="P2367" s="589"/>
      <c r="Q2367" s="739"/>
      <c r="R2367" s="595" t="str">
        <f t="shared" si="141"/>
        <v>fx</v>
      </c>
      <c r="S2367" s="734"/>
      <c r="T2367" s="734"/>
      <c r="U2367" s="742"/>
    </row>
    <row r="2368" spans="1:21" ht="15.75" thickBot="1" x14ac:dyDescent="0.3">
      <c r="A2368" s="187" t="str">
        <f t="shared" si="139"/>
        <v>روز</v>
      </c>
      <c r="B2368" s="586">
        <v>14030505</v>
      </c>
      <c r="C2368" s="96">
        <v>350</v>
      </c>
      <c r="D2368" s="589">
        <v>7</v>
      </c>
      <c r="E2368" s="589">
        <v>50</v>
      </c>
      <c r="F2368" s="583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89">
        <v>44</v>
      </c>
      <c r="M2368" s="589">
        <v>1</v>
      </c>
      <c r="N2368" s="736"/>
      <c r="O2368" s="589"/>
      <c r="P2368" s="589"/>
      <c r="Q2368" s="739"/>
      <c r="R2368" s="595" t="str">
        <f t="shared" si="141"/>
        <v>fx</v>
      </c>
      <c r="S2368" s="734"/>
      <c r="T2368" s="734"/>
      <c r="U2368" s="742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89">
        <v>7</v>
      </c>
      <c r="E2369" s="589">
        <v>50</v>
      </c>
      <c r="F2369" s="583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89">
        <v>39</v>
      </c>
      <c r="M2369" s="589">
        <v>1</v>
      </c>
      <c r="N2369" s="733">
        <v>368</v>
      </c>
      <c r="O2369" s="589"/>
      <c r="P2369" s="589"/>
      <c r="Q2369" s="739"/>
      <c r="R2369" s="595" t="str">
        <f t="shared" si="141"/>
        <v>p500</v>
      </c>
      <c r="S2369" s="734"/>
      <c r="T2369" s="734"/>
      <c r="U2369" s="742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89">
        <v>7</v>
      </c>
      <c r="E2370" s="589">
        <v>50</v>
      </c>
      <c r="F2370" s="583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89">
        <v>40</v>
      </c>
      <c r="M2370" s="589">
        <v>1</v>
      </c>
      <c r="N2370" s="734"/>
      <c r="O2370" s="589"/>
      <c r="P2370" s="589"/>
      <c r="Q2370" s="739"/>
      <c r="R2370" s="595" t="str">
        <f t="shared" si="141"/>
        <v>p500</v>
      </c>
      <c r="S2370" s="734"/>
      <c r="T2370" s="734"/>
      <c r="U2370" s="742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89">
        <v>7</v>
      </c>
      <c r="E2371" s="589">
        <v>50</v>
      </c>
      <c r="F2371" s="583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89">
        <v>42</v>
      </c>
      <c r="M2371" s="589">
        <v>2</v>
      </c>
      <c r="N2371" s="734"/>
      <c r="O2371" s="589"/>
      <c r="P2371" s="589"/>
      <c r="Q2371" s="739"/>
      <c r="R2371" s="595" t="str">
        <f t="shared" si="141"/>
        <v>p500</v>
      </c>
      <c r="S2371" s="734"/>
      <c r="T2371" s="734"/>
      <c r="U2371" s="742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89">
        <v>7</v>
      </c>
      <c r="E2372" s="589">
        <v>50</v>
      </c>
      <c r="F2372" s="583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89">
        <v>43</v>
      </c>
      <c r="M2372" s="589">
        <v>2</v>
      </c>
      <c r="N2372" s="734"/>
      <c r="O2372" s="589"/>
      <c r="P2372" s="589"/>
      <c r="Q2372" s="739"/>
      <c r="R2372" s="595" t="str">
        <f t="shared" si="141"/>
        <v>p500</v>
      </c>
      <c r="S2372" s="734"/>
      <c r="T2372" s="734"/>
      <c r="U2372" s="742"/>
    </row>
    <row r="2373" spans="1:21" ht="15.75" thickBot="1" x14ac:dyDescent="0.3">
      <c r="A2373" s="187" t="str">
        <f t="shared" si="139"/>
        <v>روز</v>
      </c>
      <c r="B2373" s="586">
        <v>14030505</v>
      </c>
      <c r="C2373" s="96">
        <v>370</v>
      </c>
      <c r="D2373" s="589">
        <v>7</v>
      </c>
      <c r="E2373" s="589">
        <v>50</v>
      </c>
      <c r="F2373" s="583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89">
        <v>44</v>
      </c>
      <c r="M2373" s="589">
        <v>2</v>
      </c>
      <c r="N2373" s="736"/>
      <c r="O2373" s="589"/>
      <c r="P2373" s="589"/>
      <c r="Q2373" s="739"/>
      <c r="R2373" s="595" t="str">
        <f t="shared" si="141"/>
        <v>p500</v>
      </c>
      <c r="S2373" s="734"/>
      <c r="T2373" s="734"/>
      <c r="U2373" s="742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89">
        <v>7</v>
      </c>
      <c r="E2374" s="589">
        <v>50</v>
      </c>
      <c r="F2374" s="583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89">
        <v>36</v>
      </c>
      <c r="M2374" s="589">
        <v>1</v>
      </c>
      <c r="N2374" s="733">
        <v>306</v>
      </c>
      <c r="O2374" s="589"/>
      <c r="P2374" s="589"/>
      <c r="Q2374" s="739"/>
      <c r="R2374" s="595" t="str">
        <f t="shared" si="141"/>
        <v>fx</v>
      </c>
      <c r="S2374" s="734"/>
      <c r="T2374" s="734"/>
      <c r="U2374" s="742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89">
        <v>7</v>
      </c>
      <c r="E2375" s="589">
        <v>50</v>
      </c>
      <c r="F2375" s="583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89">
        <v>37</v>
      </c>
      <c r="M2375" s="589">
        <v>1</v>
      </c>
      <c r="N2375" s="734"/>
      <c r="O2375" s="589"/>
      <c r="P2375" s="589"/>
      <c r="Q2375" s="739"/>
      <c r="R2375" s="595" t="str">
        <f t="shared" si="141"/>
        <v>fx</v>
      </c>
      <c r="S2375" s="734"/>
      <c r="T2375" s="734"/>
      <c r="U2375" s="742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89">
        <v>7</v>
      </c>
      <c r="E2376" s="589">
        <v>50</v>
      </c>
      <c r="F2376" s="583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89">
        <v>38</v>
      </c>
      <c r="M2376" s="589">
        <v>1</v>
      </c>
      <c r="N2376" s="734"/>
      <c r="O2376" s="589"/>
      <c r="P2376" s="589"/>
      <c r="Q2376" s="739"/>
      <c r="R2376" s="595" t="str">
        <f t="shared" si="141"/>
        <v>fx</v>
      </c>
      <c r="S2376" s="734"/>
      <c r="T2376" s="734"/>
      <c r="U2376" s="742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89">
        <v>7</v>
      </c>
      <c r="E2377" s="589">
        <v>50</v>
      </c>
      <c r="F2377" s="583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89">
        <v>39</v>
      </c>
      <c r="M2377" s="589">
        <v>2</v>
      </c>
      <c r="N2377" s="734"/>
      <c r="O2377" s="589"/>
      <c r="P2377" s="589"/>
      <c r="Q2377" s="739"/>
      <c r="R2377" s="595" t="str">
        <f t="shared" si="141"/>
        <v>fx</v>
      </c>
      <c r="S2377" s="734"/>
      <c r="T2377" s="734"/>
      <c r="U2377" s="742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89">
        <v>7</v>
      </c>
      <c r="E2378" s="589">
        <v>50</v>
      </c>
      <c r="F2378" s="583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89">
        <v>40</v>
      </c>
      <c r="M2378" s="589">
        <v>2</v>
      </c>
      <c r="N2378" s="734"/>
      <c r="O2378" s="589"/>
      <c r="P2378" s="589"/>
      <c r="Q2378" s="739"/>
      <c r="R2378" s="595" t="str">
        <f t="shared" si="141"/>
        <v>fx</v>
      </c>
      <c r="S2378" s="734"/>
      <c r="T2378" s="734"/>
      <c r="U2378" s="742"/>
    </row>
    <row r="2379" spans="1:21" ht="15.75" thickBot="1" x14ac:dyDescent="0.3">
      <c r="A2379" s="187" t="str">
        <f t="shared" si="139"/>
        <v>روز</v>
      </c>
      <c r="B2379" s="586">
        <v>14030505</v>
      </c>
      <c r="C2379" s="96">
        <v>307</v>
      </c>
      <c r="D2379" s="589">
        <v>7</v>
      </c>
      <c r="E2379" s="589">
        <v>50</v>
      </c>
      <c r="F2379" s="583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89">
        <v>41</v>
      </c>
      <c r="M2379" s="589">
        <v>1</v>
      </c>
      <c r="N2379" s="736"/>
      <c r="O2379" s="589"/>
      <c r="P2379" s="589"/>
      <c r="Q2379" s="739"/>
      <c r="R2379" s="595" t="str">
        <f t="shared" si="141"/>
        <v>fx</v>
      </c>
      <c r="S2379" s="734"/>
      <c r="T2379" s="734"/>
      <c r="U2379" s="742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89">
        <v>7</v>
      </c>
      <c r="E2380" s="589">
        <v>50</v>
      </c>
      <c r="F2380" s="583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89">
        <v>36</v>
      </c>
      <c r="M2380" s="589">
        <v>1</v>
      </c>
      <c r="N2380" s="733">
        <v>368</v>
      </c>
      <c r="O2380" s="589"/>
      <c r="P2380" s="589"/>
      <c r="Q2380" s="739"/>
      <c r="R2380" s="595" t="str">
        <f t="shared" si="141"/>
        <v>fx</v>
      </c>
      <c r="S2380" s="734"/>
      <c r="T2380" s="734"/>
      <c r="U2380" s="742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89">
        <v>7</v>
      </c>
      <c r="E2381" s="589">
        <v>50</v>
      </c>
      <c r="F2381" s="583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89">
        <v>37</v>
      </c>
      <c r="M2381" s="589">
        <v>1</v>
      </c>
      <c r="N2381" s="734"/>
      <c r="O2381" s="589"/>
      <c r="P2381" s="589"/>
      <c r="Q2381" s="739"/>
      <c r="R2381" s="595" t="str">
        <f t="shared" si="141"/>
        <v>fx</v>
      </c>
      <c r="S2381" s="734"/>
      <c r="T2381" s="734"/>
      <c r="U2381" s="742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89">
        <v>7</v>
      </c>
      <c r="E2382" s="589">
        <v>50</v>
      </c>
      <c r="F2382" s="583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89">
        <v>38</v>
      </c>
      <c r="M2382" s="589">
        <v>1</v>
      </c>
      <c r="N2382" s="734"/>
      <c r="O2382" s="589"/>
      <c r="P2382" s="589"/>
      <c r="Q2382" s="739"/>
      <c r="R2382" s="595" t="str">
        <f t="shared" si="141"/>
        <v>fx</v>
      </c>
      <c r="S2382" s="734"/>
      <c r="T2382" s="734"/>
      <c r="U2382" s="742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89">
        <v>7</v>
      </c>
      <c r="E2383" s="589">
        <v>50</v>
      </c>
      <c r="F2383" s="583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89">
        <v>39</v>
      </c>
      <c r="M2383" s="589">
        <v>2</v>
      </c>
      <c r="N2383" s="734"/>
      <c r="O2383" s="589"/>
      <c r="P2383" s="589"/>
      <c r="Q2383" s="739"/>
      <c r="R2383" s="595" t="str">
        <f t="shared" si="141"/>
        <v>fx</v>
      </c>
      <c r="S2383" s="734"/>
      <c r="T2383" s="734"/>
      <c r="U2383" s="742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89">
        <v>7</v>
      </c>
      <c r="E2384" s="589">
        <v>50</v>
      </c>
      <c r="F2384" s="583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89">
        <v>40</v>
      </c>
      <c r="M2384" s="589">
        <v>2</v>
      </c>
      <c r="N2384" s="734"/>
      <c r="O2384" s="589"/>
      <c r="P2384" s="589"/>
      <c r="Q2384" s="739"/>
      <c r="R2384" s="595" t="str">
        <f t="shared" si="141"/>
        <v>fx</v>
      </c>
      <c r="S2384" s="734"/>
      <c r="T2384" s="734"/>
      <c r="U2384" s="742"/>
    </row>
    <row r="2385" spans="1:21" ht="15.75" thickBot="1" x14ac:dyDescent="0.3">
      <c r="A2385" s="187" t="str">
        <f t="shared" si="139"/>
        <v>روز</v>
      </c>
      <c r="B2385" s="585">
        <v>14030505</v>
      </c>
      <c r="C2385" s="96">
        <v>320</v>
      </c>
      <c r="D2385" s="589">
        <v>7</v>
      </c>
      <c r="E2385" s="589">
        <v>50</v>
      </c>
      <c r="F2385" s="583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89">
        <v>41</v>
      </c>
      <c r="M2385" s="589">
        <v>1</v>
      </c>
      <c r="N2385" s="736"/>
      <c r="O2385" s="589"/>
      <c r="P2385" s="589"/>
      <c r="Q2385" s="739"/>
      <c r="R2385" s="595" t="str">
        <f t="shared" si="141"/>
        <v>fx</v>
      </c>
      <c r="S2385" s="734"/>
      <c r="T2385" s="734"/>
      <c r="U2385" s="742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89">
        <v>7</v>
      </c>
      <c r="E2386" s="589">
        <v>50</v>
      </c>
      <c r="F2386" s="583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89">
        <v>36</v>
      </c>
      <c r="M2386" s="589">
        <v>1</v>
      </c>
      <c r="N2386" s="733">
        <v>306</v>
      </c>
      <c r="O2386" s="589"/>
      <c r="P2386" s="589"/>
      <c r="Q2386" s="739"/>
      <c r="R2386" s="595" t="str">
        <f t="shared" si="141"/>
        <v>fx</v>
      </c>
      <c r="S2386" s="734"/>
      <c r="T2386" s="734"/>
      <c r="U2386" s="742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89">
        <v>7</v>
      </c>
      <c r="E2387" s="589">
        <v>50</v>
      </c>
      <c r="F2387" s="583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89">
        <v>37</v>
      </c>
      <c r="M2387" s="589">
        <v>1</v>
      </c>
      <c r="N2387" s="734"/>
      <c r="O2387" s="589"/>
      <c r="P2387" s="589"/>
      <c r="Q2387" s="739"/>
      <c r="R2387" s="595" t="str">
        <f t="shared" si="141"/>
        <v>fx</v>
      </c>
      <c r="S2387" s="734"/>
      <c r="T2387" s="734"/>
      <c r="U2387" s="742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89">
        <v>7</v>
      </c>
      <c r="E2388" s="589">
        <v>50</v>
      </c>
      <c r="F2388" s="583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89">
        <v>38</v>
      </c>
      <c r="M2388" s="589">
        <v>1</v>
      </c>
      <c r="N2388" s="734"/>
      <c r="O2388" s="589"/>
      <c r="P2388" s="589"/>
      <c r="Q2388" s="739"/>
      <c r="R2388" s="595" t="str">
        <f t="shared" si="141"/>
        <v>fx</v>
      </c>
      <c r="S2388" s="734"/>
      <c r="T2388" s="734"/>
      <c r="U2388" s="742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89">
        <v>7</v>
      </c>
      <c r="E2389" s="589">
        <v>50</v>
      </c>
      <c r="F2389" s="583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89">
        <v>39</v>
      </c>
      <c r="M2389" s="589">
        <v>2</v>
      </c>
      <c r="N2389" s="734"/>
      <c r="O2389" s="589"/>
      <c r="P2389" s="589"/>
      <c r="Q2389" s="739"/>
      <c r="R2389" s="595" t="str">
        <f t="shared" si="141"/>
        <v>fx</v>
      </c>
      <c r="S2389" s="734"/>
      <c r="T2389" s="734"/>
      <c r="U2389" s="742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89">
        <v>7</v>
      </c>
      <c r="E2390" s="589">
        <v>50</v>
      </c>
      <c r="F2390" s="583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89">
        <v>40</v>
      </c>
      <c r="M2390" s="589">
        <v>2</v>
      </c>
      <c r="N2390" s="734"/>
      <c r="O2390" s="589"/>
      <c r="P2390" s="589"/>
      <c r="Q2390" s="739"/>
      <c r="R2390" s="595" t="str">
        <f t="shared" si="141"/>
        <v>fx</v>
      </c>
      <c r="S2390" s="734"/>
      <c r="T2390" s="734"/>
      <c r="U2390" s="742"/>
    </row>
    <row r="2391" spans="1:21" ht="15.75" thickBot="1" x14ac:dyDescent="0.3">
      <c r="A2391" s="187" t="str">
        <f t="shared" si="139"/>
        <v>روز</v>
      </c>
      <c r="B2391" s="586">
        <v>14030505</v>
      </c>
      <c r="C2391" s="96">
        <v>321</v>
      </c>
      <c r="D2391" s="589">
        <v>7</v>
      </c>
      <c r="E2391" s="589">
        <v>50</v>
      </c>
      <c r="F2391" s="583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89">
        <v>41</v>
      </c>
      <c r="M2391" s="589">
        <v>1</v>
      </c>
      <c r="N2391" s="736"/>
      <c r="O2391" s="589"/>
      <c r="P2391" s="589"/>
      <c r="Q2391" s="739"/>
      <c r="R2391" s="595" t="str">
        <f t="shared" si="141"/>
        <v>fx</v>
      </c>
      <c r="S2391" s="734"/>
      <c r="T2391" s="734"/>
      <c r="U2391" s="742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89">
        <v>7</v>
      </c>
      <c r="E2392" s="589">
        <v>50</v>
      </c>
      <c r="F2392" s="583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89">
        <v>38</v>
      </c>
      <c r="M2392" s="589">
        <v>1</v>
      </c>
      <c r="N2392" s="733">
        <v>230</v>
      </c>
      <c r="O2392" s="589"/>
      <c r="P2392" s="589"/>
      <c r="Q2392" s="739"/>
      <c r="R2392" s="595" t="str">
        <f t="shared" si="141"/>
        <v>fx</v>
      </c>
      <c r="S2392" s="734"/>
      <c r="T2392" s="734"/>
      <c r="U2392" s="742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89">
        <v>7</v>
      </c>
      <c r="E2393" s="589">
        <v>50</v>
      </c>
      <c r="F2393" s="583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89">
        <v>39</v>
      </c>
      <c r="M2393" s="589">
        <v>1</v>
      </c>
      <c r="N2393" s="734"/>
      <c r="O2393" s="589"/>
      <c r="P2393" s="589"/>
      <c r="Q2393" s="739"/>
      <c r="R2393" s="595" t="str">
        <f t="shared" si="141"/>
        <v>fx</v>
      </c>
      <c r="S2393" s="734"/>
      <c r="T2393" s="734"/>
      <c r="U2393" s="742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89">
        <v>7</v>
      </c>
      <c r="E2394" s="589">
        <v>50</v>
      </c>
      <c r="F2394" s="583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89">
        <v>40</v>
      </c>
      <c r="M2394" s="589">
        <v>1</v>
      </c>
      <c r="N2394" s="734"/>
      <c r="O2394" s="589"/>
      <c r="P2394" s="589"/>
      <c r="Q2394" s="739"/>
      <c r="R2394" s="595" t="str">
        <f t="shared" si="141"/>
        <v>fx</v>
      </c>
      <c r="S2394" s="734"/>
      <c r="T2394" s="734"/>
      <c r="U2394" s="742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89">
        <v>7</v>
      </c>
      <c r="E2395" s="589">
        <v>50</v>
      </c>
      <c r="F2395" s="583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89">
        <v>41</v>
      </c>
      <c r="M2395" s="589">
        <v>1</v>
      </c>
      <c r="N2395" s="734"/>
      <c r="O2395" s="589"/>
      <c r="P2395" s="589"/>
      <c r="Q2395" s="739"/>
      <c r="R2395" s="595" t="str">
        <f t="shared" si="141"/>
        <v>fx</v>
      </c>
      <c r="S2395" s="734"/>
      <c r="T2395" s="734"/>
      <c r="U2395" s="742"/>
    </row>
    <row r="2396" spans="1:21" ht="15.75" thickBot="1" x14ac:dyDescent="0.3">
      <c r="A2396" s="587" t="str">
        <f t="shared" si="139"/>
        <v>روز</v>
      </c>
      <c r="B2396" s="586">
        <v>14030505</v>
      </c>
      <c r="C2396" s="164">
        <v>368</v>
      </c>
      <c r="D2396" s="590">
        <v>7</v>
      </c>
      <c r="E2396" s="590">
        <v>50</v>
      </c>
      <c r="F2396" s="584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90">
        <v>42</v>
      </c>
      <c r="M2396" s="590">
        <v>1</v>
      </c>
      <c r="N2396" s="735"/>
      <c r="O2396" s="590"/>
      <c r="P2396" s="590"/>
      <c r="Q2396" s="740"/>
      <c r="R2396" s="151" t="str">
        <f t="shared" si="141"/>
        <v>fx</v>
      </c>
      <c r="S2396" s="735"/>
      <c r="T2396" s="735"/>
      <c r="U2396" s="743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91">
        <v>7</v>
      </c>
      <c r="E2397" s="591">
        <v>50</v>
      </c>
      <c r="F2397" s="201">
        <v>10</v>
      </c>
      <c r="G2397" s="843" t="s">
        <v>573</v>
      </c>
      <c r="H2397" s="844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91">
        <v>37</v>
      </c>
      <c r="M2397" s="591">
        <v>1</v>
      </c>
      <c r="N2397" s="737">
        <v>125</v>
      </c>
      <c r="O2397" s="591"/>
      <c r="P2397" s="591"/>
      <c r="Q2397" s="738">
        <f>64.108+3.182+52.083</f>
        <v>119.373</v>
      </c>
      <c r="R2397" s="150" t="str">
        <f t="shared" si="141"/>
        <v>fx</v>
      </c>
      <c r="S2397" s="737">
        <v>0</v>
      </c>
      <c r="T2397" s="737">
        <v>8.1</v>
      </c>
      <c r="U2397" s="741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89">
        <v>7</v>
      </c>
      <c r="E2398" s="589">
        <v>50</v>
      </c>
      <c r="F2398" s="131">
        <v>10</v>
      </c>
      <c r="G2398" s="843" t="s">
        <v>573</v>
      </c>
      <c r="H2398" s="842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89">
        <v>38</v>
      </c>
      <c r="M2398" s="589">
        <v>1</v>
      </c>
      <c r="N2398" s="734"/>
      <c r="O2398" s="589"/>
      <c r="P2398" s="589"/>
      <c r="Q2398" s="739"/>
      <c r="R2398" s="595" t="str">
        <f t="shared" ref="R2398:R2461" si="145">IF(C2398=370,"p500","fx")</f>
        <v>fx</v>
      </c>
      <c r="S2398" s="734"/>
      <c r="T2398" s="734"/>
      <c r="U2398" s="742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89">
        <v>7</v>
      </c>
      <c r="E2399" s="589">
        <v>50</v>
      </c>
      <c r="F2399" s="131">
        <v>10</v>
      </c>
      <c r="G2399" s="843" t="s">
        <v>573</v>
      </c>
      <c r="H2399" s="842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89">
        <v>39</v>
      </c>
      <c r="M2399" s="589">
        <v>1</v>
      </c>
      <c r="N2399" s="734"/>
      <c r="O2399" s="589"/>
      <c r="P2399" s="589"/>
      <c r="Q2399" s="739"/>
      <c r="R2399" s="595" t="str">
        <f t="shared" si="145"/>
        <v>fx</v>
      </c>
      <c r="S2399" s="734"/>
      <c r="T2399" s="734"/>
      <c r="U2399" s="742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89">
        <v>7</v>
      </c>
      <c r="E2400" s="589">
        <v>50</v>
      </c>
      <c r="F2400" s="131">
        <v>10</v>
      </c>
      <c r="G2400" s="843" t="s">
        <v>573</v>
      </c>
      <c r="H2400" s="842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89">
        <v>40</v>
      </c>
      <c r="M2400" s="589">
        <v>1</v>
      </c>
      <c r="N2400" s="734"/>
      <c r="O2400" s="589"/>
      <c r="P2400" s="589"/>
      <c r="Q2400" s="739"/>
      <c r="R2400" s="595" t="str">
        <f t="shared" si="145"/>
        <v>fx</v>
      </c>
      <c r="S2400" s="734"/>
      <c r="T2400" s="734"/>
      <c r="U2400" s="742"/>
    </row>
    <row r="2401" spans="1:21" ht="15.75" thickBot="1" x14ac:dyDescent="0.3">
      <c r="A2401" s="187" t="str">
        <f t="shared" si="143"/>
        <v>روز</v>
      </c>
      <c r="B2401" s="586">
        <v>14030506</v>
      </c>
      <c r="C2401" s="96">
        <v>374</v>
      </c>
      <c r="D2401" s="589">
        <v>7</v>
      </c>
      <c r="E2401" s="589">
        <v>50</v>
      </c>
      <c r="F2401" s="131">
        <v>10</v>
      </c>
      <c r="G2401" s="843" t="s">
        <v>573</v>
      </c>
      <c r="H2401" s="842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89">
        <v>41</v>
      </c>
      <c r="M2401" s="589">
        <v>1</v>
      </c>
      <c r="N2401" s="736"/>
      <c r="O2401" s="589"/>
      <c r="P2401" s="589"/>
      <c r="Q2401" s="739"/>
      <c r="R2401" s="595" t="str">
        <f t="shared" si="145"/>
        <v>fx</v>
      </c>
      <c r="S2401" s="734"/>
      <c r="T2401" s="734"/>
      <c r="U2401" s="742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89">
        <v>390</v>
      </c>
      <c r="D2402" s="589">
        <v>7</v>
      </c>
      <c r="E2402" s="589">
        <v>50</v>
      </c>
      <c r="F2402" s="131">
        <v>10</v>
      </c>
      <c r="G2402" s="843" t="s">
        <v>573</v>
      </c>
      <c r="H2402" s="842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89">
        <v>37</v>
      </c>
      <c r="M2402" s="589">
        <v>1</v>
      </c>
      <c r="N2402" s="733">
        <v>125</v>
      </c>
      <c r="O2402" s="589"/>
      <c r="P2402" s="589"/>
      <c r="Q2402" s="739"/>
      <c r="R2402" s="595" t="str">
        <f t="shared" si="145"/>
        <v>fx</v>
      </c>
      <c r="S2402" s="734"/>
      <c r="T2402" s="734"/>
      <c r="U2402" s="742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89">
        <v>390</v>
      </c>
      <c r="D2403" s="589">
        <v>7</v>
      </c>
      <c r="E2403" s="589">
        <v>50</v>
      </c>
      <c r="F2403" s="131">
        <v>10</v>
      </c>
      <c r="G2403" s="843" t="s">
        <v>573</v>
      </c>
      <c r="H2403" s="842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89">
        <v>38</v>
      </c>
      <c r="M2403" s="589">
        <v>1</v>
      </c>
      <c r="N2403" s="734"/>
      <c r="O2403" s="589"/>
      <c r="P2403" s="589"/>
      <c r="Q2403" s="739"/>
      <c r="R2403" s="595" t="str">
        <f t="shared" si="145"/>
        <v>fx</v>
      </c>
      <c r="S2403" s="734"/>
      <c r="T2403" s="734"/>
      <c r="U2403" s="742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89">
        <v>390</v>
      </c>
      <c r="D2404" s="589">
        <v>7</v>
      </c>
      <c r="E2404" s="589">
        <v>50</v>
      </c>
      <c r="F2404" s="131">
        <v>10</v>
      </c>
      <c r="G2404" s="843" t="s">
        <v>573</v>
      </c>
      <c r="H2404" s="842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89">
        <v>39</v>
      </c>
      <c r="M2404" s="589">
        <v>1</v>
      </c>
      <c r="N2404" s="734"/>
      <c r="O2404" s="589"/>
      <c r="P2404" s="589"/>
      <c r="Q2404" s="739"/>
      <c r="R2404" s="595" t="str">
        <f t="shared" si="145"/>
        <v>fx</v>
      </c>
      <c r="S2404" s="734"/>
      <c r="T2404" s="734"/>
      <c r="U2404" s="742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89">
        <v>390</v>
      </c>
      <c r="D2405" s="589">
        <v>7</v>
      </c>
      <c r="E2405" s="589">
        <v>50</v>
      </c>
      <c r="F2405" s="131">
        <v>10</v>
      </c>
      <c r="G2405" s="843" t="s">
        <v>573</v>
      </c>
      <c r="H2405" s="842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89">
        <v>40</v>
      </c>
      <c r="M2405" s="589">
        <v>1</v>
      </c>
      <c r="N2405" s="734"/>
      <c r="O2405" s="589"/>
      <c r="P2405" s="589"/>
      <c r="Q2405" s="739"/>
      <c r="R2405" s="595" t="str">
        <f t="shared" si="145"/>
        <v>fx</v>
      </c>
      <c r="S2405" s="734"/>
      <c r="T2405" s="734"/>
      <c r="U2405" s="742"/>
    </row>
    <row r="2406" spans="1:21" ht="15.75" thickBot="1" x14ac:dyDescent="0.3">
      <c r="A2406" s="587" t="str">
        <f t="shared" si="143"/>
        <v>روز</v>
      </c>
      <c r="B2406" s="586">
        <v>14030506</v>
      </c>
      <c r="C2406" s="590">
        <v>390</v>
      </c>
      <c r="D2406" s="590">
        <v>7</v>
      </c>
      <c r="E2406" s="590">
        <v>50</v>
      </c>
      <c r="F2406" s="845">
        <v>10</v>
      </c>
      <c r="G2406" s="846" t="s">
        <v>573</v>
      </c>
      <c r="H2406" s="847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90">
        <v>41</v>
      </c>
      <c r="M2406" s="590">
        <v>1</v>
      </c>
      <c r="N2406" s="735"/>
      <c r="O2406" s="590"/>
      <c r="P2406" s="590"/>
      <c r="Q2406" s="740"/>
      <c r="R2406" s="151" t="str">
        <f t="shared" si="145"/>
        <v>fx</v>
      </c>
      <c r="S2406" s="735"/>
      <c r="T2406" s="735"/>
      <c r="U2406" s="743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91">
        <v>7</v>
      </c>
      <c r="E2407" s="591">
        <v>50</v>
      </c>
      <c r="F2407" s="591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91">
        <v>39</v>
      </c>
      <c r="M2407" s="591">
        <v>1</v>
      </c>
      <c r="N2407" s="737">
        <v>130</v>
      </c>
      <c r="O2407" s="591"/>
      <c r="P2407" s="591"/>
      <c r="Q2407" s="738">
        <f>327.2+13.16+305.47</f>
        <v>645.83000000000004</v>
      </c>
      <c r="R2407" s="150" t="str">
        <f t="shared" si="145"/>
        <v>fx</v>
      </c>
      <c r="S2407" s="737">
        <v>3</v>
      </c>
      <c r="T2407" s="737">
        <v>26</v>
      </c>
      <c r="U2407" s="741">
        <v>1000</v>
      </c>
    </row>
    <row r="2408" spans="1:21" ht="15.75" thickBot="1" x14ac:dyDescent="0.3">
      <c r="A2408" s="187" t="str">
        <f t="shared" si="143"/>
        <v>روز</v>
      </c>
      <c r="B2408" s="586">
        <v>14030506</v>
      </c>
      <c r="C2408" s="96">
        <v>309</v>
      </c>
      <c r="D2408" s="589">
        <v>7</v>
      </c>
      <c r="E2408" s="589">
        <v>50</v>
      </c>
      <c r="F2408" s="583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89">
        <v>41</v>
      </c>
      <c r="M2408" s="589">
        <v>1</v>
      </c>
      <c r="N2408" s="736"/>
      <c r="O2408" s="589"/>
      <c r="P2408" s="589"/>
      <c r="Q2408" s="739"/>
      <c r="R2408" s="595" t="str">
        <f t="shared" si="145"/>
        <v>fx</v>
      </c>
      <c r="S2408" s="734"/>
      <c r="T2408" s="734"/>
      <c r="U2408" s="742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89">
        <v>7</v>
      </c>
      <c r="E2409" s="589">
        <v>50</v>
      </c>
      <c r="F2409" s="583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89">
        <v>39</v>
      </c>
      <c r="M2409" s="589">
        <v>1</v>
      </c>
      <c r="N2409" s="733">
        <v>520</v>
      </c>
      <c r="O2409" s="589"/>
      <c r="P2409" s="589"/>
      <c r="Q2409" s="739"/>
      <c r="R2409" s="595" t="str">
        <f t="shared" si="145"/>
        <v>fx</v>
      </c>
      <c r="S2409" s="734"/>
      <c r="T2409" s="734"/>
      <c r="U2409" s="742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89">
        <v>7</v>
      </c>
      <c r="E2410" s="589">
        <v>50</v>
      </c>
      <c r="F2410" s="583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89">
        <v>40</v>
      </c>
      <c r="M2410" s="589">
        <v>1</v>
      </c>
      <c r="N2410" s="734"/>
      <c r="O2410" s="589"/>
      <c r="P2410" s="589"/>
      <c r="Q2410" s="739"/>
      <c r="R2410" s="595" t="str">
        <f t="shared" si="145"/>
        <v>fx</v>
      </c>
      <c r="S2410" s="734"/>
      <c r="T2410" s="734"/>
      <c r="U2410" s="742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89">
        <v>7</v>
      </c>
      <c r="E2411" s="589">
        <v>50</v>
      </c>
      <c r="F2411" s="583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89">
        <v>41</v>
      </c>
      <c r="M2411" s="589">
        <v>1</v>
      </c>
      <c r="N2411" s="734"/>
      <c r="O2411" s="589"/>
      <c r="P2411" s="589"/>
      <c r="Q2411" s="739"/>
      <c r="R2411" s="595" t="str">
        <f t="shared" si="145"/>
        <v>fx</v>
      </c>
      <c r="S2411" s="734"/>
      <c r="T2411" s="734"/>
      <c r="U2411" s="742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89">
        <v>7</v>
      </c>
      <c r="E2412" s="589">
        <v>50</v>
      </c>
      <c r="F2412" s="583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89">
        <v>42</v>
      </c>
      <c r="M2412" s="589">
        <v>2</v>
      </c>
      <c r="N2412" s="734"/>
      <c r="O2412" s="589"/>
      <c r="P2412" s="589"/>
      <c r="Q2412" s="739"/>
      <c r="R2412" s="595" t="str">
        <f t="shared" si="145"/>
        <v>fx</v>
      </c>
      <c r="S2412" s="734"/>
      <c r="T2412" s="734"/>
      <c r="U2412" s="742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89">
        <v>7</v>
      </c>
      <c r="E2413" s="589">
        <v>50</v>
      </c>
      <c r="F2413" s="583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89">
        <v>43</v>
      </c>
      <c r="M2413" s="589">
        <v>2</v>
      </c>
      <c r="N2413" s="734"/>
      <c r="O2413" s="589"/>
      <c r="P2413" s="589"/>
      <c r="Q2413" s="739"/>
      <c r="R2413" s="595" t="str">
        <f t="shared" si="145"/>
        <v>fx</v>
      </c>
      <c r="S2413" s="734"/>
      <c r="T2413" s="734"/>
      <c r="U2413" s="742"/>
    </row>
    <row r="2414" spans="1:21" ht="15.75" thickBot="1" x14ac:dyDescent="0.3">
      <c r="A2414" s="187" t="str">
        <f t="shared" si="143"/>
        <v>روز</v>
      </c>
      <c r="B2414" s="586">
        <v>14030506</v>
      </c>
      <c r="C2414" s="96">
        <v>350</v>
      </c>
      <c r="D2414" s="589">
        <v>7</v>
      </c>
      <c r="E2414" s="589">
        <v>50</v>
      </c>
      <c r="F2414" s="583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89">
        <v>44</v>
      </c>
      <c r="M2414" s="589">
        <v>1</v>
      </c>
      <c r="N2414" s="736"/>
      <c r="O2414" s="589"/>
      <c r="P2414" s="589"/>
      <c r="Q2414" s="739"/>
      <c r="R2414" s="595" t="str">
        <f t="shared" si="145"/>
        <v>fx</v>
      </c>
      <c r="S2414" s="734"/>
      <c r="T2414" s="734"/>
      <c r="U2414" s="742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848">
        <v>370</v>
      </c>
      <c r="D2415" s="589">
        <v>7</v>
      </c>
      <c r="E2415" s="589">
        <v>50</v>
      </c>
      <c r="F2415" s="583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89">
        <v>39</v>
      </c>
      <c r="M2415" s="589">
        <v>1</v>
      </c>
      <c r="N2415" s="733">
        <v>520</v>
      </c>
      <c r="O2415" s="589"/>
      <c r="P2415" s="589"/>
      <c r="Q2415" s="739"/>
      <c r="R2415" s="595" t="str">
        <f t="shared" si="145"/>
        <v>p500</v>
      </c>
      <c r="S2415" s="734"/>
      <c r="T2415" s="734"/>
      <c r="U2415" s="742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848">
        <v>370</v>
      </c>
      <c r="D2416" s="589">
        <v>7</v>
      </c>
      <c r="E2416" s="589">
        <v>50</v>
      </c>
      <c r="F2416" s="583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89">
        <v>40</v>
      </c>
      <c r="M2416" s="589">
        <v>1</v>
      </c>
      <c r="N2416" s="734"/>
      <c r="O2416" s="589"/>
      <c r="P2416" s="589"/>
      <c r="Q2416" s="739"/>
      <c r="R2416" s="595" t="str">
        <f t="shared" si="145"/>
        <v>p500</v>
      </c>
      <c r="S2416" s="734"/>
      <c r="T2416" s="734"/>
      <c r="U2416" s="742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848">
        <v>370</v>
      </c>
      <c r="D2417" s="589">
        <v>7</v>
      </c>
      <c r="E2417" s="589">
        <v>50</v>
      </c>
      <c r="F2417" s="583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89">
        <v>42</v>
      </c>
      <c r="M2417" s="589">
        <v>2</v>
      </c>
      <c r="N2417" s="734"/>
      <c r="O2417" s="589"/>
      <c r="P2417" s="589"/>
      <c r="Q2417" s="739"/>
      <c r="R2417" s="595" t="str">
        <f t="shared" si="145"/>
        <v>p500</v>
      </c>
      <c r="S2417" s="734"/>
      <c r="T2417" s="734"/>
      <c r="U2417" s="742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848">
        <v>370</v>
      </c>
      <c r="D2418" s="589">
        <v>7</v>
      </c>
      <c r="E2418" s="589">
        <v>50</v>
      </c>
      <c r="F2418" s="583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89">
        <v>43</v>
      </c>
      <c r="M2418" s="589">
        <v>2</v>
      </c>
      <c r="N2418" s="734"/>
      <c r="O2418" s="589"/>
      <c r="P2418" s="589"/>
      <c r="Q2418" s="739"/>
      <c r="R2418" s="595" t="str">
        <f t="shared" si="145"/>
        <v>p500</v>
      </c>
      <c r="S2418" s="734"/>
      <c r="T2418" s="734"/>
      <c r="U2418" s="742"/>
    </row>
    <row r="2419" spans="1:21" ht="15.75" thickBot="1" x14ac:dyDescent="0.3">
      <c r="A2419" s="187" t="str">
        <f t="shared" si="143"/>
        <v>روز</v>
      </c>
      <c r="B2419" s="586">
        <v>14030506</v>
      </c>
      <c r="C2419" s="848">
        <v>370</v>
      </c>
      <c r="D2419" s="589">
        <v>7</v>
      </c>
      <c r="E2419" s="589">
        <v>50</v>
      </c>
      <c r="F2419" s="583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89">
        <v>44</v>
      </c>
      <c r="M2419" s="589">
        <v>2</v>
      </c>
      <c r="N2419" s="736"/>
      <c r="O2419" s="589"/>
      <c r="P2419" s="589"/>
      <c r="Q2419" s="739"/>
      <c r="R2419" s="595" t="str">
        <f t="shared" si="145"/>
        <v>p500</v>
      </c>
      <c r="S2419" s="734"/>
      <c r="T2419" s="734"/>
      <c r="U2419" s="742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89">
        <v>7</v>
      </c>
      <c r="E2420" s="589">
        <v>50</v>
      </c>
      <c r="F2420" s="583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89">
        <v>38</v>
      </c>
      <c r="M2420" s="589">
        <v>1</v>
      </c>
      <c r="N2420" s="733">
        <v>142</v>
      </c>
      <c r="O2420" s="589"/>
      <c r="P2420" s="589"/>
      <c r="Q2420" s="739"/>
      <c r="R2420" s="595" t="str">
        <f t="shared" si="145"/>
        <v>fx</v>
      </c>
      <c r="S2420" s="734"/>
      <c r="T2420" s="734"/>
      <c r="U2420" s="742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89">
        <v>7</v>
      </c>
      <c r="E2421" s="589">
        <v>50</v>
      </c>
      <c r="F2421" s="583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89">
        <v>39</v>
      </c>
      <c r="M2421" s="589">
        <v>2</v>
      </c>
      <c r="N2421" s="734"/>
      <c r="O2421" s="589"/>
      <c r="P2421" s="589"/>
      <c r="Q2421" s="739"/>
      <c r="R2421" s="595" t="str">
        <f t="shared" si="145"/>
        <v>fx</v>
      </c>
      <c r="S2421" s="734"/>
      <c r="T2421" s="734"/>
      <c r="U2421" s="742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89">
        <v>7</v>
      </c>
      <c r="E2422" s="589">
        <v>50</v>
      </c>
      <c r="F2422" s="583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89">
        <v>40</v>
      </c>
      <c r="M2422" s="589">
        <v>2</v>
      </c>
      <c r="N2422" s="734"/>
      <c r="O2422" s="589"/>
      <c r="P2422" s="589"/>
      <c r="Q2422" s="739"/>
      <c r="R2422" s="595" t="str">
        <f t="shared" si="145"/>
        <v>fx</v>
      </c>
      <c r="S2422" s="734"/>
      <c r="T2422" s="734"/>
      <c r="U2422" s="742"/>
    </row>
    <row r="2423" spans="1:21" ht="15.75" thickBot="1" x14ac:dyDescent="0.3">
      <c r="A2423" s="187" t="str">
        <f t="shared" si="143"/>
        <v>روز</v>
      </c>
      <c r="B2423" s="586">
        <v>14030506</v>
      </c>
      <c r="C2423" s="96">
        <v>321</v>
      </c>
      <c r="D2423" s="589">
        <v>7</v>
      </c>
      <c r="E2423" s="589">
        <v>50</v>
      </c>
      <c r="F2423" s="583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89">
        <v>41</v>
      </c>
      <c r="M2423" s="589">
        <v>1</v>
      </c>
      <c r="N2423" s="736"/>
      <c r="O2423" s="589"/>
      <c r="P2423" s="589"/>
      <c r="Q2423" s="739"/>
      <c r="R2423" s="595" t="str">
        <f t="shared" si="145"/>
        <v>fx</v>
      </c>
      <c r="S2423" s="734"/>
      <c r="T2423" s="734"/>
      <c r="U2423" s="742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89">
        <v>7</v>
      </c>
      <c r="E2424" s="589">
        <v>50</v>
      </c>
      <c r="F2424" s="583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89">
        <v>36</v>
      </c>
      <c r="M2424" s="589">
        <v>1</v>
      </c>
      <c r="N2424" s="733">
        <v>440</v>
      </c>
      <c r="O2424" s="589"/>
      <c r="P2424" s="589"/>
      <c r="Q2424" s="739"/>
      <c r="R2424" s="595" t="str">
        <f t="shared" si="145"/>
        <v>fx</v>
      </c>
      <c r="S2424" s="734"/>
      <c r="T2424" s="734"/>
      <c r="U2424" s="742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89">
        <v>7</v>
      </c>
      <c r="E2425" s="589">
        <v>50</v>
      </c>
      <c r="F2425" s="583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89">
        <v>37</v>
      </c>
      <c r="M2425" s="589">
        <v>1</v>
      </c>
      <c r="N2425" s="734"/>
      <c r="O2425" s="589"/>
      <c r="P2425" s="589"/>
      <c r="Q2425" s="739"/>
      <c r="R2425" s="595" t="str">
        <f t="shared" si="145"/>
        <v>fx</v>
      </c>
      <c r="S2425" s="734"/>
      <c r="T2425" s="734"/>
      <c r="U2425" s="742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89">
        <v>7</v>
      </c>
      <c r="E2426" s="589">
        <v>50</v>
      </c>
      <c r="F2426" s="583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89">
        <v>38</v>
      </c>
      <c r="M2426" s="589">
        <v>1</v>
      </c>
      <c r="N2426" s="734"/>
      <c r="O2426" s="589"/>
      <c r="P2426" s="589"/>
      <c r="Q2426" s="739"/>
      <c r="R2426" s="595" t="str">
        <f t="shared" si="145"/>
        <v>fx</v>
      </c>
      <c r="S2426" s="734"/>
      <c r="T2426" s="734"/>
      <c r="U2426" s="742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89">
        <v>7</v>
      </c>
      <c r="E2427" s="589">
        <v>50</v>
      </c>
      <c r="F2427" s="583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89">
        <v>39</v>
      </c>
      <c r="M2427" s="589">
        <v>2</v>
      </c>
      <c r="N2427" s="734"/>
      <c r="O2427" s="589"/>
      <c r="P2427" s="589"/>
      <c r="Q2427" s="739"/>
      <c r="R2427" s="595" t="str">
        <f t="shared" si="145"/>
        <v>fx</v>
      </c>
      <c r="S2427" s="734"/>
      <c r="T2427" s="734"/>
      <c r="U2427" s="742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89">
        <v>7</v>
      </c>
      <c r="E2428" s="589">
        <v>50</v>
      </c>
      <c r="F2428" s="583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89">
        <v>40</v>
      </c>
      <c r="M2428" s="589">
        <v>2</v>
      </c>
      <c r="N2428" s="734"/>
      <c r="O2428" s="589"/>
      <c r="P2428" s="589"/>
      <c r="Q2428" s="739"/>
      <c r="R2428" s="595" t="str">
        <f t="shared" si="145"/>
        <v>fx</v>
      </c>
      <c r="S2428" s="734"/>
      <c r="T2428" s="734"/>
      <c r="U2428" s="742"/>
    </row>
    <row r="2429" spans="1:21" ht="15.75" thickBot="1" x14ac:dyDescent="0.3">
      <c r="A2429" s="187" t="str">
        <f t="shared" si="143"/>
        <v>روز</v>
      </c>
      <c r="B2429" s="586">
        <v>14030506</v>
      </c>
      <c r="C2429" s="96">
        <v>270</v>
      </c>
      <c r="D2429" s="589">
        <v>7</v>
      </c>
      <c r="E2429" s="589">
        <v>50</v>
      </c>
      <c r="F2429" s="583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89">
        <v>41</v>
      </c>
      <c r="M2429" s="589">
        <v>1</v>
      </c>
      <c r="N2429" s="736"/>
      <c r="O2429" s="589"/>
      <c r="P2429" s="589"/>
      <c r="Q2429" s="739"/>
      <c r="R2429" s="595" t="str">
        <f t="shared" si="145"/>
        <v>fx</v>
      </c>
      <c r="S2429" s="734"/>
      <c r="T2429" s="734"/>
      <c r="U2429" s="742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89">
        <v>7</v>
      </c>
      <c r="E2430" s="589">
        <v>50</v>
      </c>
      <c r="F2430" s="583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89">
        <v>36</v>
      </c>
      <c r="M2430" s="589">
        <v>1</v>
      </c>
      <c r="N2430" s="733">
        <v>460</v>
      </c>
      <c r="O2430" s="589"/>
      <c r="P2430" s="589"/>
      <c r="Q2430" s="739"/>
      <c r="R2430" s="595" t="str">
        <f t="shared" si="145"/>
        <v>fx</v>
      </c>
      <c r="S2430" s="734"/>
      <c r="T2430" s="734"/>
      <c r="U2430" s="742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89">
        <v>7</v>
      </c>
      <c r="E2431" s="589">
        <v>50</v>
      </c>
      <c r="F2431" s="583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89">
        <v>37</v>
      </c>
      <c r="M2431" s="589">
        <v>1</v>
      </c>
      <c r="N2431" s="734"/>
      <c r="O2431" s="589"/>
      <c r="P2431" s="589"/>
      <c r="Q2431" s="739"/>
      <c r="R2431" s="595" t="str">
        <f t="shared" si="145"/>
        <v>fx</v>
      </c>
      <c r="S2431" s="734"/>
      <c r="T2431" s="734"/>
      <c r="U2431" s="742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89">
        <v>7</v>
      </c>
      <c r="E2432" s="589">
        <v>50</v>
      </c>
      <c r="F2432" s="583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89">
        <v>38</v>
      </c>
      <c r="M2432" s="589">
        <v>1</v>
      </c>
      <c r="N2432" s="734"/>
      <c r="O2432" s="589"/>
      <c r="P2432" s="589"/>
      <c r="Q2432" s="739"/>
      <c r="R2432" s="595" t="str">
        <f t="shared" si="145"/>
        <v>fx</v>
      </c>
      <c r="S2432" s="734"/>
      <c r="T2432" s="734"/>
      <c r="U2432" s="742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89">
        <v>7</v>
      </c>
      <c r="E2433" s="589">
        <v>50</v>
      </c>
      <c r="F2433" s="583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89">
        <v>39</v>
      </c>
      <c r="M2433" s="589">
        <v>2</v>
      </c>
      <c r="N2433" s="734"/>
      <c r="O2433" s="589"/>
      <c r="P2433" s="589"/>
      <c r="Q2433" s="739"/>
      <c r="R2433" s="595" t="str">
        <f t="shared" si="145"/>
        <v>fx</v>
      </c>
      <c r="S2433" s="734"/>
      <c r="T2433" s="734"/>
      <c r="U2433" s="742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89">
        <v>7</v>
      </c>
      <c r="E2434" s="589">
        <v>50</v>
      </c>
      <c r="F2434" s="583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89">
        <v>40</v>
      </c>
      <c r="M2434" s="589">
        <v>2</v>
      </c>
      <c r="N2434" s="734"/>
      <c r="O2434" s="589"/>
      <c r="P2434" s="589"/>
      <c r="Q2434" s="739"/>
      <c r="R2434" s="595" t="str">
        <f t="shared" si="145"/>
        <v>fx</v>
      </c>
      <c r="S2434" s="734"/>
      <c r="T2434" s="734"/>
      <c r="U2434" s="742"/>
    </row>
    <row r="2435" spans="1:21" ht="15.75" thickBot="1" x14ac:dyDescent="0.3">
      <c r="A2435" s="187" t="str">
        <f t="shared" si="143"/>
        <v>روز</v>
      </c>
      <c r="B2435" s="586">
        <v>14030506</v>
      </c>
      <c r="C2435" s="96">
        <v>320</v>
      </c>
      <c r="D2435" s="589">
        <v>7</v>
      </c>
      <c r="E2435" s="589">
        <v>50</v>
      </c>
      <c r="F2435" s="583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89">
        <v>41</v>
      </c>
      <c r="M2435" s="589">
        <v>1</v>
      </c>
      <c r="N2435" s="736"/>
      <c r="O2435" s="589"/>
      <c r="P2435" s="589"/>
      <c r="Q2435" s="739"/>
      <c r="R2435" s="595" t="str">
        <f t="shared" si="145"/>
        <v>fx</v>
      </c>
      <c r="S2435" s="734"/>
      <c r="T2435" s="734"/>
      <c r="U2435" s="742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89">
        <v>7</v>
      </c>
      <c r="E2436" s="589">
        <v>50</v>
      </c>
      <c r="F2436" s="583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89">
        <v>38</v>
      </c>
      <c r="M2436" s="589">
        <v>1</v>
      </c>
      <c r="N2436" s="733">
        <v>370</v>
      </c>
      <c r="O2436" s="589"/>
      <c r="P2436" s="589"/>
      <c r="Q2436" s="739"/>
      <c r="R2436" s="595" t="str">
        <f t="shared" si="145"/>
        <v>fx</v>
      </c>
      <c r="S2436" s="734"/>
      <c r="T2436" s="734"/>
      <c r="U2436" s="742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89">
        <v>7</v>
      </c>
      <c r="E2437" s="589">
        <v>50</v>
      </c>
      <c r="F2437" s="583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89">
        <v>39</v>
      </c>
      <c r="M2437" s="589">
        <v>2</v>
      </c>
      <c r="N2437" s="734"/>
      <c r="O2437" s="589"/>
      <c r="P2437" s="589"/>
      <c r="Q2437" s="739"/>
      <c r="R2437" s="595" t="str">
        <f t="shared" si="145"/>
        <v>fx</v>
      </c>
      <c r="S2437" s="734"/>
      <c r="T2437" s="734"/>
      <c r="U2437" s="742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89">
        <v>7</v>
      </c>
      <c r="E2438" s="589">
        <v>50</v>
      </c>
      <c r="F2438" s="583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89">
        <v>40</v>
      </c>
      <c r="M2438" s="589">
        <v>2</v>
      </c>
      <c r="N2438" s="734"/>
      <c r="O2438" s="589"/>
      <c r="P2438" s="589"/>
      <c r="Q2438" s="739"/>
      <c r="R2438" s="595" t="str">
        <f t="shared" si="145"/>
        <v>fx</v>
      </c>
      <c r="S2438" s="734"/>
      <c r="T2438" s="734"/>
      <c r="U2438" s="742"/>
    </row>
    <row r="2439" spans="1:21" ht="15.75" thickBot="1" x14ac:dyDescent="0.3">
      <c r="A2439" s="187" t="str">
        <f t="shared" si="143"/>
        <v>روز</v>
      </c>
      <c r="B2439" s="586">
        <v>14030506</v>
      </c>
      <c r="C2439" s="96">
        <v>307</v>
      </c>
      <c r="D2439" s="589">
        <v>7</v>
      </c>
      <c r="E2439" s="589">
        <v>50</v>
      </c>
      <c r="F2439" s="583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89">
        <v>41</v>
      </c>
      <c r="M2439" s="589">
        <v>1</v>
      </c>
      <c r="N2439" s="736"/>
      <c r="O2439" s="589"/>
      <c r="P2439" s="589"/>
      <c r="Q2439" s="739"/>
      <c r="R2439" s="595" t="str">
        <f t="shared" si="145"/>
        <v>fx</v>
      </c>
      <c r="S2439" s="734"/>
      <c r="T2439" s="734"/>
      <c r="U2439" s="742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89">
        <v>7</v>
      </c>
      <c r="E2440" s="589">
        <v>50</v>
      </c>
      <c r="F2440" s="583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89">
        <v>38</v>
      </c>
      <c r="M2440" s="589">
        <v>1</v>
      </c>
      <c r="N2440" s="733">
        <v>35</v>
      </c>
      <c r="O2440" s="589"/>
      <c r="P2440" s="589"/>
      <c r="Q2440" s="739"/>
      <c r="R2440" s="595" t="str">
        <f t="shared" si="145"/>
        <v>fx</v>
      </c>
      <c r="S2440" s="734"/>
      <c r="T2440" s="734"/>
      <c r="U2440" s="742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89">
        <v>7</v>
      </c>
      <c r="E2441" s="589">
        <v>50</v>
      </c>
      <c r="F2441" s="583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89">
        <v>39</v>
      </c>
      <c r="M2441" s="589">
        <v>1</v>
      </c>
      <c r="N2441" s="734"/>
      <c r="O2441" s="589"/>
      <c r="P2441" s="589"/>
      <c r="Q2441" s="739"/>
      <c r="R2441" s="595" t="str">
        <f t="shared" si="145"/>
        <v>fx</v>
      </c>
      <c r="S2441" s="734"/>
      <c r="T2441" s="734"/>
      <c r="U2441" s="742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89">
        <v>7</v>
      </c>
      <c r="E2442" s="589">
        <v>50</v>
      </c>
      <c r="F2442" s="583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89">
        <v>40</v>
      </c>
      <c r="M2442" s="589">
        <v>1</v>
      </c>
      <c r="N2442" s="734"/>
      <c r="O2442" s="589"/>
      <c r="P2442" s="589"/>
      <c r="Q2442" s="739"/>
      <c r="R2442" s="595" t="str">
        <f t="shared" si="145"/>
        <v>fx</v>
      </c>
      <c r="S2442" s="734"/>
      <c r="T2442" s="734"/>
      <c r="U2442" s="742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89">
        <v>7</v>
      </c>
      <c r="E2443" s="589">
        <v>50</v>
      </c>
      <c r="F2443" s="583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89">
        <v>41</v>
      </c>
      <c r="M2443" s="589">
        <v>1</v>
      </c>
      <c r="N2443" s="734"/>
      <c r="O2443" s="589"/>
      <c r="P2443" s="589"/>
      <c r="Q2443" s="739"/>
      <c r="R2443" s="595" t="str">
        <f t="shared" si="145"/>
        <v>fx</v>
      </c>
      <c r="S2443" s="734"/>
      <c r="T2443" s="734"/>
      <c r="U2443" s="742"/>
    </row>
    <row r="2444" spans="1:21" ht="15.75" thickBot="1" x14ac:dyDescent="0.3">
      <c r="A2444" s="587" t="str">
        <f t="shared" si="143"/>
        <v>روز</v>
      </c>
      <c r="B2444" s="586">
        <v>14030506</v>
      </c>
      <c r="C2444" s="164">
        <v>368</v>
      </c>
      <c r="D2444" s="590">
        <v>7</v>
      </c>
      <c r="E2444" s="590">
        <v>50</v>
      </c>
      <c r="F2444" s="584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90">
        <v>42</v>
      </c>
      <c r="M2444" s="590">
        <v>1</v>
      </c>
      <c r="N2444" s="735"/>
      <c r="O2444" s="590"/>
      <c r="P2444" s="590"/>
      <c r="Q2444" s="740"/>
      <c r="R2444" s="151" t="str">
        <f t="shared" si="145"/>
        <v>fx</v>
      </c>
      <c r="S2444" s="735"/>
      <c r="T2444" s="735"/>
      <c r="U2444" s="743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91">
        <v>7</v>
      </c>
      <c r="E2445" s="591">
        <v>50</v>
      </c>
      <c r="F2445" s="591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91">
        <v>39</v>
      </c>
      <c r="M2445" s="591">
        <v>1</v>
      </c>
      <c r="N2445" s="737">
        <v>146</v>
      </c>
      <c r="O2445" s="591"/>
      <c r="P2445" s="591"/>
      <c r="Q2445" s="738">
        <f>362.7+14.64+338.758</f>
        <v>716.09799999999996</v>
      </c>
      <c r="R2445" s="150" t="str">
        <f t="shared" si="145"/>
        <v>fx</v>
      </c>
      <c r="S2445" s="737">
        <v>3</v>
      </c>
      <c r="T2445" s="737">
        <v>27</v>
      </c>
      <c r="U2445" s="741">
        <v>1000</v>
      </c>
    </row>
    <row r="2446" spans="1:21" ht="15.75" thickBot="1" x14ac:dyDescent="0.3">
      <c r="A2446" s="187" t="str">
        <f t="shared" si="143"/>
        <v>روز</v>
      </c>
      <c r="B2446" s="586">
        <v>14030507</v>
      </c>
      <c r="C2446" s="96">
        <v>309</v>
      </c>
      <c r="D2446" s="589">
        <v>7</v>
      </c>
      <c r="E2446" s="589">
        <v>50</v>
      </c>
      <c r="F2446" s="583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89">
        <v>41</v>
      </c>
      <c r="M2446" s="589">
        <v>1</v>
      </c>
      <c r="N2446" s="736"/>
      <c r="O2446" s="589"/>
      <c r="P2446" s="589"/>
      <c r="Q2446" s="739"/>
      <c r="R2446" s="595" t="str">
        <f t="shared" si="145"/>
        <v>fx</v>
      </c>
      <c r="S2446" s="734"/>
      <c r="T2446" s="734"/>
      <c r="U2446" s="742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89">
        <v>7</v>
      </c>
      <c r="E2447" s="589">
        <v>50</v>
      </c>
      <c r="F2447" s="583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89">
        <v>39</v>
      </c>
      <c r="M2447" s="589">
        <v>1</v>
      </c>
      <c r="N2447" s="733">
        <v>584</v>
      </c>
      <c r="O2447" s="589"/>
      <c r="P2447" s="589"/>
      <c r="Q2447" s="739"/>
      <c r="R2447" s="595" t="str">
        <f t="shared" si="145"/>
        <v>fx</v>
      </c>
      <c r="S2447" s="734"/>
      <c r="T2447" s="734"/>
      <c r="U2447" s="742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89">
        <v>7</v>
      </c>
      <c r="E2448" s="589">
        <v>50</v>
      </c>
      <c r="F2448" s="583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89">
        <v>40</v>
      </c>
      <c r="M2448" s="589">
        <v>1</v>
      </c>
      <c r="N2448" s="734"/>
      <c r="O2448" s="589"/>
      <c r="P2448" s="589"/>
      <c r="Q2448" s="739"/>
      <c r="R2448" s="595" t="str">
        <f t="shared" si="145"/>
        <v>fx</v>
      </c>
      <c r="S2448" s="734"/>
      <c r="T2448" s="734"/>
      <c r="U2448" s="742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89">
        <v>7</v>
      </c>
      <c r="E2449" s="589">
        <v>50</v>
      </c>
      <c r="F2449" s="583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89">
        <v>41</v>
      </c>
      <c r="M2449" s="589">
        <v>1</v>
      </c>
      <c r="N2449" s="734"/>
      <c r="O2449" s="589"/>
      <c r="P2449" s="589"/>
      <c r="Q2449" s="739"/>
      <c r="R2449" s="595" t="str">
        <f t="shared" si="145"/>
        <v>fx</v>
      </c>
      <c r="S2449" s="734"/>
      <c r="T2449" s="734"/>
      <c r="U2449" s="742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89">
        <v>7</v>
      </c>
      <c r="E2450" s="589">
        <v>50</v>
      </c>
      <c r="F2450" s="583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89">
        <v>42</v>
      </c>
      <c r="M2450" s="589">
        <v>2</v>
      </c>
      <c r="N2450" s="734"/>
      <c r="O2450" s="589"/>
      <c r="P2450" s="589"/>
      <c r="Q2450" s="739"/>
      <c r="R2450" s="595" t="str">
        <f t="shared" si="145"/>
        <v>fx</v>
      </c>
      <c r="S2450" s="734"/>
      <c r="T2450" s="734"/>
      <c r="U2450" s="742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89">
        <v>7</v>
      </c>
      <c r="E2451" s="589">
        <v>50</v>
      </c>
      <c r="F2451" s="583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89">
        <v>43</v>
      </c>
      <c r="M2451" s="589">
        <v>2</v>
      </c>
      <c r="N2451" s="734"/>
      <c r="O2451" s="589"/>
      <c r="P2451" s="589"/>
      <c r="Q2451" s="739"/>
      <c r="R2451" s="595" t="str">
        <f t="shared" si="145"/>
        <v>fx</v>
      </c>
      <c r="S2451" s="734"/>
      <c r="T2451" s="734"/>
      <c r="U2451" s="742"/>
    </row>
    <row r="2452" spans="1:21" ht="15.75" thickBot="1" x14ac:dyDescent="0.3">
      <c r="A2452" s="187" t="str">
        <f t="shared" si="143"/>
        <v>روز</v>
      </c>
      <c r="B2452" s="586">
        <v>14030507</v>
      </c>
      <c r="C2452" s="96">
        <v>350</v>
      </c>
      <c r="D2452" s="589">
        <v>7</v>
      </c>
      <c r="E2452" s="589">
        <v>50</v>
      </c>
      <c r="F2452" s="583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89">
        <v>44</v>
      </c>
      <c r="M2452" s="589">
        <v>1</v>
      </c>
      <c r="N2452" s="736"/>
      <c r="O2452" s="589"/>
      <c r="P2452" s="589"/>
      <c r="Q2452" s="739"/>
      <c r="R2452" s="595" t="str">
        <f t="shared" si="145"/>
        <v>fx</v>
      </c>
      <c r="S2452" s="734"/>
      <c r="T2452" s="734"/>
      <c r="U2452" s="742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848">
        <v>370</v>
      </c>
      <c r="D2453" s="589">
        <v>7</v>
      </c>
      <c r="E2453" s="589">
        <v>50</v>
      </c>
      <c r="F2453" s="583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89">
        <v>39</v>
      </c>
      <c r="M2453" s="589">
        <v>1</v>
      </c>
      <c r="N2453" s="733">
        <v>584</v>
      </c>
      <c r="O2453" s="589"/>
      <c r="P2453" s="589"/>
      <c r="Q2453" s="739"/>
      <c r="R2453" s="595" t="str">
        <f t="shared" si="145"/>
        <v>p500</v>
      </c>
      <c r="S2453" s="734"/>
      <c r="T2453" s="734"/>
      <c r="U2453" s="742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848">
        <v>370</v>
      </c>
      <c r="D2454" s="589">
        <v>7</v>
      </c>
      <c r="E2454" s="589">
        <v>50</v>
      </c>
      <c r="F2454" s="583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89">
        <v>40</v>
      </c>
      <c r="M2454" s="589">
        <v>1</v>
      </c>
      <c r="N2454" s="734"/>
      <c r="O2454" s="589"/>
      <c r="P2454" s="589"/>
      <c r="Q2454" s="739"/>
      <c r="R2454" s="595" t="str">
        <f t="shared" si="145"/>
        <v>p500</v>
      </c>
      <c r="S2454" s="734"/>
      <c r="T2454" s="734"/>
      <c r="U2454" s="742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848">
        <v>370</v>
      </c>
      <c r="D2455" s="589">
        <v>7</v>
      </c>
      <c r="E2455" s="589">
        <v>50</v>
      </c>
      <c r="F2455" s="583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89">
        <v>42</v>
      </c>
      <c r="M2455" s="589">
        <v>2</v>
      </c>
      <c r="N2455" s="734"/>
      <c r="O2455" s="589"/>
      <c r="P2455" s="589"/>
      <c r="Q2455" s="739"/>
      <c r="R2455" s="595" t="str">
        <f t="shared" si="145"/>
        <v>p500</v>
      </c>
      <c r="S2455" s="734"/>
      <c r="T2455" s="734"/>
      <c r="U2455" s="742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848">
        <v>370</v>
      </c>
      <c r="D2456" s="589">
        <v>7</v>
      </c>
      <c r="E2456" s="589">
        <v>50</v>
      </c>
      <c r="F2456" s="583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89">
        <v>43</v>
      </c>
      <c r="M2456" s="589">
        <v>2</v>
      </c>
      <c r="N2456" s="734"/>
      <c r="O2456" s="589"/>
      <c r="P2456" s="589"/>
      <c r="Q2456" s="739"/>
      <c r="R2456" s="595" t="str">
        <f t="shared" si="145"/>
        <v>p500</v>
      </c>
      <c r="S2456" s="734"/>
      <c r="T2456" s="734"/>
      <c r="U2456" s="742"/>
    </row>
    <row r="2457" spans="1:21" ht="15.75" thickBot="1" x14ac:dyDescent="0.3">
      <c r="A2457" s="187" t="str">
        <f t="shared" si="143"/>
        <v>روز</v>
      </c>
      <c r="B2457" s="586">
        <v>14030507</v>
      </c>
      <c r="C2457" s="848">
        <v>370</v>
      </c>
      <c r="D2457" s="589">
        <v>7</v>
      </c>
      <c r="E2457" s="589">
        <v>50</v>
      </c>
      <c r="F2457" s="583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89">
        <v>44</v>
      </c>
      <c r="M2457" s="589">
        <v>2</v>
      </c>
      <c r="N2457" s="736"/>
      <c r="O2457" s="589"/>
      <c r="P2457" s="589"/>
      <c r="Q2457" s="739"/>
      <c r="R2457" s="595" t="str">
        <f t="shared" si="145"/>
        <v>p500</v>
      </c>
      <c r="S2457" s="734"/>
      <c r="T2457" s="734"/>
      <c r="U2457" s="742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89">
        <v>7</v>
      </c>
      <c r="E2458" s="589">
        <v>50</v>
      </c>
      <c r="F2458" s="583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89">
        <v>38</v>
      </c>
      <c r="M2458" s="589">
        <v>1</v>
      </c>
      <c r="N2458" s="733">
        <v>226</v>
      </c>
      <c r="O2458" s="589"/>
      <c r="P2458" s="589"/>
      <c r="Q2458" s="739"/>
      <c r="R2458" s="595" t="str">
        <f t="shared" si="145"/>
        <v>fx</v>
      </c>
      <c r="S2458" s="734"/>
      <c r="T2458" s="734"/>
      <c r="U2458" s="742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89">
        <v>7</v>
      </c>
      <c r="E2459" s="589">
        <v>50</v>
      </c>
      <c r="F2459" s="583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89">
        <v>39</v>
      </c>
      <c r="M2459" s="589">
        <v>2</v>
      </c>
      <c r="N2459" s="734"/>
      <c r="O2459" s="589"/>
      <c r="P2459" s="589"/>
      <c r="Q2459" s="739"/>
      <c r="R2459" s="595" t="str">
        <f t="shared" si="145"/>
        <v>fx</v>
      </c>
      <c r="S2459" s="734"/>
      <c r="T2459" s="734"/>
      <c r="U2459" s="742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89">
        <v>7</v>
      </c>
      <c r="E2460" s="589">
        <v>50</v>
      </c>
      <c r="F2460" s="583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89">
        <v>40</v>
      </c>
      <c r="M2460" s="589">
        <v>2</v>
      </c>
      <c r="N2460" s="734"/>
      <c r="O2460" s="589"/>
      <c r="P2460" s="589"/>
      <c r="Q2460" s="739"/>
      <c r="R2460" s="595" t="str">
        <f t="shared" si="145"/>
        <v>fx</v>
      </c>
      <c r="S2460" s="734"/>
      <c r="T2460" s="734"/>
      <c r="U2460" s="742"/>
    </row>
    <row r="2461" spans="1:21" ht="15.75" thickBot="1" x14ac:dyDescent="0.3">
      <c r="A2461" s="187" t="str">
        <f t="shared" si="143"/>
        <v>روز</v>
      </c>
      <c r="B2461" s="586">
        <v>14030507</v>
      </c>
      <c r="C2461" s="96">
        <v>320</v>
      </c>
      <c r="D2461" s="589">
        <v>7</v>
      </c>
      <c r="E2461" s="589">
        <v>50</v>
      </c>
      <c r="F2461" s="583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89">
        <v>41</v>
      </c>
      <c r="M2461" s="589">
        <v>1</v>
      </c>
      <c r="N2461" s="736"/>
      <c r="O2461" s="589"/>
      <c r="P2461" s="589"/>
      <c r="Q2461" s="739"/>
      <c r="R2461" s="595" t="str">
        <f t="shared" si="145"/>
        <v>fx</v>
      </c>
      <c r="S2461" s="734"/>
      <c r="T2461" s="734"/>
      <c r="U2461" s="742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89">
        <v>7</v>
      </c>
      <c r="E2462" s="589">
        <v>50</v>
      </c>
      <c r="F2462" s="583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89">
        <v>37</v>
      </c>
      <c r="M2462" s="589">
        <v>1</v>
      </c>
      <c r="N2462" s="733">
        <v>210</v>
      </c>
      <c r="O2462" s="589"/>
      <c r="P2462" s="589"/>
      <c r="Q2462" s="739"/>
      <c r="R2462" s="595" t="str">
        <f t="shared" ref="R2462:R2525" si="150">IF(C2462=370,"p500","fx")</f>
        <v>fx</v>
      </c>
      <c r="S2462" s="734"/>
      <c r="T2462" s="734"/>
      <c r="U2462" s="742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89">
        <v>7</v>
      </c>
      <c r="E2463" s="589">
        <v>50</v>
      </c>
      <c r="F2463" s="583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89">
        <v>38</v>
      </c>
      <c r="M2463" s="589">
        <v>1</v>
      </c>
      <c r="N2463" s="734"/>
      <c r="O2463" s="589"/>
      <c r="P2463" s="589"/>
      <c r="Q2463" s="739"/>
      <c r="R2463" s="595" t="str">
        <f t="shared" si="150"/>
        <v>fx</v>
      </c>
      <c r="S2463" s="734"/>
      <c r="T2463" s="734"/>
      <c r="U2463" s="742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89">
        <v>7</v>
      </c>
      <c r="E2464" s="589">
        <v>50</v>
      </c>
      <c r="F2464" s="583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89">
        <v>39</v>
      </c>
      <c r="M2464" s="589">
        <v>1</v>
      </c>
      <c r="N2464" s="734"/>
      <c r="O2464" s="589"/>
      <c r="P2464" s="589"/>
      <c r="Q2464" s="739"/>
      <c r="R2464" s="595" t="str">
        <f t="shared" si="150"/>
        <v>fx</v>
      </c>
      <c r="S2464" s="734"/>
      <c r="T2464" s="734"/>
      <c r="U2464" s="742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89">
        <v>7</v>
      </c>
      <c r="E2465" s="589">
        <v>50</v>
      </c>
      <c r="F2465" s="583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89">
        <v>40</v>
      </c>
      <c r="M2465" s="589">
        <v>1</v>
      </c>
      <c r="N2465" s="734"/>
      <c r="O2465" s="589"/>
      <c r="P2465" s="589"/>
      <c r="Q2465" s="739"/>
      <c r="R2465" s="595" t="str">
        <f t="shared" si="150"/>
        <v>fx</v>
      </c>
      <c r="S2465" s="734"/>
      <c r="T2465" s="734"/>
      <c r="U2465" s="742"/>
    </row>
    <row r="2466" spans="1:21" ht="15.75" thickBot="1" x14ac:dyDescent="0.3">
      <c r="A2466" s="187" t="str">
        <f t="shared" si="148"/>
        <v>روز</v>
      </c>
      <c r="B2466" s="586">
        <v>14030507</v>
      </c>
      <c r="C2466" s="96">
        <v>321</v>
      </c>
      <c r="D2466" s="589">
        <v>7</v>
      </c>
      <c r="E2466" s="589">
        <v>50</v>
      </c>
      <c r="F2466" s="583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89">
        <v>41</v>
      </c>
      <c r="M2466" s="589">
        <v>1</v>
      </c>
      <c r="N2466" s="736"/>
      <c r="O2466" s="589"/>
      <c r="P2466" s="589"/>
      <c r="Q2466" s="739"/>
      <c r="R2466" s="595" t="str">
        <f t="shared" si="150"/>
        <v>fx</v>
      </c>
      <c r="S2466" s="734"/>
      <c r="T2466" s="734"/>
      <c r="U2466" s="742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89">
        <v>7</v>
      </c>
      <c r="E2467" s="589">
        <v>50</v>
      </c>
      <c r="F2467" s="583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89">
        <v>36</v>
      </c>
      <c r="M2467" s="589">
        <v>1</v>
      </c>
      <c r="N2467" s="733">
        <v>584</v>
      </c>
      <c r="O2467" s="589"/>
      <c r="P2467" s="589"/>
      <c r="Q2467" s="739"/>
      <c r="R2467" s="595" t="str">
        <f t="shared" si="150"/>
        <v>fx</v>
      </c>
      <c r="S2467" s="734"/>
      <c r="T2467" s="734"/>
      <c r="U2467" s="742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89">
        <v>7</v>
      </c>
      <c r="E2468" s="589">
        <v>50</v>
      </c>
      <c r="F2468" s="583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89">
        <v>37</v>
      </c>
      <c r="M2468" s="589">
        <v>1</v>
      </c>
      <c r="N2468" s="734"/>
      <c r="O2468" s="589"/>
      <c r="P2468" s="589"/>
      <c r="Q2468" s="739"/>
      <c r="R2468" s="595" t="str">
        <f t="shared" si="150"/>
        <v>fx</v>
      </c>
      <c r="S2468" s="734"/>
      <c r="T2468" s="734"/>
      <c r="U2468" s="742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89">
        <v>7</v>
      </c>
      <c r="E2469" s="589">
        <v>50</v>
      </c>
      <c r="F2469" s="583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89">
        <v>38</v>
      </c>
      <c r="M2469" s="589">
        <v>1</v>
      </c>
      <c r="N2469" s="734"/>
      <c r="O2469" s="589"/>
      <c r="P2469" s="589"/>
      <c r="Q2469" s="739"/>
      <c r="R2469" s="595" t="str">
        <f t="shared" si="150"/>
        <v>fx</v>
      </c>
      <c r="S2469" s="734"/>
      <c r="T2469" s="734"/>
      <c r="U2469" s="742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89">
        <v>7</v>
      </c>
      <c r="E2470" s="589">
        <v>50</v>
      </c>
      <c r="F2470" s="583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89">
        <v>39</v>
      </c>
      <c r="M2470" s="589">
        <v>2</v>
      </c>
      <c r="N2470" s="734"/>
      <c r="O2470" s="589"/>
      <c r="P2470" s="589"/>
      <c r="Q2470" s="739"/>
      <c r="R2470" s="595" t="str">
        <f t="shared" si="150"/>
        <v>fx</v>
      </c>
      <c r="S2470" s="734"/>
      <c r="T2470" s="734"/>
      <c r="U2470" s="742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89">
        <v>7</v>
      </c>
      <c r="E2471" s="589">
        <v>50</v>
      </c>
      <c r="F2471" s="583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89">
        <v>40</v>
      </c>
      <c r="M2471" s="589">
        <v>2</v>
      </c>
      <c r="N2471" s="734"/>
      <c r="O2471" s="589"/>
      <c r="P2471" s="589"/>
      <c r="Q2471" s="739"/>
      <c r="R2471" s="595" t="str">
        <f t="shared" si="150"/>
        <v>fx</v>
      </c>
      <c r="S2471" s="734"/>
      <c r="T2471" s="734"/>
      <c r="U2471" s="742"/>
    </row>
    <row r="2472" spans="1:21" ht="15.75" thickBot="1" x14ac:dyDescent="0.3">
      <c r="A2472" s="187" t="str">
        <f t="shared" si="148"/>
        <v>روز</v>
      </c>
      <c r="B2472" s="586">
        <v>14030507</v>
      </c>
      <c r="C2472" s="96">
        <v>270</v>
      </c>
      <c r="D2472" s="589">
        <v>7</v>
      </c>
      <c r="E2472" s="589">
        <v>50</v>
      </c>
      <c r="F2472" s="583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89">
        <v>41</v>
      </c>
      <c r="M2472" s="589">
        <v>1</v>
      </c>
      <c r="N2472" s="736"/>
      <c r="O2472" s="589"/>
      <c r="P2472" s="589"/>
      <c r="Q2472" s="739"/>
      <c r="R2472" s="595" t="str">
        <f t="shared" si="150"/>
        <v>fx</v>
      </c>
      <c r="S2472" s="734"/>
      <c r="T2472" s="734"/>
      <c r="U2472" s="742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89">
        <v>7</v>
      </c>
      <c r="E2473" s="589">
        <v>50</v>
      </c>
      <c r="F2473" s="583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89">
        <v>36</v>
      </c>
      <c r="M2473" s="589">
        <v>1</v>
      </c>
      <c r="N2473" s="733">
        <v>226</v>
      </c>
      <c r="O2473" s="589"/>
      <c r="P2473" s="589"/>
      <c r="Q2473" s="739"/>
      <c r="R2473" s="595" t="str">
        <f t="shared" si="150"/>
        <v>fx</v>
      </c>
      <c r="S2473" s="734"/>
      <c r="T2473" s="734"/>
      <c r="U2473" s="742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89">
        <v>7</v>
      </c>
      <c r="E2474" s="589">
        <v>50</v>
      </c>
      <c r="F2474" s="583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89">
        <v>37</v>
      </c>
      <c r="M2474" s="589">
        <v>1</v>
      </c>
      <c r="N2474" s="734"/>
      <c r="O2474" s="589"/>
      <c r="P2474" s="589"/>
      <c r="Q2474" s="739"/>
      <c r="R2474" s="595" t="str">
        <f t="shared" si="150"/>
        <v>fx</v>
      </c>
      <c r="S2474" s="734"/>
      <c r="T2474" s="734"/>
      <c r="U2474" s="742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89">
        <v>7</v>
      </c>
      <c r="E2475" s="589">
        <v>50</v>
      </c>
      <c r="F2475" s="583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89">
        <v>38</v>
      </c>
      <c r="M2475" s="589">
        <v>1</v>
      </c>
      <c r="N2475" s="734"/>
      <c r="O2475" s="589"/>
      <c r="P2475" s="589"/>
      <c r="Q2475" s="739"/>
      <c r="R2475" s="595" t="str">
        <f t="shared" si="150"/>
        <v>fx</v>
      </c>
      <c r="S2475" s="734"/>
      <c r="T2475" s="734"/>
      <c r="U2475" s="742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89">
        <v>7</v>
      </c>
      <c r="E2476" s="589">
        <v>50</v>
      </c>
      <c r="F2476" s="583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89">
        <v>39</v>
      </c>
      <c r="M2476" s="589">
        <v>2</v>
      </c>
      <c r="N2476" s="734"/>
      <c r="O2476" s="589"/>
      <c r="P2476" s="589"/>
      <c r="Q2476" s="739"/>
      <c r="R2476" s="595" t="str">
        <f t="shared" si="150"/>
        <v>fx</v>
      </c>
      <c r="S2476" s="734"/>
      <c r="T2476" s="734"/>
      <c r="U2476" s="742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89">
        <v>7</v>
      </c>
      <c r="E2477" s="589">
        <v>50</v>
      </c>
      <c r="F2477" s="583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89">
        <v>40</v>
      </c>
      <c r="M2477" s="589">
        <v>2</v>
      </c>
      <c r="N2477" s="734"/>
      <c r="O2477" s="589"/>
      <c r="P2477" s="589"/>
      <c r="Q2477" s="739"/>
      <c r="R2477" s="595" t="str">
        <f t="shared" si="150"/>
        <v>fx</v>
      </c>
      <c r="S2477" s="734"/>
      <c r="T2477" s="734"/>
      <c r="U2477" s="742"/>
    </row>
    <row r="2478" spans="1:21" ht="15.75" thickBot="1" x14ac:dyDescent="0.3">
      <c r="A2478" s="187" t="str">
        <f t="shared" si="148"/>
        <v>روز</v>
      </c>
      <c r="B2478" s="586">
        <v>14030507</v>
      </c>
      <c r="C2478" s="96">
        <v>307</v>
      </c>
      <c r="D2478" s="589">
        <v>7</v>
      </c>
      <c r="E2478" s="589">
        <v>50</v>
      </c>
      <c r="F2478" s="583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89">
        <v>41</v>
      </c>
      <c r="M2478" s="589">
        <v>1</v>
      </c>
      <c r="N2478" s="736"/>
      <c r="O2478" s="589"/>
      <c r="P2478" s="589"/>
      <c r="Q2478" s="739"/>
      <c r="R2478" s="595" t="str">
        <f t="shared" si="150"/>
        <v>fx</v>
      </c>
      <c r="S2478" s="734"/>
      <c r="T2478" s="734"/>
      <c r="U2478" s="742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89">
        <v>7</v>
      </c>
      <c r="E2479" s="589">
        <v>50</v>
      </c>
      <c r="F2479" s="583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89">
        <v>37</v>
      </c>
      <c r="M2479" s="589">
        <v>1</v>
      </c>
      <c r="N2479" s="733">
        <v>225</v>
      </c>
      <c r="O2479" s="589"/>
      <c r="P2479" s="589"/>
      <c r="Q2479" s="739"/>
      <c r="R2479" s="595" t="str">
        <f t="shared" si="150"/>
        <v>fx</v>
      </c>
      <c r="S2479" s="734"/>
      <c r="T2479" s="734"/>
      <c r="U2479" s="742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89">
        <v>7</v>
      </c>
      <c r="E2480" s="589">
        <v>50</v>
      </c>
      <c r="F2480" s="583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89">
        <v>38</v>
      </c>
      <c r="M2480" s="589">
        <v>1</v>
      </c>
      <c r="N2480" s="734"/>
      <c r="O2480" s="589"/>
      <c r="P2480" s="589"/>
      <c r="Q2480" s="739"/>
      <c r="R2480" s="595" t="str">
        <f t="shared" si="150"/>
        <v>fx</v>
      </c>
      <c r="S2480" s="734"/>
      <c r="T2480" s="734"/>
      <c r="U2480" s="742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89">
        <v>7</v>
      </c>
      <c r="E2481" s="589">
        <v>50</v>
      </c>
      <c r="F2481" s="583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89">
        <v>39</v>
      </c>
      <c r="M2481" s="589">
        <v>1</v>
      </c>
      <c r="N2481" s="734"/>
      <c r="O2481" s="589"/>
      <c r="P2481" s="589"/>
      <c r="Q2481" s="739"/>
      <c r="R2481" s="595" t="str">
        <f t="shared" si="150"/>
        <v>fx</v>
      </c>
      <c r="S2481" s="734"/>
      <c r="T2481" s="734"/>
      <c r="U2481" s="742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89">
        <v>7</v>
      </c>
      <c r="E2482" s="589">
        <v>50</v>
      </c>
      <c r="F2482" s="583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89">
        <v>40</v>
      </c>
      <c r="M2482" s="589">
        <v>1</v>
      </c>
      <c r="N2482" s="734"/>
      <c r="O2482" s="589"/>
      <c r="P2482" s="589"/>
      <c r="Q2482" s="739"/>
      <c r="R2482" s="595" t="str">
        <f t="shared" si="150"/>
        <v>fx</v>
      </c>
      <c r="S2482" s="734"/>
      <c r="T2482" s="734"/>
      <c r="U2482" s="742"/>
    </row>
    <row r="2483" spans="1:21" ht="15.75" thickBot="1" x14ac:dyDescent="0.3">
      <c r="A2483" s="587" t="str">
        <f t="shared" si="148"/>
        <v>روز</v>
      </c>
      <c r="B2483" s="586">
        <v>14030507</v>
      </c>
      <c r="C2483" s="164">
        <v>356</v>
      </c>
      <c r="D2483" s="590">
        <v>7</v>
      </c>
      <c r="E2483" s="590">
        <v>50</v>
      </c>
      <c r="F2483" s="584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90">
        <v>41</v>
      </c>
      <c r="M2483" s="590">
        <v>1</v>
      </c>
      <c r="N2483" s="735"/>
      <c r="O2483" s="590"/>
      <c r="P2483" s="590"/>
      <c r="Q2483" s="740"/>
      <c r="R2483" s="151" t="str">
        <f t="shared" si="150"/>
        <v>fx</v>
      </c>
      <c r="S2483" s="735"/>
      <c r="T2483" s="735"/>
      <c r="U2483" s="743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91">
        <v>7</v>
      </c>
      <c r="E2484" s="591">
        <v>50</v>
      </c>
      <c r="F2484" s="591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91">
        <v>39</v>
      </c>
      <c r="M2484" s="591">
        <v>1</v>
      </c>
      <c r="N2484" s="737">
        <v>164</v>
      </c>
      <c r="O2484" s="591"/>
      <c r="P2484" s="591"/>
      <c r="Q2484" s="738">
        <f>244.8+10.678+234.842</f>
        <v>490.32000000000005</v>
      </c>
      <c r="R2484" s="150" t="str">
        <f t="shared" si="150"/>
        <v>fx</v>
      </c>
      <c r="S2484" s="737">
        <v>2</v>
      </c>
      <c r="T2484" s="737">
        <v>25</v>
      </c>
      <c r="U2484" s="741">
        <v>1000</v>
      </c>
    </row>
    <row r="2485" spans="1:21" ht="15.75" thickBot="1" x14ac:dyDescent="0.3">
      <c r="A2485" s="187" t="str">
        <f t="shared" si="148"/>
        <v>روز</v>
      </c>
      <c r="B2485" s="586">
        <v>14030508</v>
      </c>
      <c r="C2485" s="96">
        <v>309</v>
      </c>
      <c r="D2485" s="589">
        <v>7</v>
      </c>
      <c r="E2485" s="589">
        <v>50</v>
      </c>
      <c r="F2485" s="583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89">
        <v>41</v>
      </c>
      <c r="M2485" s="589">
        <v>1</v>
      </c>
      <c r="N2485" s="736"/>
      <c r="O2485" s="589"/>
      <c r="P2485" s="589"/>
      <c r="Q2485" s="739"/>
      <c r="R2485" s="595" t="str">
        <f t="shared" si="150"/>
        <v>fx</v>
      </c>
      <c r="S2485" s="734"/>
      <c r="T2485" s="734"/>
      <c r="U2485" s="742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89">
        <v>7</v>
      </c>
      <c r="E2486" s="589">
        <v>50</v>
      </c>
      <c r="F2486" s="583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89">
        <v>39</v>
      </c>
      <c r="M2486" s="589">
        <v>1</v>
      </c>
      <c r="N2486" s="733">
        <v>565</v>
      </c>
      <c r="O2486" s="589"/>
      <c r="P2486" s="589"/>
      <c r="Q2486" s="739"/>
      <c r="R2486" s="595" t="str">
        <f t="shared" si="150"/>
        <v>fx</v>
      </c>
      <c r="S2486" s="734"/>
      <c r="T2486" s="734"/>
      <c r="U2486" s="742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89">
        <v>7</v>
      </c>
      <c r="E2487" s="589">
        <v>50</v>
      </c>
      <c r="F2487" s="583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89">
        <v>40</v>
      </c>
      <c r="M2487" s="589">
        <v>1</v>
      </c>
      <c r="N2487" s="734"/>
      <c r="O2487" s="589"/>
      <c r="P2487" s="589"/>
      <c r="Q2487" s="739"/>
      <c r="R2487" s="595" t="str">
        <f t="shared" si="150"/>
        <v>fx</v>
      </c>
      <c r="S2487" s="734"/>
      <c r="T2487" s="734"/>
      <c r="U2487" s="742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89">
        <v>7</v>
      </c>
      <c r="E2488" s="589">
        <v>50</v>
      </c>
      <c r="F2488" s="583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89">
        <v>41</v>
      </c>
      <c r="M2488" s="589">
        <v>1</v>
      </c>
      <c r="N2488" s="734"/>
      <c r="O2488" s="589"/>
      <c r="P2488" s="589"/>
      <c r="Q2488" s="739"/>
      <c r="R2488" s="595" t="str">
        <f t="shared" si="150"/>
        <v>fx</v>
      </c>
      <c r="S2488" s="734"/>
      <c r="T2488" s="734"/>
      <c r="U2488" s="742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89">
        <v>7</v>
      </c>
      <c r="E2489" s="589">
        <v>50</v>
      </c>
      <c r="F2489" s="583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89">
        <v>42</v>
      </c>
      <c r="M2489" s="589">
        <v>2</v>
      </c>
      <c r="N2489" s="734"/>
      <c r="O2489" s="589"/>
      <c r="P2489" s="589"/>
      <c r="Q2489" s="739"/>
      <c r="R2489" s="595" t="str">
        <f t="shared" si="150"/>
        <v>fx</v>
      </c>
      <c r="S2489" s="734"/>
      <c r="T2489" s="734"/>
      <c r="U2489" s="742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89">
        <v>7</v>
      </c>
      <c r="E2490" s="589">
        <v>50</v>
      </c>
      <c r="F2490" s="583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89">
        <v>43</v>
      </c>
      <c r="M2490" s="589">
        <v>2</v>
      </c>
      <c r="N2490" s="734"/>
      <c r="O2490" s="589"/>
      <c r="P2490" s="589"/>
      <c r="Q2490" s="739"/>
      <c r="R2490" s="595" t="str">
        <f t="shared" si="150"/>
        <v>fx</v>
      </c>
      <c r="S2490" s="734"/>
      <c r="T2490" s="734"/>
      <c r="U2490" s="742"/>
    </row>
    <row r="2491" spans="1:21" ht="15.75" thickBot="1" x14ac:dyDescent="0.3">
      <c r="A2491" s="187" t="str">
        <f t="shared" si="148"/>
        <v>روز</v>
      </c>
      <c r="B2491" s="586">
        <v>14030508</v>
      </c>
      <c r="C2491" s="96">
        <v>350</v>
      </c>
      <c r="D2491" s="589">
        <v>7</v>
      </c>
      <c r="E2491" s="589">
        <v>50</v>
      </c>
      <c r="F2491" s="583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89">
        <v>44</v>
      </c>
      <c r="M2491" s="589">
        <v>1</v>
      </c>
      <c r="N2491" s="736"/>
      <c r="O2491" s="589"/>
      <c r="P2491" s="589"/>
      <c r="Q2491" s="739"/>
      <c r="R2491" s="595" t="str">
        <f t="shared" si="150"/>
        <v>fx</v>
      </c>
      <c r="S2491" s="734"/>
      <c r="T2491" s="734"/>
      <c r="U2491" s="742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848">
        <v>370</v>
      </c>
      <c r="D2492" s="589">
        <v>7</v>
      </c>
      <c r="E2492" s="589">
        <v>50</v>
      </c>
      <c r="F2492" s="583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89">
        <v>39</v>
      </c>
      <c r="M2492" s="589">
        <v>1</v>
      </c>
      <c r="N2492" s="733">
        <v>565</v>
      </c>
      <c r="O2492" s="589"/>
      <c r="P2492" s="589"/>
      <c r="Q2492" s="739"/>
      <c r="R2492" s="595" t="str">
        <f t="shared" si="150"/>
        <v>p500</v>
      </c>
      <c r="S2492" s="734"/>
      <c r="T2492" s="734"/>
      <c r="U2492" s="742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848">
        <v>370</v>
      </c>
      <c r="D2493" s="589">
        <v>7</v>
      </c>
      <c r="E2493" s="589">
        <v>50</v>
      </c>
      <c r="F2493" s="583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89">
        <v>40</v>
      </c>
      <c r="M2493" s="589">
        <v>1</v>
      </c>
      <c r="N2493" s="734"/>
      <c r="O2493" s="589"/>
      <c r="P2493" s="589"/>
      <c r="Q2493" s="739"/>
      <c r="R2493" s="595" t="str">
        <f t="shared" si="150"/>
        <v>p500</v>
      </c>
      <c r="S2493" s="734"/>
      <c r="T2493" s="734"/>
      <c r="U2493" s="742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848">
        <v>370</v>
      </c>
      <c r="D2494" s="589">
        <v>7</v>
      </c>
      <c r="E2494" s="589">
        <v>50</v>
      </c>
      <c r="F2494" s="583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89">
        <v>42</v>
      </c>
      <c r="M2494" s="589">
        <v>2</v>
      </c>
      <c r="N2494" s="734"/>
      <c r="O2494" s="589"/>
      <c r="P2494" s="589"/>
      <c r="Q2494" s="739"/>
      <c r="R2494" s="595" t="str">
        <f t="shared" si="150"/>
        <v>p500</v>
      </c>
      <c r="S2494" s="734"/>
      <c r="T2494" s="734"/>
      <c r="U2494" s="742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848">
        <v>370</v>
      </c>
      <c r="D2495" s="589">
        <v>7</v>
      </c>
      <c r="E2495" s="589">
        <v>50</v>
      </c>
      <c r="F2495" s="583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89">
        <v>43</v>
      </c>
      <c r="M2495" s="589">
        <v>2</v>
      </c>
      <c r="N2495" s="734"/>
      <c r="O2495" s="589"/>
      <c r="P2495" s="589"/>
      <c r="Q2495" s="739"/>
      <c r="R2495" s="595" t="str">
        <f t="shared" si="150"/>
        <v>p500</v>
      </c>
      <c r="S2495" s="734"/>
      <c r="T2495" s="734"/>
      <c r="U2495" s="742"/>
    </row>
    <row r="2496" spans="1:21" ht="15.75" thickBot="1" x14ac:dyDescent="0.3">
      <c r="A2496" s="187" t="str">
        <f t="shared" si="148"/>
        <v>روز</v>
      </c>
      <c r="B2496" s="586">
        <v>14030508</v>
      </c>
      <c r="C2496" s="848">
        <v>370</v>
      </c>
      <c r="D2496" s="589">
        <v>7</v>
      </c>
      <c r="E2496" s="589">
        <v>50</v>
      </c>
      <c r="F2496" s="583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89">
        <v>44</v>
      </c>
      <c r="M2496" s="589">
        <v>2</v>
      </c>
      <c r="N2496" s="736"/>
      <c r="O2496" s="589"/>
      <c r="P2496" s="589"/>
      <c r="Q2496" s="739"/>
      <c r="R2496" s="595" t="str">
        <f t="shared" si="150"/>
        <v>p500</v>
      </c>
      <c r="S2496" s="734"/>
      <c r="T2496" s="734"/>
      <c r="U2496" s="742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89">
        <v>7</v>
      </c>
      <c r="E2497" s="589">
        <v>50</v>
      </c>
      <c r="F2497" s="583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89">
        <v>37</v>
      </c>
      <c r="M2497" s="589">
        <v>1</v>
      </c>
      <c r="N2497" s="733">
        <v>306</v>
      </c>
      <c r="O2497" s="589"/>
      <c r="P2497" s="589"/>
      <c r="Q2497" s="739"/>
      <c r="R2497" s="595" t="str">
        <f t="shared" si="150"/>
        <v>fx</v>
      </c>
      <c r="S2497" s="734"/>
      <c r="T2497" s="734"/>
      <c r="U2497" s="742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89">
        <v>7</v>
      </c>
      <c r="E2498" s="589">
        <v>50</v>
      </c>
      <c r="F2498" s="583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89">
        <v>38</v>
      </c>
      <c r="M2498" s="589">
        <v>1</v>
      </c>
      <c r="N2498" s="734"/>
      <c r="O2498" s="589"/>
      <c r="P2498" s="589"/>
      <c r="Q2498" s="739"/>
      <c r="R2498" s="595" t="str">
        <f t="shared" si="150"/>
        <v>fx</v>
      </c>
      <c r="S2498" s="734"/>
      <c r="T2498" s="734"/>
      <c r="U2498" s="742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89">
        <v>7</v>
      </c>
      <c r="E2499" s="589">
        <v>50</v>
      </c>
      <c r="F2499" s="583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89">
        <v>39</v>
      </c>
      <c r="M2499" s="589">
        <v>1</v>
      </c>
      <c r="N2499" s="734"/>
      <c r="O2499" s="589"/>
      <c r="P2499" s="589"/>
      <c r="Q2499" s="739"/>
      <c r="R2499" s="595" t="str">
        <f t="shared" si="150"/>
        <v>fx</v>
      </c>
      <c r="S2499" s="734"/>
      <c r="T2499" s="734"/>
      <c r="U2499" s="742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89">
        <v>7</v>
      </c>
      <c r="E2500" s="589">
        <v>50</v>
      </c>
      <c r="F2500" s="583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89">
        <v>40</v>
      </c>
      <c r="M2500" s="589">
        <v>1</v>
      </c>
      <c r="N2500" s="734"/>
      <c r="O2500" s="589"/>
      <c r="P2500" s="589"/>
      <c r="Q2500" s="739"/>
      <c r="R2500" s="595" t="str">
        <f t="shared" si="150"/>
        <v>fx</v>
      </c>
      <c r="S2500" s="734"/>
      <c r="T2500" s="734"/>
      <c r="U2500" s="742"/>
    </row>
    <row r="2501" spans="1:21" ht="15.75" thickBot="1" x14ac:dyDescent="0.3">
      <c r="A2501" s="187" t="str">
        <f t="shared" si="148"/>
        <v>روز</v>
      </c>
      <c r="B2501" s="586">
        <v>14030508</v>
      </c>
      <c r="C2501" s="96">
        <v>356</v>
      </c>
      <c r="D2501" s="589">
        <v>7</v>
      </c>
      <c r="E2501" s="589">
        <v>50</v>
      </c>
      <c r="F2501" s="583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89">
        <v>41</v>
      </c>
      <c r="M2501" s="589">
        <v>1</v>
      </c>
      <c r="N2501" s="736"/>
      <c r="O2501" s="589"/>
      <c r="P2501" s="589"/>
      <c r="Q2501" s="739"/>
      <c r="R2501" s="595" t="str">
        <f t="shared" si="150"/>
        <v>fx</v>
      </c>
      <c r="S2501" s="734"/>
      <c r="T2501" s="734"/>
      <c r="U2501" s="742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89">
        <v>7</v>
      </c>
      <c r="E2502" s="589">
        <v>50</v>
      </c>
      <c r="F2502" s="583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89">
        <v>38</v>
      </c>
      <c r="M2502" s="589">
        <v>1</v>
      </c>
      <c r="N2502" s="733">
        <v>252</v>
      </c>
      <c r="O2502" s="589"/>
      <c r="P2502" s="589"/>
      <c r="Q2502" s="739"/>
      <c r="R2502" s="595" t="str">
        <f t="shared" si="150"/>
        <v>fx</v>
      </c>
      <c r="S2502" s="734"/>
      <c r="T2502" s="734"/>
      <c r="U2502" s="742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89">
        <v>7</v>
      </c>
      <c r="E2503" s="589">
        <v>50</v>
      </c>
      <c r="F2503" s="583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89">
        <v>39</v>
      </c>
      <c r="M2503" s="589">
        <v>2</v>
      </c>
      <c r="N2503" s="734"/>
      <c r="O2503" s="589"/>
      <c r="P2503" s="589"/>
      <c r="Q2503" s="739"/>
      <c r="R2503" s="595" t="str">
        <f t="shared" si="150"/>
        <v>fx</v>
      </c>
      <c r="S2503" s="734"/>
      <c r="T2503" s="734"/>
      <c r="U2503" s="742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89">
        <v>7</v>
      </c>
      <c r="E2504" s="589">
        <v>50</v>
      </c>
      <c r="F2504" s="583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89">
        <v>40</v>
      </c>
      <c r="M2504" s="589">
        <v>2</v>
      </c>
      <c r="N2504" s="734"/>
      <c r="O2504" s="589"/>
      <c r="P2504" s="589"/>
      <c r="Q2504" s="739"/>
      <c r="R2504" s="595" t="str">
        <f t="shared" si="150"/>
        <v>fx</v>
      </c>
      <c r="S2504" s="734"/>
      <c r="T2504" s="734"/>
      <c r="U2504" s="742"/>
    </row>
    <row r="2505" spans="1:21" ht="15.75" thickBot="1" x14ac:dyDescent="0.3">
      <c r="A2505" s="187" t="str">
        <f t="shared" si="148"/>
        <v>روز</v>
      </c>
      <c r="B2505" s="586">
        <v>14030508</v>
      </c>
      <c r="C2505" s="96">
        <v>270</v>
      </c>
      <c r="D2505" s="589">
        <v>7</v>
      </c>
      <c r="E2505" s="589">
        <v>50</v>
      </c>
      <c r="F2505" s="583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89">
        <v>41</v>
      </c>
      <c r="M2505" s="589">
        <v>1</v>
      </c>
      <c r="N2505" s="736"/>
      <c r="O2505" s="589"/>
      <c r="P2505" s="589"/>
      <c r="Q2505" s="739"/>
      <c r="R2505" s="595" t="str">
        <f t="shared" si="150"/>
        <v>fx</v>
      </c>
      <c r="S2505" s="734"/>
      <c r="T2505" s="734"/>
      <c r="U2505" s="742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89">
        <v>7</v>
      </c>
      <c r="E2506" s="589">
        <v>50</v>
      </c>
      <c r="F2506" s="583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89">
        <v>38</v>
      </c>
      <c r="M2506" s="589">
        <v>1</v>
      </c>
      <c r="N2506" s="733">
        <v>20</v>
      </c>
      <c r="O2506" s="589"/>
      <c r="P2506" s="589"/>
      <c r="Q2506" s="739"/>
      <c r="R2506" s="595" t="str">
        <f t="shared" si="150"/>
        <v>fx</v>
      </c>
      <c r="S2506" s="734"/>
      <c r="T2506" s="734"/>
      <c r="U2506" s="742"/>
    </row>
    <row r="2507" spans="1:21" ht="15.75" thickBot="1" x14ac:dyDescent="0.3">
      <c r="A2507" s="587" t="str">
        <f t="shared" si="148"/>
        <v>روز</v>
      </c>
      <c r="B2507" s="586">
        <v>14030508</v>
      </c>
      <c r="C2507" s="164">
        <v>307</v>
      </c>
      <c r="D2507" s="590">
        <v>7</v>
      </c>
      <c r="E2507" s="590">
        <v>50</v>
      </c>
      <c r="F2507" s="584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90">
        <v>41</v>
      </c>
      <c r="M2507" s="590">
        <v>1</v>
      </c>
      <c r="N2507" s="735"/>
      <c r="O2507" s="590"/>
      <c r="P2507" s="590"/>
      <c r="Q2507" s="740"/>
      <c r="R2507" s="151" t="str">
        <f t="shared" si="150"/>
        <v>fx</v>
      </c>
      <c r="S2507" s="735"/>
      <c r="T2507" s="735"/>
      <c r="U2507" s="743"/>
    </row>
    <row r="2508" spans="1:21" ht="15.75" thickBot="1" x14ac:dyDescent="0.3">
      <c r="A2508" s="162" t="str">
        <f t="shared" si="148"/>
        <v>روز</v>
      </c>
      <c r="B2508" s="583"/>
      <c r="C2508" s="583"/>
      <c r="D2508" s="583">
        <v>7</v>
      </c>
      <c r="E2508" s="583">
        <v>50</v>
      </c>
      <c r="F2508" s="583"/>
      <c r="G2508" s="144"/>
      <c r="H2508" s="167"/>
      <c r="I2508" s="167"/>
      <c r="J2508" s="181"/>
      <c r="K2508" s="181">
        <f t="shared" si="149"/>
        <v>0</v>
      </c>
      <c r="L2508" s="583"/>
      <c r="M2508" s="583"/>
      <c r="N2508" s="583"/>
      <c r="O2508" s="583"/>
      <c r="P2508" s="583"/>
      <c r="Q2508" s="588"/>
      <c r="R2508" s="199" t="str">
        <f t="shared" si="150"/>
        <v>fx</v>
      </c>
      <c r="S2508" s="583"/>
      <c r="T2508" s="583"/>
      <c r="U2508" s="583"/>
    </row>
    <row r="2509" spans="1:21" ht="15.75" thickBot="1" x14ac:dyDescent="0.3">
      <c r="A2509" s="162" t="str">
        <f t="shared" si="148"/>
        <v>روز</v>
      </c>
      <c r="B2509" s="583"/>
      <c r="C2509" s="418"/>
      <c r="D2509" s="418">
        <v>7</v>
      </c>
      <c r="E2509" s="418">
        <v>50</v>
      </c>
      <c r="F2509" s="418"/>
      <c r="G2509" s="88"/>
      <c r="H2509" s="169"/>
      <c r="I2509" s="169"/>
      <c r="J2509" s="178"/>
      <c r="K2509" s="179">
        <f t="shared" si="149"/>
        <v>0</v>
      </c>
      <c r="L2509" s="418"/>
      <c r="M2509" s="418"/>
      <c r="N2509" s="418"/>
      <c r="O2509" s="418"/>
      <c r="P2509" s="418"/>
      <c r="Q2509" s="419"/>
      <c r="R2509" s="420" t="str">
        <f t="shared" si="150"/>
        <v>fx</v>
      </c>
      <c r="S2509" s="418"/>
      <c r="T2509" s="418"/>
      <c r="U2509" s="418"/>
    </row>
    <row r="2510" spans="1:21" ht="15.75" thickBot="1" x14ac:dyDescent="0.3">
      <c r="A2510" s="162" t="str">
        <f t="shared" si="148"/>
        <v>روز</v>
      </c>
      <c r="B2510" s="583"/>
      <c r="C2510" s="418"/>
      <c r="D2510" s="418">
        <v>7</v>
      </c>
      <c r="E2510" s="418">
        <v>50</v>
      </c>
      <c r="F2510" s="418"/>
      <c r="G2510" s="88"/>
      <c r="H2510" s="169"/>
      <c r="I2510" s="169"/>
      <c r="J2510" s="178"/>
      <c r="K2510" s="179">
        <f t="shared" si="149"/>
        <v>0</v>
      </c>
      <c r="L2510" s="418"/>
      <c r="M2510" s="418"/>
      <c r="N2510" s="418"/>
      <c r="O2510" s="418"/>
      <c r="P2510" s="418"/>
      <c r="Q2510" s="419"/>
      <c r="R2510" s="420" t="str">
        <f t="shared" si="150"/>
        <v>fx</v>
      </c>
      <c r="S2510" s="418"/>
      <c r="T2510" s="418"/>
      <c r="U2510" s="418"/>
    </row>
    <row r="2511" spans="1:21" ht="15.75" thickBot="1" x14ac:dyDescent="0.3">
      <c r="A2511" s="162" t="str">
        <f t="shared" si="148"/>
        <v>روز</v>
      </c>
      <c r="B2511" s="583"/>
      <c r="C2511" s="418"/>
      <c r="D2511" s="418">
        <v>7</v>
      </c>
      <c r="E2511" s="418">
        <v>50</v>
      </c>
      <c r="F2511" s="418"/>
      <c r="G2511" s="88"/>
      <c r="H2511" s="169"/>
      <c r="I2511" s="169"/>
      <c r="J2511" s="178"/>
      <c r="K2511" s="179">
        <f t="shared" si="149"/>
        <v>0</v>
      </c>
      <c r="L2511" s="418"/>
      <c r="M2511" s="418"/>
      <c r="N2511" s="418"/>
      <c r="O2511" s="418"/>
      <c r="P2511" s="418"/>
      <c r="Q2511" s="419"/>
      <c r="R2511" s="420" t="str">
        <f t="shared" si="150"/>
        <v>fx</v>
      </c>
      <c r="S2511" s="418"/>
      <c r="T2511" s="418"/>
      <c r="U2511" s="418"/>
    </row>
    <row r="2512" spans="1:21" ht="15.75" thickBot="1" x14ac:dyDescent="0.3">
      <c r="A2512" s="162" t="str">
        <f t="shared" si="148"/>
        <v>روز</v>
      </c>
      <c r="B2512" s="418"/>
      <c r="C2512" s="418"/>
      <c r="D2512" s="418">
        <v>7</v>
      </c>
      <c r="E2512" s="418">
        <v>50</v>
      </c>
      <c r="F2512" s="418"/>
      <c r="G2512" s="88"/>
      <c r="H2512" s="169"/>
      <c r="I2512" s="169"/>
      <c r="J2512" s="178"/>
      <c r="K2512" s="179">
        <f t="shared" si="149"/>
        <v>0</v>
      </c>
      <c r="L2512" s="418"/>
      <c r="M2512" s="418"/>
      <c r="N2512" s="418"/>
      <c r="O2512" s="418"/>
      <c r="P2512" s="418"/>
      <c r="Q2512" s="419"/>
      <c r="R2512" s="420" t="str">
        <f t="shared" si="150"/>
        <v>fx</v>
      </c>
      <c r="S2512" s="418"/>
      <c r="T2512" s="418"/>
      <c r="U2512" s="418"/>
    </row>
    <row r="2513" spans="1:21" ht="15.75" thickBot="1" x14ac:dyDescent="0.3">
      <c r="A2513" s="162" t="str">
        <f t="shared" si="148"/>
        <v>روز</v>
      </c>
      <c r="B2513" s="418"/>
      <c r="C2513" s="418"/>
      <c r="D2513" s="418">
        <v>7</v>
      </c>
      <c r="E2513" s="418">
        <v>50</v>
      </c>
      <c r="F2513" s="418"/>
      <c r="G2513" s="88"/>
      <c r="H2513" s="169"/>
      <c r="I2513" s="169"/>
      <c r="J2513" s="178"/>
      <c r="K2513" s="179">
        <f t="shared" si="149"/>
        <v>0</v>
      </c>
      <c r="L2513" s="418"/>
      <c r="M2513" s="418"/>
      <c r="N2513" s="418"/>
      <c r="O2513" s="418"/>
      <c r="P2513" s="418"/>
      <c r="Q2513" s="419"/>
      <c r="R2513" s="420" t="str">
        <f t="shared" si="150"/>
        <v>fx</v>
      </c>
      <c r="S2513" s="418"/>
      <c r="T2513" s="418"/>
      <c r="U2513" s="418"/>
    </row>
    <row r="2514" spans="1:21" ht="15.75" thickBot="1" x14ac:dyDescent="0.3">
      <c r="A2514" s="162" t="str">
        <f t="shared" si="148"/>
        <v>روز</v>
      </c>
      <c r="B2514" s="418"/>
      <c r="C2514" s="418"/>
      <c r="D2514" s="418">
        <v>7</v>
      </c>
      <c r="E2514" s="418">
        <v>50</v>
      </c>
      <c r="F2514" s="418"/>
      <c r="G2514" s="88"/>
      <c r="H2514" s="169"/>
      <c r="I2514" s="169"/>
      <c r="J2514" s="178"/>
      <c r="K2514" s="179">
        <f t="shared" si="149"/>
        <v>0</v>
      </c>
      <c r="L2514" s="418"/>
      <c r="M2514" s="418"/>
      <c r="N2514" s="418"/>
      <c r="O2514" s="418"/>
      <c r="P2514" s="418"/>
      <c r="Q2514" s="419"/>
      <c r="R2514" s="420" t="str">
        <f t="shared" si="150"/>
        <v>fx</v>
      </c>
      <c r="S2514" s="418"/>
      <c r="T2514" s="418"/>
      <c r="U2514" s="418"/>
    </row>
    <row r="2515" spans="1:21" ht="15.75" thickBot="1" x14ac:dyDescent="0.3">
      <c r="A2515" s="162" t="str">
        <f t="shared" si="148"/>
        <v>روز</v>
      </c>
      <c r="B2515" s="418"/>
      <c r="C2515" s="418"/>
      <c r="D2515" s="418">
        <v>7</v>
      </c>
      <c r="E2515" s="418">
        <v>50</v>
      </c>
      <c r="F2515" s="418"/>
      <c r="G2515" s="88"/>
      <c r="H2515" s="169"/>
      <c r="I2515" s="169"/>
      <c r="J2515" s="178"/>
      <c r="K2515" s="179">
        <f t="shared" si="149"/>
        <v>0</v>
      </c>
      <c r="L2515" s="418"/>
      <c r="M2515" s="418"/>
      <c r="N2515" s="418"/>
      <c r="O2515" s="418"/>
      <c r="P2515" s="418"/>
      <c r="Q2515" s="419"/>
      <c r="R2515" s="420" t="str">
        <f t="shared" si="150"/>
        <v>fx</v>
      </c>
      <c r="S2515" s="418"/>
      <c r="T2515" s="418"/>
      <c r="U2515" s="418"/>
    </row>
    <row r="2516" spans="1:21" ht="15.75" thickBot="1" x14ac:dyDescent="0.3">
      <c r="A2516" s="162" t="str">
        <f t="shared" si="148"/>
        <v>روز</v>
      </c>
      <c r="B2516" s="418"/>
      <c r="C2516" s="418"/>
      <c r="D2516" s="418">
        <v>7</v>
      </c>
      <c r="E2516" s="418">
        <v>50</v>
      </c>
      <c r="F2516" s="418"/>
      <c r="G2516" s="88"/>
      <c r="H2516" s="169"/>
      <c r="I2516" s="169"/>
      <c r="J2516" s="178"/>
      <c r="K2516" s="179">
        <f t="shared" si="149"/>
        <v>0</v>
      </c>
      <c r="L2516" s="418"/>
      <c r="M2516" s="418"/>
      <c r="N2516" s="418"/>
      <c r="O2516" s="418"/>
      <c r="P2516" s="418"/>
      <c r="Q2516" s="419"/>
      <c r="R2516" s="420" t="str">
        <f t="shared" si="150"/>
        <v>fx</v>
      </c>
      <c r="S2516" s="418"/>
      <c r="T2516" s="418"/>
      <c r="U2516" s="418"/>
    </row>
    <row r="2517" spans="1:21" ht="15.75" thickBot="1" x14ac:dyDescent="0.3">
      <c r="A2517" s="162" t="str">
        <f t="shared" si="148"/>
        <v>روز</v>
      </c>
      <c r="B2517" s="418"/>
      <c r="C2517" s="418"/>
      <c r="D2517" s="418">
        <v>7</v>
      </c>
      <c r="E2517" s="418">
        <v>50</v>
      </c>
      <c r="F2517" s="418"/>
      <c r="G2517" s="88"/>
      <c r="H2517" s="169"/>
      <c r="I2517" s="169"/>
      <c r="J2517" s="178"/>
      <c r="K2517" s="179">
        <f t="shared" si="149"/>
        <v>0</v>
      </c>
      <c r="L2517" s="418"/>
      <c r="M2517" s="418"/>
      <c r="N2517" s="418"/>
      <c r="O2517" s="418"/>
      <c r="P2517" s="418"/>
      <c r="Q2517" s="419"/>
      <c r="R2517" s="420" t="str">
        <f t="shared" si="150"/>
        <v>fx</v>
      </c>
      <c r="S2517" s="418"/>
      <c r="T2517" s="418"/>
      <c r="U2517" s="418"/>
    </row>
    <row r="2518" spans="1:21" ht="15.75" thickBot="1" x14ac:dyDescent="0.3">
      <c r="A2518" s="162" t="str">
        <f t="shared" si="148"/>
        <v>روز</v>
      </c>
      <c r="B2518" s="418"/>
      <c r="C2518" s="418"/>
      <c r="D2518" s="418">
        <v>7</v>
      </c>
      <c r="E2518" s="418">
        <v>50</v>
      </c>
      <c r="F2518" s="418"/>
      <c r="G2518" s="88"/>
      <c r="H2518" s="169"/>
      <c r="I2518" s="169"/>
      <c r="J2518" s="178"/>
      <c r="K2518" s="179">
        <f t="shared" si="149"/>
        <v>0</v>
      </c>
      <c r="L2518" s="418"/>
      <c r="M2518" s="418"/>
      <c r="N2518" s="418"/>
      <c r="O2518" s="418"/>
      <c r="P2518" s="418"/>
      <c r="Q2518" s="419"/>
      <c r="R2518" s="420" t="str">
        <f t="shared" si="150"/>
        <v>fx</v>
      </c>
      <c r="S2518" s="418"/>
      <c r="T2518" s="418"/>
      <c r="U2518" s="418"/>
    </row>
    <row r="2519" spans="1:21" ht="15.75" thickBot="1" x14ac:dyDescent="0.3">
      <c r="A2519" s="162" t="str">
        <f t="shared" si="148"/>
        <v>روز</v>
      </c>
      <c r="B2519" s="418"/>
      <c r="C2519" s="418"/>
      <c r="D2519" s="418">
        <v>7</v>
      </c>
      <c r="E2519" s="418">
        <v>50</v>
      </c>
      <c r="F2519" s="418"/>
      <c r="G2519" s="88"/>
      <c r="H2519" s="169"/>
      <c r="I2519" s="169"/>
      <c r="J2519" s="178"/>
      <c r="K2519" s="179">
        <f t="shared" si="149"/>
        <v>0</v>
      </c>
      <c r="L2519" s="418"/>
      <c r="M2519" s="418"/>
      <c r="N2519" s="418"/>
      <c r="O2519" s="418"/>
      <c r="P2519" s="418"/>
      <c r="Q2519" s="419"/>
      <c r="R2519" s="420" t="str">
        <f t="shared" si="150"/>
        <v>fx</v>
      </c>
      <c r="S2519" s="418"/>
      <c r="T2519" s="418"/>
      <c r="U2519" s="418"/>
    </row>
    <row r="2520" spans="1:21" ht="15.75" thickBot="1" x14ac:dyDescent="0.3">
      <c r="A2520" s="162" t="str">
        <f t="shared" si="148"/>
        <v>روز</v>
      </c>
      <c r="B2520" s="418"/>
      <c r="C2520" s="418"/>
      <c r="D2520" s="418">
        <v>7</v>
      </c>
      <c r="E2520" s="418">
        <v>50</v>
      </c>
      <c r="F2520" s="418"/>
      <c r="G2520" s="88"/>
      <c r="H2520" s="169"/>
      <c r="I2520" s="169"/>
      <c r="J2520" s="178"/>
      <c r="K2520" s="179">
        <f t="shared" si="149"/>
        <v>0</v>
      </c>
      <c r="L2520" s="418"/>
      <c r="M2520" s="418"/>
      <c r="N2520" s="418"/>
      <c r="O2520" s="418"/>
      <c r="P2520" s="418"/>
      <c r="Q2520" s="419"/>
      <c r="R2520" s="420" t="str">
        <f t="shared" si="150"/>
        <v>fx</v>
      </c>
      <c r="S2520" s="418"/>
      <c r="T2520" s="418"/>
      <c r="U2520" s="418"/>
    </row>
    <row r="2521" spans="1:21" ht="15.75" thickBot="1" x14ac:dyDescent="0.3">
      <c r="A2521" s="162" t="str">
        <f t="shared" si="148"/>
        <v>روز</v>
      </c>
      <c r="B2521" s="418"/>
      <c r="C2521" s="418"/>
      <c r="D2521" s="418">
        <v>7</v>
      </c>
      <c r="E2521" s="418">
        <v>50</v>
      </c>
      <c r="F2521" s="418"/>
      <c r="G2521" s="88"/>
      <c r="H2521" s="169"/>
      <c r="I2521" s="169"/>
      <c r="J2521" s="178"/>
      <c r="K2521" s="179">
        <f t="shared" si="149"/>
        <v>0</v>
      </c>
      <c r="L2521" s="418"/>
      <c r="M2521" s="418"/>
      <c r="N2521" s="418"/>
      <c r="O2521" s="418"/>
      <c r="P2521" s="418"/>
      <c r="Q2521" s="419"/>
      <c r="R2521" s="420" t="str">
        <f t="shared" si="150"/>
        <v>fx</v>
      </c>
      <c r="S2521" s="418"/>
      <c r="T2521" s="418"/>
      <c r="U2521" s="418"/>
    </row>
    <row r="2522" spans="1:21" ht="15.75" thickBot="1" x14ac:dyDescent="0.3">
      <c r="A2522" s="162" t="str">
        <f t="shared" si="148"/>
        <v>روز</v>
      </c>
      <c r="B2522" s="418"/>
      <c r="C2522" s="418"/>
      <c r="D2522" s="418">
        <v>7</v>
      </c>
      <c r="E2522" s="418">
        <v>50</v>
      </c>
      <c r="F2522" s="418"/>
      <c r="G2522" s="88"/>
      <c r="H2522" s="169"/>
      <c r="I2522" s="169"/>
      <c r="J2522" s="178"/>
      <c r="K2522" s="179">
        <f t="shared" si="149"/>
        <v>0</v>
      </c>
      <c r="L2522" s="418"/>
      <c r="M2522" s="418"/>
      <c r="N2522" s="418"/>
      <c r="O2522" s="418"/>
      <c r="P2522" s="418"/>
      <c r="Q2522" s="419"/>
      <c r="R2522" s="420" t="str">
        <f t="shared" si="150"/>
        <v>fx</v>
      </c>
      <c r="S2522" s="418"/>
      <c r="T2522" s="418"/>
      <c r="U2522" s="418"/>
    </row>
    <row r="2523" spans="1:21" ht="15.75" thickBot="1" x14ac:dyDescent="0.3">
      <c r="A2523" s="162" t="str">
        <f t="shared" si="148"/>
        <v>روز</v>
      </c>
      <c r="B2523" s="418"/>
      <c r="C2523" s="418"/>
      <c r="D2523" s="418">
        <v>7</v>
      </c>
      <c r="E2523" s="418">
        <v>50</v>
      </c>
      <c r="F2523" s="418"/>
      <c r="G2523" s="88"/>
      <c r="H2523" s="169"/>
      <c r="I2523" s="169"/>
      <c r="J2523" s="178"/>
      <c r="K2523" s="179">
        <f t="shared" si="149"/>
        <v>0</v>
      </c>
      <c r="L2523" s="418"/>
      <c r="M2523" s="418"/>
      <c r="N2523" s="418"/>
      <c r="O2523" s="418"/>
      <c r="P2523" s="418"/>
      <c r="Q2523" s="419"/>
      <c r="R2523" s="420" t="str">
        <f t="shared" si="150"/>
        <v>fx</v>
      </c>
      <c r="S2523" s="418"/>
      <c r="T2523" s="418"/>
      <c r="U2523" s="418"/>
    </row>
    <row r="2524" spans="1:21" ht="15.75" thickBot="1" x14ac:dyDescent="0.3">
      <c r="A2524" s="162" t="str">
        <f t="shared" si="148"/>
        <v>روز</v>
      </c>
      <c r="B2524" s="418"/>
      <c r="C2524" s="418"/>
      <c r="D2524" s="418">
        <v>7</v>
      </c>
      <c r="E2524" s="418">
        <v>50</v>
      </c>
      <c r="F2524" s="418"/>
      <c r="G2524" s="88"/>
      <c r="H2524" s="169"/>
      <c r="I2524" s="169"/>
      <c r="J2524" s="178"/>
      <c r="K2524" s="179">
        <f t="shared" si="149"/>
        <v>0</v>
      </c>
      <c r="L2524" s="418"/>
      <c r="M2524" s="418"/>
      <c r="N2524" s="418"/>
      <c r="O2524" s="418"/>
      <c r="P2524" s="418"/>
      <c r="Q2524" s="419"/>
      <c r="R2524" s="420" t="str">
        <f t="shared" si="150"/>
        <v>fx</v>
      </c>
      <c r="S2524" s="418"/>
      <c r="T2524" s="418"/>
      <c r="U2524" s="418"/>
    </row>
    <row r="2525" spans="1:21" ht="15.75" thickBot="1" x14ac:dyDescent="0.3">
      <c r="A2525" s="162" t="str">
        <f t="shared" si="148"/>
        <v>روز</v>
      </c>
      <c r="B2525" s="418"/>
      <c r="C2525" s="418"/>
      <c r="D2525" s="418">
        <v>7</v>
      </c>
      <c r="E2525" s="418">
        <v>50</v>
      </c>
      <c r="F2525" s="418"/>
      <c r="G2525" s="88"/>
      <c r="H2525" s="169"/>
      <c r="I2525" s="169"/>
      <c r="J2525" s="178"/>
      <c r="K2525" s="179">
        <f t="shared" si="149"/>
        <v>0</v>
      </c>
      <c r="L2525" s="418"/>
      <c r="M2525" s="418"/>
      <c r="N2525" s="418"/>
      <c r="O2525" s="418"/>
      <c r="P2525" s="418"/>
      <c r="Q2525" s="419"/>
      <c r="R2525" s="420" t="str">
        <f t="shared" si="150"/>
        <v>fx</v>
      </c>
      <c r="S2525" s="418"/>
      <c r="T2525" s="418"/>
      <c r="U2525" s="418"/>
    </row>
    <row r="2526" spans="1:21" ht="15.75" thickBot="1" x14ac:dyDescent="0.3">
      <c r="A2526" s="162" t="str">
        <f t="shared" ref="A2526:A2589" si="152">IF(H2526&gt;I2526,"شب","روز")</f>
        <v>روز</v>
      </c>
      <c r="B2526" s="418"/>
      <c r="C2526" s="418"/>
      <c r="D2526" s="418">
        <v>7</v>
      </c>
      <c r="E2526" s="418">
        <v>50</v>
      </c>
      <c r="F2526" s="418"/>
      <c r="G2526" s="88"/>
      <c r="H2526" s="169"/>
      <c r="I2526" s="169"/>
      <c r="J2526" s="178"/>
      <c r="K2526" s="179">
        <f t="shared" ref="K2526:K2589" si="153">IF(H2526&gt;I2526,(H2526-I2526)-J2526,(I2526-H2526)-J2526)</f>
        <v>0</v>
      </c>
      <c r="L2526" s="418"/>
      <c r="M2526" s="418"/>
      <c r="N2526" s="418"/>
      <c r="O2526" s="418"/>
      <c r="P2526" s="418"/>
      <c r="Q2526" s="419"/>
      <c r="R2526" s="420" t="str">
        <f t="shared" ref="R2526:R2589" si="154">IF(C2526=370,"p500","fx")</f>
        <v>fx</v>
      </c>
      <c r="S2526" s="418"/>
      <c r="T2526" s="418"/>
      <c r="U2526" s="418"/>
    </row>
    <row r="2527" spans="1:21" ht="15.75" thickBot="1" x14ac:dyDescent="0.3">
      <c r="A2527" s="162" t="str">
        <f t="shared" si="152"/>
        <v>روز</v>
      </c>
      <c r="B2527" s="418"/>
      <c r="C2527" s="418"/>
      <c r="D2527" s="418">
        <v>7</v>
      </c>
      <c r="E2527" s="418">
        <v>50</v>
      </c>
      <c r="F2527" s="418"/>
      <c r="G2527" s="88"/>
      <c r="H2527" s="169"/>
      <c r="I2527" s="169"/>
      <c r="J2527" s="178"/>
      <c r="K2527" s="179">
        <f t="shared" si="153"/>
        <v>0</v>
      </c>
      <c r="L2527" s="418"/>
      <c r="M2527" s="418"/>
      <c r="N2527" s="418"/>
      <c r="O2527" s="418"/>
      <c r="P2527" s="418"/>
      <c r="Q2527" s="419"/>
      <c r="R2527" s="420" t="str">
        <f t="shared" si="154"/>
        <v>fx</v>
      </c>
      <c r="S2527" s="418"/>
      <c r="T2527" s="418"/>
      <c r="U2527" s="418"/>
    </row>
    <row r="2528" spans="1:21" ht="15.75" thickBot="1" x14ac:dyDescent="0.3">
      <c r="A2528" s="162" t="str">
        <f t="shared" si="152"/>
        <v>روز</v>
      </c>
      <c r="B2528" s="418"/>
      <c r="C2528" s="418"/>
      <c r="D2528" s="418">
        <v>7</v>
      </c>
      <c r="E2528" s="418">
        <v>50</v>
      </c>
      <c r="F2528" s="418"/>
      <c r="G2528" s="88"/>
      <c r="H2528" s="169"/>
      <c r="I2528" s="169"/>
      <c r="J2528" s="178"/>
      <c r="K2528" s="179">
        <f t="shared" si="153"/>
        <v>0</v>
      </c>
      <c r="L2528" s="418"/>
      <c r="M2528" s="418"/>
      <c r="N2528" s="418"/>
      <c r="O2528" s="418"/>
      <c r="P2528" s="418"/>
      <c r="Q2528" s="419"/>
      <c r="R2528" s="420" t="str">
        <f t="shared" si="154"/>
        <v>fx</v>
      </c>
      <c r="S2528" s="418"/>
      <c r="T2528" s="418"/>
      <c r="U2528" s="418"/>
    </row>
    <row r="2529" spans="1:21" ht="15.75" thickBot="1" x14ac:dyDescent="0.3">
      <c r="A2529" s="162" t="str">
        <f t="shared" si="152"/>
        <v>روز</v>
      </c>
      <c r="B2529" s="418"/>
      <c r="C2529" s="418"/>
      <c r="D2529" s="418">
        <v>7</v>
      </c>
      <c r="E2529" s="418">
        <v>50</v>
      </c>
      <c r="F2529" s="418"/>
      <c r="G2529" s="88"/>
      <c r="H2529" s="169"/>
      <c r="I2529" s="169"/>
      <c r="J2529" s="178"/>
      <c r="K2529" s="179">
        <f t="shared" si="153"/>
        <v>0</v>
      </c>
      <c r="L2529" s="418"/>
      <c r="M2529" s="418"/>
      <c r="N2529" s="418"/>
      <c r="O2529" s="418"/>
      <c r="P2529" s="418"/>
      <c r="Q2529" s="419"/>
      <c r="R2529" s="420" t="str">
        <f t="shared" si="154"/>
        <v>fx</v>
      </c>
      <c r="S2529" s="418"/>
      <c r="T2529" s="418"/>
      <c r="U2529" s="418"/>
    </row>
    <row r="2530" spans="1:21" ht="15.75" thickBot="1" x14ac:dyDescent="0.3">
      <c r="A2530" s="162" t="str">
        <f t="shared" si="152"/>
        <v>روز</v>
      </c>
      <c r="B2530" s="418"/>
      <c r="C2530" s="418"/>
      <c r="D2530" s="418">
        <v>7</v>
      </c>
      <c r="E2530" s="418">
        <v>50</v>
      </c>
      <c r="F2530" s="418"/>
      <c r="G2530" s="88"/>
      <c r="H2530" s="169"/>
      <c r="I2530" s="169"/>
      <c r="J2530" s="178"/>
      <c r="K2530" s="179">
        <f t="shared" si="153"/>
        <v>0</v>
      </c>
      <c r="L2530" s="418"/>
      <c r="M2530" s="418"/>
      <c r="N2530" s="418"/>
      <c r="O2530" s="418"/>
      <c r="P2530" s="418"/>
      <c r="Q2530" s="419"/>
      <c r="R2530" s="420" t="str">
        <f t="shared" si="154"/>
        <v>fx</v>
      </c>
      <c r="S2530" s="418"/>
      <c r="T2530" s="418"/>
      <c r="U2530" s="418"/>
    </row>
    <row r="2531" spans="1:21" ht="15.75" thickBot="1" x14ac:dyDescent="0.3">
      <c r="A2531" s="162" t="str">
        <f t="shared" si="152"/>
        <v>روز</v>
      </c>
      <c r="B2531" s="418"/>
      <c r="C2531" s="418"/>
      <c r="D2531" s="418">
        <v>7</v>
      </c>
      <c r="E2531" s="418">
        <v>50</v>
      </c>
      <c r="F2531" s="418"/>
      <c r="G2531" s="88"/>
      <c r="H2531" s="169"/>
      <c r="I2531" s="169"/>
      <c r="J2531" s="178"/>
      <c r="K2531" s="179">
        <f t="shared" si="153"/>
        <v>0</v>
      </c>
      <c r="L2531" s="418"/>
      <c r="M2531" s="418"/>
      <c r="N2531" s="418"/>
      <c r="O2531" s="418"/>
      <c r="P2531" s="418"/>
      <c r="Q2531" s="419"/>
      <c r="R2531" s="420" t="str">
        <f t="shared" si="154"/>
        <v>fx</v>
      </c>
      <c r="S2531" s="418"/>
      <c r="T2531" s="418"/>
      <c r="U2531" s="418"/>
    </row>
    <row r="2532" spans="1:21" ht="15.75" thickBot="1" x14ac:dyDescent="0.3">
      <c r="A2532" s="162" t="str">
        <f t="shared" si="152"/>
        <v>روز</v>
      </c>
      <c r="B2532" s="418"/>
      <c r="C2532" s="418"/>
      <c r="D2532" s="418">
        <v>7</v>
      </c>
      <c r="E2532" s="418">
        <v>50</v>
      </c>
      <c r="F2532" s="418"/>
      <c r="G2532" s="88"/>
      <c r="H2532" s="169"/>
      <c r="I2532" s="169"/>
      <c r="J2532" s="178"/>
      <c r="K2532" s="179">
        <f t="shared" si="153"/>
        <v>0</v>
      </c>
      <c r="L2532" s="418"/>
      <c r="M2532" s="418"/>
      <c r="N2532" s="418"/>
      <c r="O2532" s="418"/>
      <c r="P2532" s="418"/>
      <c r="Q2532" s="419"/>
      <c r="R2532" s="420" t="str">
        <f t="shared" si="154"/>
        <v>fx</v>
      </c>
      <c r="S2532" s="418"/>
      <c r="T2532" s="418"/>
      <c r="U2532" s="418"/>
    </row>
    <row r="2533" spans="1:21" ht="15.75" thickBot="1" x14ac:dyDescent="0.3">
      <c r="A2533" s="162" t="str">
        <f t="shared" si="152"/>
        <v>روز</v>
      </c>
      <c r="B2533" s="418"/>
      <c r="C2533" s="418"/>
      <c r="D2533" s="418">
        <v>7</v>
      </c>
      <c r="E2533" s="418">
        <v>50</v>
      </c>
      <c r="F2533" s="418"/>
      <c r="G2533" s="88"/>
      <c r="H2533" s="169"/>
      <c r="I2533" s="169"/>
      <c r="J2533" s="178"/>
      <c r="K2533" s="179">
        <f t="shared" si="153"/>
        <v>0</v>
      </c>
      <c r="L2533" s="418"/>
      <c r="M2533" s="418"/>
      <c r="N2533" s="418"/>
      <c r="O2533" s="418"/>
      <c r="P2533" s="418"/>
      <c r="Q2533" s="419"/>
      <c r="R2533" s="420" t="str">
        <f t="shared" si="154"/>
        <v>fx</v>
      </c>
      <c r="S2533" s="418"/>
      <c r="T2533" s="418"/>
      <c r="U2533" s="418"/>
    </row>
    <row r="2534" spans="1:21" ht="15.75" thickBot="1" x14ac:dyDescent="0.3">
      <c r="A2534" s="162" t="str">
        <f t="shared" si="152"/>
        <v>روز</v>
      </c>
      <c r="B2534" s="418"/>
      <c r="C2534" s="418"/>
      <c r="D2534" s="418">
        <v>7</v>
      </c>
      <c r="E2534" s="418">
        <v>50</v>
      </c>
      <c r="F2534" s="418"/>
      <c r="G2534" s="88"/>
      <c r="H2534" s="169"/>
      <c r="I2534" s="169"/>
      <c r="J2534" s="178"/>
      <c r="K2534" s="179">
        <f t="shared" si="153"/>
        <v>0</v>
      </c>
      <c r="L2534" s="418"/>
      <c r="M2534" s="418"/>
      <c r="N2534" s="418"/>
      <c r="O2534" s="418"/>
      <c r="P2534" s="418"/>
      <c r="Q2534" s="419"/>
      <c r="R2534" s="420" t="str">
        <f t="shared" si="154"/>
        <v>fx</v>
      </c>
      <c r="S2534" s="418"/>
      <c r="T2534" s="418"/>
      <c r="U2534" s="418"/>
    </row>
    <row r="2535" spans="1:21" ht="15.75" thickBot="1" x14ac:dyDescent="0.3">
      <c r="A2535" s="162" t="str">
        <f t="shared" si="152"/>
        <v>روز</v>
      </c>
      <c r="B2535" s="418"/>
      <c r="C2535" s="418"/>
      <c r="D2535" s="418">
        <v>7</v>
      </c>
      <c r="E2535" s="418">
        <v>50</v>
      </c>
      <c r="F2535" s="418"/>
      <c r="G2535" s="88"/>
      <c r="H2535" s="169"/>
      <c r="I2535" s="169"/>
      <c r="J2535" s="178"/>
      <c r="K2535" s="179">
        <f t="shared" si="153"/>
        <v>0</v>
      </c>
      <c r="L2535" s="418"/>
      <c r="M2535" s="418"/>
      <c r="N2535" s="418"/>
      <c r="O2535" s="418"/>
      <c r="P2535" s="418"/>
      <c r="Q2535" s="419"/>
      <c r="R2535" s="420" t="str">
        <f t="shared" si="154"/>
        <v>fx</v>
      </c>
      <c r="S2535" s="418"/>
      <c r="T2535" s="418"/>
      <c r="U2535" s="418"/>
    </row>
    <row r="2536" spans="1:21" ht="15.75" thickBot="1" x14ac:dyDescent="0.3">
      <c r="A2536" s="162" t="str">
        <f t="shared" si="152"/>
        <v>روز</v>
      </c>
      <c r="B2536" s="418"/>
      <c r="C2536" s="418"/>
      <c r="D2536" s="418">
        <v>7</v>
      </c>
      <c r="E2536" s="418">
        <v>50</v>
      </c>
      <c r="F2536" s="418"/>
      <c r="G2536" s="88"/>
      <c r="H2536" s="169"/>
      <c r="I2536" s="169"/>
      <c r="J2536" s="178"/>
      <c r="K2536" s="179">
        <f t="shared" si="153"/>
        <v>0</v>
      </c>
      <c r="L2536" s="418"/>
      <c r="M2536" s="418"/>
      <c r="N2536" s="418"/>
      <c r="O2536" s="418"/>
      <c r="P2536" s="418"/>
      <c r="Q2536" s="419"/>
      <c r="R2536" s="420" t="str">
        <f t="shared" si="154"/>
        <v>fx</v>
      </c>
      <c r="S2536" s="418"/>
      <c r="T2536" s="418"/>
      <c r="U2536" s="418"/>
    </row>
    <row r="2537" spans="1:21" ht="15.75" thickBot="1" x14ac:dyDescent="0.3">
      <c r="A2537" s="162" t="str">
        <f t="shared" si="152"/>
        <v>روز</v>
      </c>
      <c r="B2537" s="418"/>
      <c r="C2537" s="418"/>
      <c r="D2537" s="418">
        <v>7</v>
      </c>
      <c r="E2537" s="418">
        <v>50</v>
      </c>
      <c r="F2537" s="418"/>
      <c r="G2537" s="88"/>
      <c r="H2537" s="169"/>
      <c r="I2537" s="169"/>
      <c r="J2537" s="178"/>
      <c r="K2537" s="179">
        <f t="shared" si="153"/>
        <v>0</v>
      </c>
      <c r="L2537" s="418"/>
      <c r="M2537" s="418"/>
      <c r="N2537" s="418"/>
      <c r="O2537" s="418"/>
      <c r="P2537" s="418"/>
      <c r="Q2537" s="419"/>
      <c r="R2537" s="420" t="str">
        <f t="shared" si="154"/>
        <v>fx</v>
      </c>
      <c r="S2537" s="418"/>
      <c r="T2537" s="418"/>
      <c r="U2537" s="418"/>
    </row>
    <row r="2538" spans="1:21" ht="15.75" thickBot="1" x14ac:dyDescent="0.3">
      <c r="A2538" s="162" t="str">
        <f t="shared" si="152"/>
        <v>روز</v>
      </c>
      <c r="B2538" s="418"/>
      <c r="C2538" s="418"/>
      <c r="D2538" s="418">
        <v>7</v>
      </c>
      <c r="E2538" s="418">
        <v>50</v>
      </c>
      <c r="F2538" s="418"/>
      <c r="G2538" s="88"/>
      <c r="H2538" s="169"/>
      <c r="I2538" s="169"/>
      <c r="J2538" s="178"/>
      <c r="K2538" s="179">
        <f t="shared" si="153"/>
        <v>0</v>
      </c>
      <c r="L2538" s="418"/>
      <c r="M2538" s="418"/>
      <c r="N2538" s="418"/>
      <c r="O2538" s="418"/>
      <c r="P2538" s="418"/>
      <c r="Q2538" s="419"/>
      <c r="R2538" s="420" t="str">
        <f t="shared" si="154"/>
        <v>fx</v>
      </c>
      <c r="S2538" s="418"/>
      <c r="T2538" s="418"/>
      <c r="U2538" s="418"/>
    </row>
    <row r="2539" spans="1:21" ht="15.75" thickBot="1" x14ac:dyDescent="0.3">
      <c r="A2539" s="162" t="str">
        <f t="shared" si="152"/>
        <v>روز</v>
      </c>
      <c r="B2539" s="418"/>
      <c r="C2539" s="418"/>
      <c r="D2539" s="418">
        <v>7</v>
      </c>
      <c r="E2539" s="418">
        <v>50</v>
      </c>
      <c r="F2539" s="418"/>
      <c r="G2539" s="88"/>
      <c r="H2539" s="169"/>
      <c r="I2539" s="169"/>
      <c r="J2539" s="178"/>
      <c r="K2539" s="179">
        <f t="shared" si="153"/>
        <v>0</v>
      </c>
      <c r="L2539" s="418"/>
      <c r="M2539" s="418"/>
      <c r="N2539" s="418"/>
      <c r="O2539" s="418"/>
      <c r="P2539" s="418"/>
      <c r="Q2539" s="419"/>
      <c r="R2539" s="420" t="str">
        <f t="shared" si="154"/>
        <v>fx</v>
      </c>
      <c r="S2539" s="418"/>
      <c r="T2539" s="418"/>
      <c r="U2539" s="418"/>
    </row>
    <row r="2540" spans="1:21" ht="15.75" thickBot="1" x14ac:dyDescent="0.3">
      <c r="A2540" s="162" t="str">
        <f t="shared" si="152"/>
        <v>روز</v>
      </c>
      <c r="B2540" s="418"/>
      <c r="C2540" s="418"/>
      <c r="D2540" s="418">
        <v>7</v>
      </c>
      <c r="E2540" s="418">
        <v>50</v>
      </c>
      <c r="F2540" s="418"/>
      <c r="G2540" s="88"/>
      <c r="H2540" s="169"/>
      <c r="I2540" s="169"/>
      <c r="J2540" s="178"/>
      <c r="K2540" s="179">
        <f t="shared" si="153"/>
        <v>0</v>
      </c>
      <c r="L2540" s="418"/>
      <c r="M2540" s="418"/>
      <c r="N2540" s="418"/>
      <c r="O2540" s="418"/>
      <c r="P2540" s="418"/>
      <c r="Q2540" s="419"/>
      <c r="R2540" s="420" t="str">
        <f t="shared" si="154"/>
        <v>fx</v>
      </c>
      <c r="S2540" s="418"/>
      <c r="T2540" s="418"/>
      <c r="U2540" s="418"/>
    </row>
    <row r="2541" spans="1:21" ht="15.75" thickBot="1" x14ac:dyDescent="0.3">
      <c r="A2541" s="162" t="str">
        <f t="shared" si="152"/>
        <v>روز</v>
      </c>
      <c r="B2541" s="418"/>
      <c r="C2541" s="418"/>
      <c r="D2541" s="418">
        <v>7</v>
      </c>
      <c r="E2541" s="418">
        <v>50</v>
      </c>
      <c r="F2541" s="418"/>
      <c r="G2541" s="88"/>
      <c r="H2541" s="169"/>
      <c r="I2541" s="169"/>
      <c r="J2541" s="178"/>
      <c r="K2541" s="179">
        <f t="shared" si="153"/>
        <v>0</v>
      </c>
      <c r="L2541" s="418"/>
      <c r="M2541" s="418"/>
      <c r="N2541" s="418"/>
      <c r="O2541" s="418"/>
      <c r="P2541" s="418"/>
      <c r="Q2541" s="419"/>
      <c r="R2541" s="420" t="str">
        <f t="shared" si="154"/>
        <v>fx</v>
      </c>
      <c r="S2541" s="418"/>
      <c r="T2541" s="418"/>
      <c r="U2541" s="418"/>
    </row>
    <row r="2542" spans="1:21" ht="15.75" thickBot="1" x14ac:dyDescent="0.3">
      <c r="A2542" s="162" t="str">
        <f t="shared" si="152"/>
        <v>روز</v>
      </c>
      <c r="B2542" s="418"/>
      <c r="C2542" s="418"/>
      <c r="D2542" s="418">
        <v>7</v>
      </c>
      <c r="E2542" s="418">
        <v>50</v>
      </c>
      <c r="F2542" s="418"/>
      <c r="G2542" s="88"/>
      <c r="H2542" s="169"/>
      <c r="I2542" s="169"/>
      <c r="J2542" s="178"/>
      <c r="K2542" s="179">
        <f t="shared" si="153"/>
        <v>0</v>
      </c>
      <c r="L2542" s="418"/>
      <c r="M2542" s="418"/>
      <c r="N2542" s="418"/>
      <c r="O2542" s="418"/>
      <c r="P2542" s="418"/>
      <c r="Q2542" s="419"/>
      <c r="R2542" s="420" t="str">
        <f t="shared" si="154"/>
        <v>fx</v>
      </c>
      <c r="S2542" s="418"/>
      <c r="T2542" s="418"/>
      <c r="U2542" s="418"/>
    </row>
    <row r="2543" spans="1:21" ht="15.75" thickBot="1" x14ac:dyDescent="0.3">
      <c r="A2543" s="162" t="str">
        <f t="shared" si="152"/>
        <v>روز</v>
      </c>
      <c r="B2543" s="418"/>
      <c r="C2543" s="418"/>
      <c r="D2543" s="418">
        <v>7</v>
      </c>
      <c r="E2543" s="418">
        <v>50</v>
      </c>
      <c r="F2543" s="418"/>
      <c r="G2543" s="88"/>
      <c r="H2543" s="169"/>
      <c r="I2543" s="169"/>
      <c r="J2543" s="178"/>
      <c r="K2543" s="179">
        <f t="shared" si="153"/>
        <v>0</v>
      </c>
      <c r="L2543" s="418"/>
      <c r="M2543" s="418"/>
      <c r="N2543" s="418"/>
      <c r="O2543" s="418"/>
      <c r="P2543" s="418"/>
      <c r="Q2543" s="419"/>
      <c r="R2543" s="420" t="str">
        <f t="shared" si="154"/>
        <v>fx</v>
      </c>
      <c r="S2543" s="418"/>
      <c r="T2543" s="418"/>
      <c r="U2543" s="418"/>
    </row>
    <row r="2544" spans="1:21" ht="15.75" thickBot="1" x14ac:dyDescent="0.3">
      <c r="A2544" s="162" t="str">
        <f t="shared" si="152"/>
        <v>روز</v>
      </c>
      <c r="B2544" s="418"/>
      <c r="C2544" s="418"/>
      <c r="D2544" s="418">
        <v>7</v>
      </c>
      <c r="E2544" s="418">
        <v>50</v>
      </c>
      <c r="F2544" s="418"/>
      <c r="G2544" s="88"/>
      <c r="H2544" s="169"/>
      <c r="I2544" s="169"/>
      <c r="J2544" s="178"/>
      <c r="K2544" s="179">
        <f t="shared" si="153"/>
        <v>0</v>
      </c>
      <c r="L2544" s="418"/>
      <c r="M2544" s="418"/>
      <c r="N2544" s="418"/>
      <c r="O2544" s="418"/>
      <c r="P2544" s="418"/>
      <c r="Q2544" s="419"/>
      <c r="R2544" s="420" t="str">
        <f t="shared" si="154"/>
        <v>fx</v>
      </c>
      <c r="S2544" s="418"/>
      <c r="T2544" s="418"/>
      <c r="U2544" s="418"/>
    </row>
    <row r="2545" spans="1:21" ht="15.75" thickBot="1" x14ac:dyDescent="0.3">
      <c r="A2545" s="162" t="str">
        <f t="shared" si="152"/>
        <v>روز</v>
      </c>
      <c r="B2545" s="418"/>
      <c r="C2545" s="418"/>
      <c r="D2545" s="418">
        <v>7</v>
      </c>
      <c r="E2545" s="418">
        <v>50</v>
      </c>
      <c r="F2545" s="418"/>
      <c r="G2545" s="88"/>
      <c r="H2545" s="169"/>
      <c r="I2545" s="169"/>
      <c r="J2545" s="178"/>
      <c r="K2545" s="179">
        <f t="shared" si="153"/>
        <v>0</v>
      </c>
      <c r="L2545" s="418"/>
      <c r="M2545" s="418"/>
      <c r="N2545" s="418"/>
      <c r="O2545" s="418"/>
      <c r="P2545" s="418"/>
      <c r="Q2545" s="419"/>
      <c r="R2545" s="420" t="str">
        <f t="shared" si="154"/>
        <v>fx</v>
      </c>
      <c r="S2545" s="418"/>
      <c r="T2545" s="418"/>
      <c r="U2545" s="418"/>
    </row>
    <row r="2546" spans="1:21" ht="15.75" thickBot="1" x14ac:dyDescent="0.3">
      <c r="A2546" s="162" t="str">
        <f t="shared" si="152"/>
        <v>روز</v>
      </c>
      <c r="B2546" s="418"/>
      <c r="C2546" s="418"/>
      <c r="D2546" s="418">
        <v>7</v>
      </c>
      <c r="E2546" s="418">
        <v>50</v>
      </c>
      <c r="F2546" s="418"/>
      <c r="G2546" s="88"/>
      <c r="H2546" s="169"/>
      <c r="I2546" s="169"/>
      <c r="J2546" s="178"/>
      <c r="K2546" s="179">
        <f t="shared" si="153"/>
        <v>0</v>
      </c>
      <c r="L2546" s="418"/>
      <c r="M2546" s="418"/>
      <c r="N2546" s="418"/>
      <c r="O2546" s="418"/>
      <c r="P2546" s="418"/>
      <c r="Q2546" s="419"/>
      <c r="R2546" s="420" t="str">
        <f t="shared" si="154"/>
        <v>fx</v>
      </c>
      <c r="S2546" s="418"/>
      <c r="T2546" s="418"/>
      <c r="U2546" s="418"/>
    </row>
    <row r="2547" spans="1:21" ht="15.75" thickBot="1" x14ac:dyDescent="0.3">
      <c r="A2547" s="162" t="str">
        <f t="shared" si="152"/>
        <v>روز</v>
      </c>
      <c r="B2547" s="418"/>
      <c r="C2547" s="418"/>
      <c r="D2547" s="418">
        <v>7</v>
      </c>
      <c r="E2547" s="418">
        <v>50</v>
      </c>
      <c r="F2547" s="418"/>
      <c r="G2547" s="88"/>
      <c r="H2547" s="169"/>
      <c r="I2547" s="169"/>
      <c r="J2547" s="178"/>
      <c r="K2547" s="179">
        <f t="shared" si="153"/>
        <v>0</v>
      </c>
      <c r="L2547" s="418"/>
      <c r="M2547" s="418"/>
      <c r="N2547" s="418"/>
      <c r="O2547" s="418"/>
      <c r="P2547" s="418"/>
      <c r="Q2547" s="419"/>
      <c r="R2547" s="420" t="str">
        <f t="shared" si="154"/>
        <v>fx</v>
      </c>
      <c r="S2547" s="418"/>
      <c r="T2547" s="418"/>
      <c r="U2547" s="418"/>
    </row>
    <row r="2548" spans="1:21" ht="15.75" thickBot="1" x14ac:dyDescent="0.3">
      <c r="A2548" s="162" t="str">
        <f t="shared" si="152"/>
        <v>روز</v>
      </c>
      <c r="B2548" s="418"/>
      <c r="C2548" s="418"/>
      <c r="D2548" s="418">
        <v>7</v>
      </c>
      <c r="E2548" s="418">
        <v>50</v>
      </c>
      <c r="F2548" s="418"/>
      <c r="G2548" s="88"/>
      <c r="H2548" s="169"/>
      <c r="I2548" s="169"/>
      <c r="J2548" s="178"/>
      <c r="K2548" s="179">
        <f t="shared" si="153"/>
        <v>0</v>
      </c>
      <c r="L2548" s="418"/>
      <c r="M2548" s="418"/>
      <c r="N2548" s="418"/>
      <c r="O2548" s="418"/>
      <c r="P2548" s="418"/>
      <c r="Q2548" s="419"/>
      <c r="R2548" s="420" t="str">
        <f t="shared" si="154"/>
        <v>fx</v>
      </c>
      <c r="S2548" s="418"/>
      <c r="T2548" s="418"/>
      <c r="U2548" s="418"/>
    </row>
    <row r="2549" spans="1:21" ht="15.75" thickBot="1" x14ac:dyDescent="0.3">
      <c r="A2549" s="162" t="str">
        <f t="shared" si="152"/>
        <v>روز</v>
      </c>
      <c r="B2549" s="418"/>
      <c r="C2549" s="418"/>
      <c r="D2549" s="418">
        <v>7</v>
      </c>
      <c r="E2549" s="418">
        <v>50</v>
      </c>
      <c r="F2549" s="418"/>
      <c r="G2549" s="88"/>
      <c r="H2549" s="169"/>
      <c r="I2549" s="169"/>
      <c r="J2549" s="178"/>
      <c r="K2549" s="179">
        <f t="shared" si="153"/>
        <v>0</v>
      </c>
      <c r="L2549" s="418"/>
      <c r="M2549" s="418"/>
      <c r="N2549" s="418"/>
      <c r="O2549" s="418"/>
      <c r="P2549" s="418"/>
      <c r="Q2549" s="419"/>
      <c r="R2549" s="420" t="str">
        <f t="shared" si="154"/>
        <v>fx</v>
      </c>
      <c r="S2549" s="418"/>
      <c r="T2549" s="418"/>
      <c r="U2549" s="418"/>
    </row>
    <row r="2550" spans="1:21" ht="15.75" thickBot="1" x14ac:dyDescent="0.3">
      <c r="A2550" s="162" t="str">
        <f t="shared" si="152"/>
        <v>روز</v>
      </c>
      <c r="B2550" s="418"/>
      <c r="C2550" s="418"/>
      <c r="D2550" s="418">
        <v>7</v>
      </c>
      <c r="E2550" s="418">
        <v>50</v>
      </c>
      <c r="F2550" s="418"/>
      <c r="G2550" s="88"/>
      <c r="H2550" s="169"/>
      <c r="I2550" s="169"/>
      <c r="J2550" s="178"/>
      <c r="K2550" s="179">
        <f t="shared" si="153"/>
        <v>0</v>
      </c>
      <c r="L2550" s="418"/>
      <c r="M2550" s="418"/>
      <c r="N2550" s="418"/>
      <c r="O2550" s="418"/>
      <c r="P2550" s="418"/>
      <c r="Q2550" s="419"/>
      <c r="R2550" s="420" t="str">
        <f t="shared" si="154"/>
        <v>fx</v>
      </c>
      <c r="S2550" s="418"/>
      <c r="T2550" s="418"/>
      <c r="U2550" s="418"/>
    </row>
    <row r="2551" spans="1:21" ht="15.75" thickBot="1" x14ac:dyDescent="0.3">
      <c r="A2551" s="162" t="str">
        <f t="shared" si="152"/>
        <v>روز</v>
      </c>
      <c r="B2551" s="418"/>
      <c r="C2551" s="418"/>
      <c r="D2551" s="418">
        <v>7</v>
      </c>
      <c r="E2551" s="418">
        <v>50</v>
      </c>
      <c r="F2551" s="418"/>
      <c r="G2551" s="88"/>
      <c r="H2551" s="169"/>
      <c r="I2551" s="169"/>
      <c r="J2551" s="178"/>
      <c r="K2551" s="179">
        <f t="shared" si="153"/>
        <v>0</v>
      </c>
      <c r="L2551" s="418"/>
      <c r="M2551" s="418"/>
      <c r="N2551" s="418"/>
      <c r="O2551" s="418"/>
      <c r="P2551" s="418"/>
      <c r="Q2551" s="419"/>
      <c r="R2551" s="420" t="str">
        <f t="shared" si="154"/>
        <v>fx</v>
      </c>
      <c r="S2551" s="418"/>
      <c r="T2551" s="418"/>
      <c r="U2551" s="418"/>
    </row>
    <row r="2552" spans="1:21" ht="15.75" thickBot="1" x14ac:dyDescent="0.3">
      <c r="A2552" s="162" t="str">
        <f t="shared" si="152"/>
        <v>روز</v>
      </c>
      <c r="B2552" s="418"/>
      <c r="C2552" s="418"/>
      <c r="D2552" s="418">
        <v>7</v>
      </c>
      <c r="E2552" s="418">
        <v>50</v>
      </c>
      <c r="F2552" s="418"/>
      <c r="G2552" s="88"/>
      <c r="H2552" s="169"/>
      <c r="I2552" s="169"/>
      <c r="J2552" s="178"/>
      <c r="K2552" s="179">
        <f t="shared" si="153"/>
        <v>0</v>
      </c>
      <c r="L2552" s="418"/>
      <c r="M2552" s="418"/>
      <c r="N2552" s="418"/>
      <c r="O2552" s="418"/>
      <c r="P2552" s="418"/>
      <c r="Q2552" s="419"/>
      <c r="R2552" s="420" t="str">
        <f t="shared" si="154"/>
        <v>fx</v>
      </c>
      <c r="S2552" s="418"/>
      <c r="T2552" s="418"/>
      <c r="U2552" s="418"/>
    </row>
    <row r="2553" spans="1:21" ht="15.75" thickBot="1" x14ac:dyDescent="0.3">
      <c r="A2553" s="162" t="str">
        <f t="shared" si="152"/>
        <v>روز</v>
      </c>
      <c r="B2553" s="418"/>
      <c r="C2553" s="418"/>
      <c r="D2553" s="418">
        <v>7</v>
      </c>
      <c r="E2553" s="418">
        <v>50</v>
      </c>
      <c r="F2553" s="418"/>
      <c r="G2553" s="88"/>
      <c r="H2553" s="169"/>
      <c r="I2553" s="169"/>
      <c r="J2553" s="178"/>
      <c r="K2553" s="179">
        <f t="shared" si="153"/>
        <v>0</v>
      </c>
      <c r="L2553" s="418"/>
      <c r="M2553" s="418"/>
      <c r="N2553" s="418"/>
      <c r="O2553" s="418"/>
      <c r="P2553" s="418"/>
      <c r="Q2553" s="419"/>
      <c r="R2553" s="420" t="str">
        <f t="shared" si="154"/>
        <v>fx</v>
      </c>
      <c r="S2553" s="418"/>
      <c r="T2553" s="418"/>
      <c r="U2553" s="418"/>
    </row>
    <row r="2554" spans="1:21" ht="15.75" thickBot="1" x14ac:dyDescent="0.3">
      <c r="A2554" s="162" t="str">
        <f t="shared" si="152"/>
        <v>روز</v>
      </c>
      <c r="B2554" s="418"/>
      <c r="C2554" s="418"/>
      <c r="D2554" s="418">
        <v>7</v>
      </c>
      <c r="E2554" s="418">
        <v>50</v>
      </c>
      <c r="F2554" s="418"/>
      <c r="G2554" s="88"/>
      <c r="H2554" s="169"/>
      <c r="I2554" s="169"/>
      <c r="J2554" s="178"/>
      <c r="K2554" s="179">
        <f t="shared" si="153"/>
        <v>0</v>
      </c>
      <c r="L2554" s="418"/>
      <c r="M2554" s="418"/>
      <c r="N2554" s="418"/>
      <c r="O2554" s="418"/>
      <c r="P2554" s="418"/>
      <c r="Q2554" s="419"/>
      <c r="R2554" s="420" t="str">
        <f t="shared" si="154"/>
        <v>fx</v>
      </c>
      <c r="S2554" s="418"/>
      <c r="T2554" s="418"/>
      <c r="U2554" s="418"/>
    </row>
    <row r="2555" spans="1:21" ht="15.75" thickBot="1" x14ac:dyDescent="0.3">
      <c r="A2555" s="162" t="str">
        <f t="shared" si="152"/>
        <v>روز</v>
      </c>
      <c r="B2555" s="418"/>
      <c r="C2555" s="418"/>
      <c r="D2555" s="418">
        <v>7</v>
      </c>
      <c r="E2555" s="418">
        <v>50</v>
      </c>
      <c r="F2555" s="418"/>
      <c r="G2555" s="88"/>
      <c r="H2555" s="169"/>
      <c r="I2555" s="169"/>
      <c r="J2555" s="178"/>
      <c r="K2555" s="179">
        <f t="shared" si="153"/>
        <v>0</v>
      </c>
      <c r="L2555" s="418"/>
      <c r="M2555" s="418"/>
      <c r="N2555" s="418"/>
      <c r="O2555" s="418"/>
      <c r="P2555" s="418"/>
      <c r="Q2555" s="419"/>
      <c r="R2555" s="420" t="str">
        <f t="shared" si="154"/>
        <v>fx</v>
      </c>
      <c r="S2555" s="418"/>
      <c r="T2555" s="418"/>
      <c r="U2555" s="418"/>
    </row>
    <row r="2556" spans="1:21" ht="15.75" thickBot="1" x14ac:dyDescent="0.3">
      <c r="A2556" s="162" t="str">
        <f t="shared" si="152"/>
        <v>روز</v>
      </c>
      <c r="B2556" s="418"/>
      <c r="C2556" s="418"/>
      <c r="D2556" s="418">
        <v>7</v>
      </c>
      <c r="E2556" s="418">
        <v>50</v>
      </c>
      <c r="F2556" s="418"/>
      <c r="G2556" s="88"/>
      <c r="H2556" s="169"/>
      <c r="I2556" s="169"/>
      <c r="J2556" s="178"/>
      <c r="K2556" s="179">
        <f t="shared" si="153"/>
        <v>0</v>
      </c>
      <c r="L2556" s="418"/>
      <c r="M2556" s="418"/>
      <c r="N2556" s="418"/>
      <c r="O2556" s="418"/>
      <c r="P2556" s="418"/>
      <c r="Q2556" s="419"/>
      <c r="R2556" s="420" t="str">
        <f t="shared" si="154"/>
        <v>fx</v>
      </c>
      <c r="S2556" s="418"/>
      <c r="T2556" s="418"/>
      <c r="U2556" s="418"/>
    </row>
    <row r="2557" spans="1:21" ht="15.75" thickBot="1" x14ac:dyDescent="0.3">
      <c r="A2557" s="162" t="str">
        <f t="shared" si="152"/>
        <v>روز</v>
      </c>
      <c r="B2557" s="418"/>
      <c r="C2557" s="418"/>
      <c r="D2557" s="418">
        <v>7</v>
      </c>
      <c r="E2557" s="418">
        <v>50</v>
      </c>
      <c r="F2557" s="418"/>
      <c r="G2557" s="88"/>
      <c r="H2557" s="169"/>
      <c r="I2557" s="169"/>
      <c r="J2557" s="178"/>
      <c r="K2557" s="179">
        <f t="shared" si="153"/>
        <v>0</v>
      </c>
      <c r="L2557" s="418"/>
      <c r="M2557" s="418"/>
      <c r="N2557" s="418"/>
      <c r="O2557" s="418"/>
      <c r="P2557" s="418"/>
      <c r="Q2557" s="419"/>
      <c r="R2557" s="420" t="str">
        <f t="shared" si="154"/>
        <v>fx</v>
      </c>
      <c r="S2557" s="418"/>
      <c r="T2557" s="418"/>
      <c r="U2557" s="418"/>
    </row>
    <row r="2558" spans="1:21" ht="15.75" thickBot="1" x14ac:dyDescent="0.3">
      <c r="A2558" s="162" t="str">
        <f t="shared" si="152"/>
        <v>روز</v>
      </c>
      <c r="B2558" s="418"/>
      <c r="C2558" s="418"/>
      <c r="D2558" s="418">
        <v>7</v>
      </c>
      <c r="E2558" s="418">
        <v>50</v>
      </c>
      <c r="F2558" s="418"/>
      <c r="G2558" s="88"/>
      <c r="H2558" s="169"/>
      <c r="I2558" s="169"/>
      <c r="J2558" s="178"/>
      <c r="K2558" s="179">
        <f t="shared" si="153"/>
        <v>0</v>
      </c>
      <c r="L2558" s="418"/>
      <c r="M2558" s="418"/>
      <c r="N2558" s="418"/>
      <c r="O2558" s="418"/>
      <c r="P2558" s="418"/>
      <c r="Q2558" s="419"/>
      <c r="R2558" s="420" t="str">
        <f t="shared" si="154"/>
        <v>fx</v>
      </c>
      <c r="S2558" s="418"/>
      <c r="T2558" s="418"/>
      <c r="U2558" s="418"/>
    </row>
    <row r="2559" spans="1:21" ht="15.75" thickBot="1" x14ac:dyDescent="0.3">
      <c r="A2559" s="162" t="str">
        <f t="shared" si="152"/>
        <v>روز</v>
      </c>
      <c r="B2559" s="418"/>
      <c r="C2559" s="418"/>
      <c r="D2559" s="418">
        <v>7</v>
      </c>
      <c r="E2559" s="418">
        <v>50</v>
      </c>
      <c r="F2559" s="418"/>
      <c r="G2559" s="88"/>
      <c r="H2559" s="169"/>
      <c r="I2559" s="169"/>
      <c r="J2559" s="178"/>
      <c r="K2559" s="179">
        <f t="shared" si="153"/>
        <v>0</v>
      </c>
      <c r="L2559" s="418"/>
      <c r="M2559" s="418"/>
      <c r="N2559" s="418"/>
      <c r="O2559" s="418"/>
      <c r="P2559" s="418"/>
      <c r="Q2559" s="419"/>
      <c r="R2559" s="420" t="str">
        <f t="shared" si="154"/>
        <v>fx</v>
      </c>
      <c r="S2559" s="418"/>
      <c r="T2559" s="418"/>
      <c r="U2559" s="418"/>
    </row>
    <row r="2560" spans="1:21" ht="15.75" thickBot="1" x14ac:dyDescent="0.3">
      <c r="A2560" s="162" t="str">
        <f t="shared" si="152"/>
        <v>روز</v>
      </c>
      <c r="B2560" s="418"/>
      <c r="C2560" s="418"/>
      <c r="D2560" s="418">
        <v>7</v>
      </c>
      <c r="E2560" s="418">
        <v>50</v>
      </c>
      <c r="F2560" s="418"/>
      <c r="G2560" s="88"/>
      <c r="H2560" s="169"/>
      <c r="I2560" s="169"/>
      <c r="J2560" s="178"/>
      <c r="K2560" s="179">
        <f t="shared" si="153"/>
        <v>0</v>
      </c>
      <c r="L2560" s="418"/>
      <c r="M2560" s="418"/>
      <c r="N2560" s="418"/>
      <c r="O2560" s="418"/>
      <c r="P2560" s="418"/>
      <c r="Q2560" s="419"/>
      <c r="R2560" s="420" t="str">
        <f t="shared" si="154"/>
        <v>fx</v>
      </c>
      <c r="S2560" s="418"/>
      <c r="T2560" s="418"/>
      <c r="U2560" s="418"/>
    </row>
    <row r="2561" spans="1:21" ht="15.75" thickBot="1" x14ac:dyDescent="0.3">
      <c r="A2561" s="162" t="str">
        <f t="shared" si="152"/>
        <v>روز</v>
      </c>
      <c r="B2561" s="418"/>
      <c r="C2561" s="418"/>
      <c r="D2561" s="418">
        <v>7</v>
      </c>
      <c r="E2561" s="418">
        <v>50</v>
      </c>
      <c r="F2561" s="418"/>
      <c r="G2561" s="88"/>
      <c r="H2561" s="169"/>
      <c r="I2561" s="169"/>
      <c r="J2561" s="178"/>
      <c r="K2561" s="179">
        <f t="shared" si="153"/>
        <v>0</v>
      </c>
      <c r="L2561" s="418"/>
      <c r="M2561" s="418"/>
      <c r="N2561" s="418"/>
      <c r="O2561" s="418"/>
      <c r="P2561" s="418"/>
      <c r="Q2561" s="419"/>
      <c r="R2561" s="420" t="str">
        <f t="shared" si="154"/>
        <v>fx</v>
      </c>
      <c r="S2561" s="418"/>
      <c r="T2561" s="418"/>
      <c r="U2561" s="418"/>
    </row>
    <row r="2562" spans="1:21" ht="15.75" thickBot="1" x14ac:dyDescent="0.3">
      <c r="A2562" s="162" t="str">
        <f t="shared" si="152"/>
        <v>روز</v>
      </c>
      <c r="B2562" s="418"/>
      <c r="C2562" s="418"/>
      <c r="D2562" s="418">
        <v>7</v>
      </c>
      <c r="E2562" s="418">
        <v>50</v>
      </c>
      <c r="F2562" s="418"/>
      <c r="G2562" s="88"/>
      <c r="H2562" s="169"/>
      <c r="I2562" s="169"/>
      <c r="J2562" s="178"/>
      <c r="K2562" s="179">
        <f t="shared" si="153"/>
        <v>0</v>
      </c>
      <c r="L2562" s="418"/>
      <c r="M2562" s="418"/>
      <c r="N2562" s="418"/>
      <c r="O2562" s="418"/>
      <c r="P2562" s="418"/>
      <c r="Q2562" s="419"/>
      <c r="R2562" s="420" t="str">
        <f t="shared" si="154"/>
        <v>fx</v>
      </c>
      <c r="S2562" s="418"/>
      <c r="T2562" s="418"/>
      <c r="U2562" s="418"/>
    </row>
    <row r="2563" spans="1:21" ht="15.75" thickBot="1" x14ac:dyDescent="0.3">
      <c r="A2563" s="162" t="str">
        <f t="shared" si="152"/>
        <v>روز</v>
      </c>
      <c r="B2563" s="418"/>
      <c r="C2563" s="418"/>
      <c r="D2563" s="418">
        <v>7</v>
      </c>
      <c r="E2563" s="418">
        <v>50</v>
      </c>
      <c r="F2563" s="418"/>
      <c r="G2563" s="88"/>
      <c r="H2563" s="169"/>
      <c r="I2563" s="169"/>
      <c r="J2563" s="178"/>
      <c r="K2563" s="179">
        <f t="shared" si="153"/>
        <v>0</v>
      </c>
      <c r="L2563" s="418"/>
      <c r="M2563" s="418"/>
      <c r="N2563" s="418"/>
      <c r="O2563" s="418"/>
      <c r="P2563" s="418"/>
      <c r="Q2563" s="419"/>
      <c r="R2563" s="420" t="str">
        <f t="shared" si="154"/>
        <v>fx</v>
      </c>
      <c r="S2563" s="418"/>
      <c r="T2563" s="418"/>
      <c r="U2563" s="418"/>
    </row>
    <row r="2564" spans="1:21" ht="15.75" thickBot="1" x14ac:dyDescent="0.3">
      <c r="A2564" s="162" t="str">
        <f t="shared" si="152"/>
        <v>روز</v>
      </c>
      <c r="B2564" s="418"/>
      <c r="C2564" s="418"/>
      <c r="D2564" s="418">
        <v>7</v>
      </c>
      <c r="E2564" s="418">
        <v>50</v>
      </c>
      <c r="F2564" s="418"/>
      <c r="G2564" s="88"/>
      <c r="H2564" s="169"/>
      <c r="I2564" s="169"/>
      <c r="J2564" s="178"/>
      <c r="K2564" s="179">
        <f t="shared" si="153"/>
        <v>0</v>
      </c>
      <c r="L2564" s="418"/>
      <c r="M2564" s="418"/>
      <c r="N2564" s="418"/>
      <c r="O2564" s="418"/>
      <c r="P2564" s="418"/>
      <c r="Q2564" s="419"/>
      <c r="R2564" s="420" t="str">
        <f t="shared" si="154"/>
        <v>fx</v>
      </c>
      <c r="S2564" s="418"/>
      <c r="T2564" s="418"/>
      <c r="U2564" s="418"/>
    </row>
    <row r="2565" spans="1:21" ht="15.75" thickBot="1" x14ac:dyDescent="0.3">
      <c r="A2565" s="162" t="str">
        <f t="shared" si="152"/>
        <v>روز</v>
      </c>
      <c r="B2565" s="418"/>
      <c r="C2565" s="418"/>
      <c r="D2565" s="418">
        <v>7</v>
      </c>
      <c r="E2565" s="418">
        <v>50</v>
      </c>
      <c r="F2565" s="418"/>
      <c r="G2565" s="88"/>
      <c r="H2565" s="169"/>
      <c r="I2565" s="169"/>
      <c r="J2565" s="178"/>
      <c r="K2565" s="179">
        <f t="shared" si="153"/>
        <v>0</v>
      </c>
      <c r="L2565" s="418"/>
      <c r="M2565" s="418"/>
      <c r="N2565" s="418"/>
      <c r="O2565" s="418"/>
      <c r="P2565" s="418"/>
      <c r="Q2565" s="419"/>
      <c r="R2565" s="420" t="str">
        <f t="shared" si="154"/>
        <v>fx</v>
      </c>
      <c r="S2565" s="418"/>
      <c r="T2565" s="418"/>
      <c r="U2565" s="418"/>
    </row>
    <row r="2566" spans="1:21" ht="15.75" thickBot="1" x14ac:dyDescent="0.3">
      <c r="A2566" s="162" t="str">
        <f t="shared" si="152"/>
        <v>روز</v>
      </c>
      <c r="B2566" s="418"/>
      <c r="C2566" s="418"/>
      <c r="D2566" s="418">
        <v>7</v>
      </c>
      <c r="E2566" s="418">
        <v>50</v>
      </c>
      <c r="F2566" s="418"/>
      <c r="G2566" s="88"/>
      <c r="H2566" s="169"/>
      <c r="I2566" s="169"/>
      <c r="J2566" s="178"/>
      <c r="K2566" s="179">
        <f t="shared" si="153"/>
        <v>0</v>
      </c>
      <c r="L2566" s="418"/>
      <c r="M2566" s="418"/>
      <c r="N2566" s="418"/>
      <c r="O2566" s="418"/>
      <c r="P2566" s="418"/>
      <c r="Q2566" s="419"/>
      <c r="R2566" s="420" t="str">
        <f t="shared" si="154"/>
        <v>fx</v>
      </c>
      <c r="S2566" s="418"/>
      <c r="T2566" s="418"/>
      <c r="U2566" s="418"/>
    </row>
    <row r="2567" spans="1:21" ht="15.75" thickBot="1" x14ac:dyDescent="0.3">
      <c r="A2567" s="162" t="str">
        <f t="shared" si="152"/>
        <v>روز</v>
      </c>
      <c r="B2567" s="418"/>
      <c r="C2567" s="418"/>
      <c r="D2567" s="418">
        <v>7</v>
      </c>
      <c r="E2567" s="418">
        <v>50</v>
      </c>
      <c r="F2567" s="418"/>
      <c r="G2567" s="88"/>
      <c r="H2567" s="169"/>
      <c r="I2567" s="169"/>
      <c r="J2567" s="178"/>
      <c r="K2567" s="179">
        <f t="shared" si="153"/>
        <v>0</v>
      </c>
      <c r="L2567" s="418"/>
      <c r="M2567" s="418"/>
      <c r="N2567" s="418"/>
      <c r="O2567" s="418"/>
      <c r="P2567" s="418"/>
      <c r="Q2567" s="419"/>
      <c r="R2567" s="420" t="str">
        <f t="shared" si="154"/>
        <v>fx</v>
      </c>
      <c r="S2567" s="418"/>
      <c r="T2567" s="418"/>
      <c r="U2567" s="418"/>
    </row>
    <row r="2568" spans="1:21" ht="15.75" thickBot="1" x14ac:dyDescent="0.3">
      <c r="A2568" s="162" t="str">
        <f t="shared" si="152"/>
        <v>روز</v>
      </c>
      <c r="B2568" s="418"/>
      <c r="C2568" s="418"/>
      <c r="D2568" s="418">
        <v>7</v>
      </c>
      <c r="E2568" s="418">
        <v>50</v>
      </c>
      <c r="F2568" s="418"/>
      <c r="G2568" s="88"/>
      <c r="H2568" s="169"/>
      <c r="I2568" s="169"/>
      <c r="J2568" s="178"/>
      <c r="K2568" s="179">
        <f t="shared" si="153"/>
        <v>0</v>
      </c>
      <c r="L2568" s="418"/>
      <c r="M2568" s="418"/>
      <c r="N2568" s="418"/>
      <c r="O2568" s="418"/>
      <c r="P2568" s="418"/>
      <c r="Q2568" s="419"/>
      <c r="R2568" s="420" t="str">
        <f t="shared" si="154"/>
        <v>fx</v>
      </c>
      <c r="S2568" s="418"/>
      <c r="T2568" s="418"/>
      <c r="U2568" s="418"/>
    </row>
    <row r="2569" spans="1:21" ht="15.75" thickBot="1" x14ac:dyDescent="0.3">
      <c r="A2569" s="162" t="str">
        <f t="shared" si="152"/>
        <v>روز</v>
      </c>
      <c r="B2569" s="418"/>
      <c r="C2569" s="418"/>
      <c r="D2569" s="418">
        <v>7</v>
      </c>
      <c r="E2569" s="418">
        <v>50</v>
      </c>
      <c r="F2569" s="418"/>
      <c r="G2569" s="88"/>
      <c r="H2569" s="169"/>
      <c r="I2569" s="169"/>
      <c r="J2569" s="178"/>
      <c r="K2569" s="179">
        <f t="shared" si="153"/>
        <v>0</v>
      </c>
      <c r="L2569" s="418"/>
      <c r="M2569" s="418"/>
      <c r="N2569" s="418"/>
      <c r="O2569" s="418"/>
      <c r="P2569" s="418"/>
      <c r="Q2569" s="419"/>
      <c r="R2569" s="420" t="str">
        <f t="shared" si="154"/>
        <v>fx</v>
      </c>
      <c r="S2569" s="418"/>
      <c r="T2569" s="418"/>
      <c r="U2569" s="418"/>
    </row>
    <row r="2570" spans="1:21" ht="15.75" thickBot="1" x14ac:dyDescent="0.3">
      <c r="A2570" s="162" t="str">
        <f t="shared" si="152"/>
        <v>روز</v>
      </c>
      <c r="B2570" s="418"/>
      <c r="C2570" s="418"/>
      <c r="D2570" s="418">
        <v>7</v>
      </c>
      <c r="E2570" s="418">
        <v>50</v>
      </c>
      <c r="F2570" s="418"/>
      <c r="G2570" s="88"/>
      <c r="H2570" s="169"/>
      <c r="I2570" s="169"/>
      <c r="J2570" s="178"/>
      <c r="K2570" s="179">
        <f t="shared" si="153"/>
        <v>0</v>
      </c>
      <c r="L2570" s="418"/>
      <c r="M2570" s="418"/>
      <c r="N2570" s="418"/>
      <c r="O2570" s="418"/>
      <c r="P2570" s="418"/>
      <c r="Q2570" s="419"/>
      <c r="R2570" s="420" t="str">
        <f t="shared" si="154"/>
        <v>fx</v>
      </c>
      <c r="S2570" s="418"/>
      <c r="T2570" s="418"/>
      <c r="U2570" s="418"/>
    </row>
    <row r="2571" spans="1:21" ht="15.75" thickBot="1" x14ac:dyDescent="0.3">
      <c r="A2571" s="162" t="str">
        <f t="shared" si="152"/>
        <v>روز</v>
      </c>
      <c r="B2571" s="418"/>
      <c r="C2571" s="418"/>
      <c r="D2571" s="418">
        <v>7</v>
      </c>
      <c r="E2571" s="418">
        <v>50</v>
      </c>
      <c r="F2571" s="418"/>
      <c r="G2571" s="88"/>
      <c r="H2571" s="169"/>
      <c r="I2571" s="169"/>
      <c r="J2571" s="178"/>
      <c r="K2571" s="179">
        <f t="shared" si="153"/>
        <v>0</v>
      </c>
      <c r="L2571" s="418"/>
      <c r="M2571" s="418"/>
      <c r="N2571" s="418"/>
      <c r="O2571" s="418"/>
      <c r="P2571" s="418"/>
      <c r="Q2571" s="419"/>
      <c r="R2571" s="420" t="str">
        <f t="shared" si="154"/>
        <v>fx</v>
      </c>
      <c r="S2571" s="418"/>
      <c r="T2571" s="418"/>
      <c r="U2571" s="418"/>
    </row>
    <row r="2572" spans="1:21" ht="15.75" thickBot="1" x14ac:dyDescent="0.3">
      <c r="A2572" s="162" t="str">
        <f t="shared" si="152"/>
        <v>روز</v>
      </c>
      <c r="B2572" s="418"/>
      <c r="C2572" s="418"/>
      <c r="D2572" s="418">
        <v>7</v>
      </c>
      <c r="E2572" s="418">
        <v>50</v>
      </c>
      <c r="F2572" s="418"/>
      <c r="G2572" s="88"/>
      <c r="H2572" s="169"/>
      <c r="I2572" s="169"/>
      <c r="J2572" s="178"/>
      <c r="K2572" s="179">
        <f t="shared" si="153"/>
        <v>0</v>
      </c>
      <c r="L2572" s="418"/>
      <c r="M2572" s="418"/>
      <c r="N2572" s="418"/>
      <c r="O2572" s="418"/>
      <c r="P2572" s="418"/>
      <c r="Q2572" s="419"/>
      <c r="R2572" s="420" t="str">
        <f t="shared" si="154"/>
        <v>fx</v>
      </c>
      <c r="S2572" s="418"/>
      <c r="T2572" s="418"/>
      <c r="U2572" s="418"/>
    </row>
    <row r="2573" spans="1:21" ht="15.75" thickBot="1" x14ac:dyDescent="0.3">
      <c r="A2573" s="162" t="str">
        <f t="shared" si="152"/>
        <v>روز</v>
      </c>
      <c r="B2573" s="418"/>
      <c r="C2573" s="418"/>
      <c r="D2573" s="418">
        <v>7</v>
      </c>
      <c r="E2573" s="418">
        <v>50</v>
      </c>
      <c r="F2573" s="418"/>
      <c r="G2573" s="88"/>
      <c r="H2573" s="169"/>
      <c r="I2573" s="169"/>
      <c r="J2573" s="178"/>
      <c r="K2573" s="179">
        <f t="shared" si="153"/>
        <v>0</v>
      </c>
      <c r="L2573" s="418"/>
      <c r="M2573" s="418"/>
      <c r="N2573" s="418"/>
      <c r="O2573" s="418"/>
      <c r="P2573" s="418"/>
      <c r="Q2573" s="419"/>
      <c r="R2573" s="420" t="str">
        <f t="shared" si="154"/>
        <v>fx</v>
      </c>
      <c r="S2573" s="418"/>
      <c r="T2573" s="418"/>
      <c r="U2573" s="418"/>
    </row>
    <row r="2574" spans="1:21" ht="15.75" thickBot="1" x14ac:dyDescent="0.3">
      <c r="A2574" s="162" t="str">
        <f t="shared" si="152"/>
        <v>روز</v>
      </c>
      <c r="B2574" s="418"/>
      <c r="C2574" s="418"/>
      <c r="D2574" s="418">
        <v>7</v>
      </c>
      <c r="E2574" s="418">
        <v>50</v>
      </c>
      <c r="F2574" s="418"/>
      <c r="G2574" s="88"/>
      <c r="H2574" s="169"/>
      <c r="I2574" s="169"/>
      <c r="J2574" s="178"/>
      <c r="K2574" s="179">
        <f t="shared" si="153"/>
        <v>0</v>
      </c>
      <c r="L2574" s="418"/>
      <c r="M2574" s="418"/>
      <c r="N2574" s="418"/>
      <c r="O2574" s="418"/>
      <c r="P2574" s="418"/>
      <c r="Q2574" s="419"/>
      <c r="R2574" s="420" t="str">
        <f t="shared" si="154"/>
        <v>fx</v>
      </c>
      <c r="S2574" s="418"/>
      <c r="T2574" s="418"/>
      <c r="U2574" s="418"/>
    </row>
    <row r="2575" spans="1:21" ht="15.75" thickBot="1" x14ac:dyDescent="0.3">
      <c r="A2575" s="162" t="str">
        <f t="shared" si="152"/>
        <v>روز</v>
      </c>
      <c r="B2575" s="418"/>
      <c r="C2575" s="418"/>
      <c r="D2575" s="418">
        <v>7</v>
      </c>
      <c r="E2575" s="418">
        <v>50</v>
      </c>
      <c r="F2575" s="418"/>
      <c r="G2575" s="88"/>
      <c r="H2575" s="169"/>
      <c r="I2575" s="169"/>
      <c r="J2575" s="178"/>
      <c r="K2575" s="179">
        <f t="shared" si="153"/>
        <v>0</v>
      </c>
      <c r="L2575" s="418"/>
      <c r="M2575" s="418"/>
      <c r="N2575" s="418"/>
      <c r="O2575" s="418"/>
      <c r="P2575" s="418"/>
      <c r="Q2575" s="419"/>
      <c r="R2575" s="420" t="str">
        <f t="shared" si="154"/>
        <v>fx</v>
      </c>
      <c r="S2575" s="418"/>
      <c r="T2575" s="418"/>
      <c r="U2575" s="418"/>
    </row>
    <row r="2576" spans="1:21" ht="15.75" thickBot="1" x14ac:dyDescent="0.3">
      <c r="A2576" s="162" t="str">
        <f t="shared" si="152"/>
        <v>روز</v>
      </c>
      <c r="B2576" s="418"/>
      <c r="C2576" s="418"/>
      <c r="D2576" s="418">
        <v>7</v>
      </c>
      <c r="E2576" s="418">
        <v>50</v>
      </c>
      <c r="F2576" s="418"/>
      <c r="G2576" s="88"/>
      <c r="H2576" s="169"/>
      <c r="I2576" s="169"/>
      <c r="J2576" s="178"/>
      <c r="K2576" s="179">
        <f t="shared" si="153"/>
        <v>0</v>
      </c>
      <c r="L2576" s="418"/>
      <c r="M2576" s="418"/>
      <c r="N2576" s="418"/>
      <c r="O2576" s="418"/>
      <c r="P2576" s="418"/>
      <c r="Q2576" s="419"/>
      <c r="R2576" s="420" t="str">
        <f t="shared" si="154"/>
        <v>fx</v>
      </c>
      <c r="S2576" s="418"/>
      <c r="T2576" s="418"/>
      <c r="U2576" s="418"/>
    </row>
    <row r="2577" spans="1:21" ht="15.75" thickBot="1" x14ac:dyDescent="0.3">
      <c r="A2577" s="162" t="str">
        <f t="shared" si="152"/>
        <v>روز</v>
      </c>
      <c r="B2577" s="418"/>
      <c r="C2577" s="418"/>
      <c r="D2577" s="418">
        <v>7</v>
      </c>
      <c r="E2577" s="418">
        <v>50</v>
      </c>
      <c r="F2577" s="418"/>
      <c r="G2577" s="88"/>
      <c r="H2577" s="169"/>
      <c r="I2577" s="169"/>
      <c r="J2577" s="178"/>
      <c r="K2577" s="179">
        <f t="shared" si="153"/>
        <v>0</v>
      </c>
      <c r="L2577" s="418"/>
      <c r="M2577" s="418"/>
      <c r="N2577" s="418"/>
      <c r="O2577" s="418"/>
      <c r="P2577" s="418"/>
      <c r="Q2577" s="419"/>
      <c r="R2577" s="420" t="str">
        <f t="shared" si="154"/>
        <v>fx</v>
      </c>
      <c r="S2577" s="418"/>
      <c r="T2577" s="418"/>
      <c r="U2577" s="418"/>
    </row>
    <row r="2578" spans="1:21" ht="15.75" thickBot="1" x14ac:dyDescent="0.3">
      <c r="A2578" s="162" t="str">
        <f t="shared" si="152"/>
        <v>روز</v>
      </c>
      <c r="B2578" s="418"/>
      <c r="C2578" s="418"/>
      <c r="D2578" s="418">
        <v>7</v>
      </c>
      <c r="E2578" s="418">
        <v>50</v>
      </c>
      <c r="F2578" s="418"/>
      <c r="G2578" s="88"/>
      <c r="H2578" s="169"/>
      <c r="I2578" s="169"/>
      <c r="J2578" s="178"/>
      <c r="K2578" s="179">
        <f t="shared" si="153"/>
        <v>0</v>
      </c>
      <c r="L2578" s="418"/>
      <c r="M2578" s="418"/>
      <c r="N2578" s="418"/>
      <c r="O2578" s="418"/>
      <c r="P2578" s="418"/>
      <c r="Q2578" s="419"/>
      <c r="R2578" s="420" t="str">
        <f t="shared" si="154"/>
        <v>fx</v>
      </c>
      <c r="S2578" s="418"/>
      <c r="T2578" s="418"/>
      <c r="U2578" s="418"/>
    </row>
    <row r="2579" spans="1:21" ht="15.75" thickBot="1" x14ac:dyDescent="0.3">
      <c r="A2579" s="162" t="str">
        <f t="shared" si="152"/>
        <v>روز</v>
      </c>
      <c r="B2579" s="418"/>
      <c r="C2579" s="418"/>
      <c r="D2579" s="418">
        <v>7</v>
      </c>
      <c r="E2579" s="418">
        <v>50</v>
      </c>
      <c r="F2579" s="418"/>
      <c r="G2579" s="88"/>
      <c r="H2579" s="169"/>
      <c r="I2579" s="169"/>
      <c r="J2579" s="178"/>
      <c r="K2579" s="179">
        <f t="shared" si="153"/>
        <v>0</v>
      </c>
      <c r="L2579" s="418"/>
      <c r="M2579" s="418"/>
      <c r="N2579" s="418"/>
      <c r="O2579" s="418"/>
      <c r="P2579" s="418"/>
      <c r="Q2579" s="419"/>
      <c r="R2579" s="420" t="str">
        <f t="shared" si="154"/>
        <v>fx</v>
      </c>
      <c r="S2579" s="418"/>
      <c r="T2579" s="418"/>
      <c r="U2579" s="418"/>
    </row>
    <row r="2580" spans="1:21" ht="15.75" thickBot="1" x14ac:dyDescent="0.3">
      <c r="A2580" s="162" t="str">
        <f t="shared" si="152"/>
        <v>روز</v>
      </c>
      <c r="B2580" s="418"/>
      <c r="C2580" s="418"/>
      <c r="D2580" s="418">
        <v>7</v>
      </c>
      <c r="E2580" s="418">
        <v>50</v>
      </c>
      <c r="F2580" s="418"/>
      <c r="G2580" s="88"/>
      <c r="H2580" s="169"/>
      <c r="I2580" s="169"/>
      <c r="J2580" s="178"/>
      <c r="K2580" s="179">
        <f t="shared" si="153"/>
        <v>0</v>
      </c>
      <c r="L2580" s="418"/>
      <c r="M2580" s="418"/>
      <c r="N2580" s="418"/>
      <c r="O2580" s="418"/>
      <c r="P2580" s="418"/>
      <c r="Q2580" s="419"/>
      <c r="R2580" s="420" t="str">
        <f t="shared" si="154"/>
        <v>fx</v>
      </c>
      <c r="S2580" s="418"/>
      <c r="T2580" s="418"/>
      <c r="U2580" s="418"/>
    </row>
    <row r="2581" spans="1:21" ht="15.75" thickBot="1" x14ac:dyDescent="0.3">
      <c r="A2581" s="162" t="str">
        <f t="shared" si="152"/>
        <v>روز</v>
      </c>
      <c r="B2581" s="418"/>
      <c r="C2581" s="418"/>
      <c r="D2581" s="418">
        <v>7</v>
      </c>
      <c r="E2581" s="418">
        <v>50</v>
      </c>
      <c r="F2581" s="418"/>
      <c r="G2581" s="88"/>
      <c r="H2581" s="169"/>
      <c r="I2581" s="169"/>
      <c r="J2581" s="178"/>
      <c r="K2581" s="179">
        <f t="shared" si="153"/>
        <v>0</v>
      </c>
      <c r="L2581" s="418"/>
      <c r="M2581" s="418"/>
      <c r="N2581" s="418"/>
      <c r="O2581" s="418"/>
      <c r="P2581" s="418"/>
      <c r="Q2581" s="419"/>
      <c r="R2581" s="420" t="str">
        <f t="shared" si="154"/>
        <v>fx</v>
      </c>
      <c r="S2581" s="418"/>
      <c r="T2581" s="418"/>
      <c r="U2581" s="418"/>
    </row>
    <row r="2582" spans="1:21" ht="15.75" thickBot="1" x14ac:dyDescent="0.3">
      <c r="A2582" s="162" t="str">
        <f t="shared" si="152"/>
        <v>روز</v>
      </c>
      <c r="B2582" s="418"/>
      <c r="C2582" s="418"/>
      <c r="D2582" s="418">
        <v>7</v>
      </c>
      <c r="E2582" s="418">
        <v>50</v>
      </c>
      <c r="F2582" s="418"/>
      <c r="G2582" s="88"/>
      <c r="H2582" s="169"/>
      <c r="I2582" s="169"/>
      <c r="J2582" s="178"/>
      <c r="K2582" s="179">
        <f t="shared" si="153"/>
        <v>0</v>
      </c>
      <c r="L2582" s="418"/>
      <c r="M2582" s="418"/>
      <c r="N2582" s="418"/>
      <c r="O2582" s="418"/>
      <c r="P2582" s="418"/>
      <c r="Q2582" s="419"/>
      <c r="R2582" s="420" t="str">
        <f t="shared" si="154"/>
        <v>fx</v>
      </c>
      <c r="S2582" s="418"/>
      <c r="T2582" s="418"/>
      <c r="U2582" s="418"/>
    </row>
    <row r="2583" spans="1:21" ht="15.75" thickBot="1" x14ac:dyDescent="0.3">
      <c r="A2583" s="162" t="str">
        <f t="shared" si="152"/>
        <v>روز</v>
      </c>
      <c r="B2583" s="418"/>
      <c r="C2583" s="418"/>
      <c r="D2583" s="418">
        <v>7</v>
      </c>
      <c r="E2583" s="418">
        <v>50</v>
      </c>
      <c r="F2583" s="418"/>
      <c r="G2583" s="88"/>
      <c r="H2583" s="169"/>
      <c r="I2583" s="169"/>
      <c r="J2583" s="178"/>
      <c r="K2583" s="179">
        <f t="shared" si="153"/>
        <v>0</v>
      </c>
      <c r="L2583" s="418"/>
      <c r="M2583" s="418"/>
      <c r="N2583" s="418"/>
      <c r="O2583" s="418"/>
      <c r="P2583" s="418"/>
      <c r="Q2583" s="419"/>
      <c r="R2583" s="420" t="str">
        <f t="shared" si="154"/>
        <v>fx</v>
      </c>
      <c r="S2583" s="418"/>
      <c r="T2583" s="418"/>
      <c r="U2583" s="418"/>
    </row>
    <row r="2584" spans="1:21" ht="15.75" thickBot="1" x14ac:dyDescent="0.3">
      <c r="A2584" s="162" t="str">
        <f t="shared" si="152"/>
        <v>روز</v>
      </c>
      <c r="B2584" s="418"/>
      <c r="C2584" s="418"/>
      <c r="D2584" s="418">
        <v>7</v>
      </c>
      <c r="E2584" s="418">
        <v>50</v>
      </c>
      <c r="F2584" s="418"/>
      <c r="G2584" s="88"/>
      <c r="H2584" s="169"/>
      <c r="I2584" s="169"/>
      <c r="J2584" s="178"/>
      <c r="K2584" s="179">
        <f t="shared" si="153"/>
        <v>0</v>
      </c>
      <c r="L2584" s="418"/>
      <c r="M2584" s="418"/>
      <c r="N2584" s="418"/>
      <c r="O2584" s="418"/>
      <c r="P2584" s="418"/>
      <c r="Q2584" s="419"/>
      <c r="R2584" s="420" t="str">
        <f t="shared" si="154"/>
        <v>fx</v>
      </c>
      <c r="S2584" s="418"/>
      <c r="T2584" s="418"/>
      <c r="U2584" s="418"/>
    </row>
    <row r="2585" spans="1:21" ht="15.75" thickBot="1" x14ac:dyDescent="0.3">
      <c r="A2585" s="162" t="str">
        <f t="shared" si="152"/>
        <v>روز</v>
      </c>
      <c r="B2585" s="418"/>
      <c r="C2585" s="418"/>
      <c r="D2585" s="418">
        <v>7</v>
      </c>
      <c r="E2585" s="418">
        <v>50</v>
      </c>
      <c r="F2585" s="418"/>
      <c r="G2585" s="88"/>
      <c r="H2585" s="169"/>
      <c r="I2585" s="169"/>
      <c r="J2585" s="178"/>
      <c r="K2585" s="179">
        <f t="shared" si="153"/>
        <v>0</v>
      </c>
      <c r="L2585" s="418"/>
      <c r="M2585" s="418"/>
      <c r="N2585" s="418"/>
      <c r="O2585" s="418"/>
      <c r="P2585" s="418"/>
      <c r="Q2585" s="419"/>
      <c r="R2585" s="420" t="str">
        <f t="shared" si="154"/>
        <v>fx</v>
      </c>
      <c r="S2585" s="418"/>
      <c r="T2585" s="418"/>
      <c r="U2585" s="418"/>
    </row>
    <row r="2586" spans="1:21" ht="15.75" thickBot="1" x14ac:dyDescent="0.3">
      <c r="A2586" s="162" t="str">
        <f t="shared" si="152"/>
        <v>روز</v>
      </c>
      <c r="B2586" s="418"/>
      <c r="C2586" s="418"/>
      <c r="D2586" s="418">
        <v>7</v>
      </c>
      <c r="E2586" s="418">
        <v>50</v>
      </c>
      <c r="F2586" s="418"/>
      <c r="G2586" s="88"/>
      <c r="H2586" s="169"/>
      <c r="I2586" s="169"/>
      <c r="J2586" s="178"/>
      <c r="K2586" s="179">
        <f t="shared" si="153"/>
        <v>0</v>
      </c>
      <c r="L2586" s="418"/>
      <c r="M2586" s="418"/>
      <c r="N2586" s="418"/>
      <c r="O2586" s="418"/>
      <c r="P2586" s="418"/>
      <c r="Q2586" s="419"/>
      <c r="R2586" s="420" t="str">
        <f t="shared" si="154"/>
        <v>fx</v>
      </c>
      <c r="S2586" s="418"/>
      <c r="T2586" s="418"/>
      <c r="U2586" s="418"/>
    </row>
    <row r="2587" spans="1:21" ht="15.75" thickBot="1" x14ac:dyDescent="0.3">
      <c r="A2587" s="162" t="str">
        <f t="shared" si="152"/>
        <v>روز</v>
      </c>
      <c r="B2587" s="418"/>
      <c r="C2587" s="418"/>
      <c r="D2587" s="418">
        <v>7</v>
      </c>
      <c r="E2587" s="418">
        <v>50</v>
      </c>
      <c r="F2587" s="418"/>
      <c r="G2587" s="88"/>
      <c r="H2587" s="169"/>
      <c r="I2587" s="169"/>
      <c r="J2587" s="178"/>
      <c r="K2587" s="179">
        <f t="shared" si="153"/>
        <v>0</v>
      </c>
      <c r="L2587" s="418"/>
      <c r="M2587" s="418"/>
      <c r="N2587" s="418"/>
      <c r="O2587" s="418"/>
      <c r="P2587" s="418"/>
      <c r="Q2587" s="419"/>
      <c r="R2587" s="420" t="str">
        <f t="shared" si="154"/>
        <v>fx</v>
      </c>
      <c r="S2587" s="418"/>
      <c r="T2587" s="418"/>
      <c r="U2587" s="418"/>
    </row>
    <row r="2588" spans="1:21" ht="15.75" thickBot="1" x14ac:dyDescent="0.3">
      <c r="A2588" s="162" t="str">
        <f t="shared" si="152"/>
        <v>روز</v>
      </c>
      <c r="B2588" s="418"/>
      <c r="C2588" s="418"/>
      <c r="D2588" s="418">
        <v>7</v>
      </c>
      <c r="E2588" s="418">
        <v>50</v>
      </c>
      <c r="F2588" s="418"/>
      <c r="G2588" s="88"/>
      <c r="H2588" s="169"/>
      <c r="I2588" s="169"/>
      <c r="J2588" s="178"/>
      <c r="K2588" s="179">
        <f t="shared" si="153"/>
        <v>0</v>
      </c>
      <c r="L2588" s="418"/>
      <c r="M2588" s="418"/>
      <c r="N2588" s="418"/>
      <c r="O2588" s="418"/>
      <c r="P2588" s="418"/>
      <c r="Q2588" s="419"/>
      <c r="R2588" s="420" t="str">
        <f t="shared" si="154"/>
        <v>fx</v>
      </c>
      <c r="S2588" s="418"/>
      <c r="T2588" s="418"/>
      <c r="U2588" s="418"/>
    </row>
    <row r="2589" spans="1:21" ht="15.75" thickBot="1" x14ac:dyDescent="0.3">
      <c r="A2589" s="162" t="str">
        <f t="shared" si="152"/>
        <v>روز</v>
      </c>
      <c r="B2589" s="418"/>
      <c r="C2589" s="418"/>
      <c r="D2589" s="418">
        <v>7</v>
      </c>
      <c r="E2589" s="418">
        <v>50</v>
      </c>
      <c r="F2589" s="418"/>
      <c r="G2589" s="88"/>
      <c r="H2589" s="169"/>
      <c r="I2589" s="169"/>
      <c r="J2589" s="178"/>
      <c r="K2589" s="179">
        <f t="shared" si="153"/>
        <v>0</v>
      </c>
      <c r="L2589" s="418"/>
      <c r="M2589" s="418"/>
      <c r="N2589" s="418"/>
      <c r="O2589" s="418"/>
      <c r="P2589" s="418"/>
      <c r="Q2589" s="419"/>
      <c r="R2589" s="420" t="str">
        <f t="shared" si="154"/>
        <v>fx</v>
      </c>
      <c r="S2589" s="418"/>
      <c r="T2589" s="418"/>
      <c r="U2589" s="418"/>
    </row>
    <row r="2590" spans="1:21" ht="15.75" thickBot="1" x14ac:dyDescent="0.3">
      <c r="A2590" s="162" t="str">
        <f t="shared" ref="A2590:A2653" si="155">IF(H2590&gt;I2590,"شب","روز")</f>
        <v>روز</v>
      </c>
      <c r="B2590" s="418"/>
      <c r="C2590" s="418"/>
      <c r="D2590" s="418">
        <v>7</v>
      </c>
      <c r="E2590" s="418">
        <v>50</v>
      </c>
      <c r="F2590" s="418"/>
      <c r="G2590" s="88"/>
      <c r="H2590" s="169"/>
      <c r="I2590" s="169"/>
      <c r="J2590" s="178"/>
      <c r="K2590" s="179">
        <f t="shared" ref="K2590:K2653" si="156">IF(H2590&gt;I2590,(H2590-I2590)-J2590,(I2590-H2590)-J2590)</f>
        <v>0</v>
      </c>
      <c r="L2590" s="418"/>
      <c r="M2590" s="418"/>
      <c r="N2590" s="418"/>
      <c r="O2590" s="418"/>
      <c r="P2590" s="418"/>
      <c r="Q2590" s="419"/>
      <c r="R2590" s="420" t="str">
        <f t="shared" ref="R2590:R2653" si="157">IF(C2590=370,"p500","fx")</f>
        <v>fx</v>
      </c>
      <c r="S2590" s="418"/>
      <c r="T2590" s="418"/>
      <c r="U2590" s="418"/>
    </row>
    <row r="2591" spans="1:21" ht="15.75" thickBot="1" x14ac:dyDescent="0.3">
      <c r="A2591" s="162" t="str">
        <f t="shared" si="155"/>
        <v>روز</v>
      </c>
      <c r="B2591" s="418"/>
      <c r="C2591" s="418"/>
      <c r="D2591" s="418">
        <v>7</v>
      </c>
      <c r="E2591" s="418">
        <v>50</v>
      </c>
      <c r="F2591" s="418"/>
      <c r="G2591" s="88"/>
      <c r="H2591" s="169"/>
      <c r="I2591" s="169"/>
      <c r="J2591" s="178"/>
      <c r="K2591" s="179">
        <f t="shared" si="156"/>
        <v>0</v>
      </c>
      <c r="L2591" s="418"/>
      <c r="M2591" s="418"/>
      <c r="N2591" s="418"/>
      <c r="O2591" s="418"/>
      <c r="P2591" s="418"/>
      <c r="Q2591" s="419"/>
      <c r="R2591" s="420" t="str">
        <f t="shared" si="157"/>
        <v>fx</v>
      </c>
      <c r="S2591" s="418"/>
      <c r="T2591" s="418"/>
      <c r="U2591" s="418"/>
    </row>
    <row r="2592" spans="1:21" ht="15.75" thickBot="1" x14ac:dyDescent="0.3">
      <c r="A2592" s="162" t="str">
        <f t="shared" si="155"/>
        <v>روز</v>
      </c>
      <c r="B2592" s="418"/>
      <c r="C2592" s="418"/>
      <c r="D2592" s="418">
        <v>7</v>
      </c>
      <c r="E2592" s="418">
        <v>50</v>
      </c>
      <c r="F2592" s="418"/>
      <c r="G2592" s="88"/>
      <c r="H2592" s="169"/>
      <c r="I2592" s="169"/>
      <c r="J2592" s="178"/>
      <c r="K2592" s="179">
        <f t="shared" si="156"/>
        <v>0</v>
      </c>
      <c r="L2592" s="418"/>
      <c r="M2592" s="418"/>
      <c r="N2592" s="418"/>
      <c r="O2592" s="418"/>
      <c r="P2592" s="418"/>
      <c r="Q2592" s="419"/>
      <c r="R2592" s="420" t="str">
        <f t="shared" si="157"/>
        <v>fx</v>
      </c>
      <c r="S2592" s="418"/>
      <c r="T2592" s="418"/>
      <c r="U2592" s="418"/>
    </row>
    <row r="2593" spans="1:21" ht="15.75" thickBot="1" x14ac:dyDescent="0.3">
      <c r="A2593" s="162" t="str">
        <f t="shared" si="155"/>
        <v>روز</v>
      </c>
      <c r="B2593" s="418"/>
      <c r="C2593" s="418"/>
      <c r="D2593" s="418">
        <v>7</v>
      </c>
      <c r="E2593" s="418">
        <v>50</v>
      </c>
      <c r="F2593" s="418"/>
      <c r="G2593" s="88"/>
      <c r="H2593" s="169"/>
      <c r="I2593" s="169"/>
      <c r="J2593" s="178"/>
      <c r="K2593" s="179">
        <f t="shared" si="156"/>
        <v>0</v>
      </c>
      <c r="L2593" s="418"/>
      <c r="M2593" s="418"/>
      <c r="N2593" s="418"/>
      <c r="O2593" s="418"/>
      <c r="P2593" s="418"/>
      <c r="Q2593" s="419"/>
      <c r="R2593" s="420" t="str">
        <f t="shared" si="157"/>
        <v>fx</v>
      </c>
      <c r="S2593" s="418"/>
      <c r="T2593" s="418"/>
      <c r="U2593" s="418"/>
    </row>
    <row r="2594" spans="1:21" ht="15.75" thickBot="1" x14ac:dyDescent="0.3">
      <c r="A2594" s="162" t="str">
        <f t="shared" si="155"/>
        <v>روز</v>
      </c>
      <c r="B2594" s="418"/>
      <c r="C2594" s="418"/>
      <c r="D2594" s="418">
        <v>7</v>
      </c>
      <c r="E2594" s="418">
        <v>50</v>
      </c>
      <c r="F2594" s="418"/>
      <c r="G2594" s="88"/>
      <c r="H2594" s="169"/>
      <c r="I2594" s="169"/>
      <c r="J2594" s="178"/>
      <c r="K2594" s="179">
        <f t="shared" si="156"/>
        <v>0</v>
      </c>
      <c r="L2594" s="418"/>
      <c r="M2594" s="418"/>
      <c r="N2594" s="418"/>
      <c r="O2594" s="418"/>
      <c r="P2594" s="418"/>
      <c r="Q2594" s="419"/>
      <c r="R2594" s="420" t="str">
        <f t="shared" si="157"/>
        <v>fx</v>
      </c>
      <c r="S2594" s="418"/>
      <c r="T2594" s="418"/>
      <c r="U2594" s="418"/>
    </row>
    <row r="2595" spans="1:21" ht="15.75" thickBot="1" x14ac:dyDescent="0.3">
      <c r="A2595" s="162" t="str">
        <f t="shared" si="155"/>
        <v>روز</v>
      </c>
      <c r="B2595" s="418"/>
      <c r="C2595" s="418"/>
      <c r="D2595" s="418">
        <v>7</v>
      </c>
      <c r="E2595" s="418">
        <v>50</v>
      </c>
      <c r="F2595" s="418"/>
      <c r="G2595" s="88"/>
      <c r="H2595" s="169"/>
      <c r="I2595" s="169"/>
      <c r="J2595" s="178"/>
      <c r="K2595" s="179">
        <f t="shared" si="156"/>
        <v>0</v>
      </c>
      <c r="L2595" s="418"/>
      <c r="M2595" s="418"/>
      <c r="N2595" s="418"/>
      <c r="O2595" s="418"/>
      <c r="P2595" s="418"/>
      <c r="Q2595" s="419"/>
      <c r="R2595" s="420" t="str">
        <f t="shared" si="157"/>
        <v>fx</v>
      </c>
      <c r="S2595" s="418"/>
      <c r="T2595" s="418"/>
      <c r="U2595" s="418"/>
    </row>
    <row r="2596" spans="1:21" ht="15.75" thickBot="1" x14ac:dyDescent="0.3">
      <c r="A2596" s="162" t="str">
        <f t="shared" si="155"/>
        <v>روز</v>
      </c>
      <c r="B2596" s="418"/>
      <c r="C2596" s="418"/>
      <c r="D2596" s="418">
        <v>7</v>
      </c>
      <c r="E2596" s="418">
        <v>50</v>
      </c>
      <c r="F2596" s="418"/>
      <c r="G2596" s="88"/>
      <c r="H2596" s="169"/>
      <c r="I2596" s="169"/>
      <c r="J2596" s="178"/>
      <c r="K2596" s="179">
        <f t="shared" si="156"/>
        <v>0</v>
      </c>
      <c r="L2596" s="418"/>
      <c r="M2596" s="418"/>
      <c r="N2596" s="418"/>
      <c r="O2596" s="418"/>
      <c r="P2596" s="418"/>
      <c r="Q2596" s="419"/>
      <c r="R2596" s="420" t="str">
        <f t="shared" si="157"/>
        <v>fx</v>
      </c>
      <c r="S2596" s="418"/>
      <c r="T2596" s="418"/>
      <c r="U2596" s="418"/>
    </row>
    <row r="2597" spans="1:21" ht="15.75" thickBot="1" x14ac:dyDescent="0.3">
      <c r="A2597" s="162" t="str">
        <f t="shared" si="155"/>
        <v>روز</v>
      </c>
      <c r="B2597" s="418"/>
      <c r="C2597" s="418"/>
      <c r="D2597" s="418">
        <v>7</v>
      </c>
      <c r="E2597" s="418">
        <v>50</v>
      </c>
      <c r="F2597" s="418"/>
      <c r="G2597" s="88"/>
      <c r="H2597" s="169"/>
      <c r="I2597" s="169"/>
      <c r="J2597" s="178"/>
      <c r="K2597" s="179">
        <f t="shared" si="156"/>
        <v>0</v>
      </c>
      <c r="L2597" s="418"/>
      <c r="M2597" s="418"/>
      <c r="N2597" s="418"/>
      <c r="O2597" s="418"/>
      <c r="P2597" s="418"/>
      <c r="Q2597" s="419"/>
      <c r="R2597" s="420" t="str">
        <f t="shared" si="157"/>
        <v>fx</v>
      </c>
      <c r="S2597" s="418"/>
      <c r="T2597" s="418"/>
      <c r="U2597" s="418"/>
    </row>
    <row r="2598" spans="1:21" ht="15.75" thickBot="1" x14ac:dyDescent="0.3">
      <c r="A2598" s="162" t="str">
        <f t="shared" si="155"/>
        <v>روز</v>
      </c>
      <c r="B2598" s="418"/>
      <c r="C2598" s="418"/>
      <c r="D2598" s="418">
        <v>7</v>
      </c>
      <c r="E2598" s="418">
        <v>50</v>
      </c>
      <c r="F2598" s="418"/>
      <c r="G2598" s="88"/>
      <c r="H2598" s="169"/>
      <c r="I2598" s="169"/>
      <c r="J2598" s="178"/>
      <c r="K2598" s="179">
        <f t="shared" si="156"/>
        <v>0</v>
      </c>
      <c r="L2598" s="418"/>
      <c r="M2598" s="418"/>
      <c r="N2598" s="418"/>
      <c r="O2598" s="418"/>
      <c r="P2598" s="418"/>
      <c r="Q2598" s="419"/>
      <c r="R2598" s="420" t="str">
        <f t="shared" si="157"/>
        <v>fx</v>
      </c>
      <c r="S2598" s="418"/>
      <c r="T2598" s="418"/>
      <c r="U2598" s="418"/>
    </row>
    <row r="2599" spans="1:21" ht="15.75" thickBot="1" x14ac:dyDescent="0.3">
      <c r="A2599" s="162" t="str">
        <f t="shared" si="155"/>
        <v>روز</v>
      </c>
      <c r="B2599" s="418"/>
      <c r="C2599" s="418"/>
      <c r="D2599" s="418">
        <v>7</v>
      </c>
      <c r="E2599" s="418">
        <v>50</v>
      </c>
      <c r="F2599" s="418"/>
      <c r="G2599" s="88"/>
      <c r="H2599" s="169"/>
      <c r="I2599" s="169"/>
      <c r="J2599" s="178"/>
      <c r="K2599" s="179">
        <f t="shared" si="156"/>
        <v>0</v>
      </c>
      <c r="L2599" s="418"/>
      <c r="M2599" s="418"/>
      <c r="N2599" s="418"/>
      <c r="O2599" s="418"/>
      <c r="P2599" s="418"/>
      <c r="Q2599" s="419"/>
      <c r="R2599" s="420" t="str">
        <f t="shared" si="157"/>
        <v>fx</v>
      </c>
      <c r="S2599" s="418"/>
      <c r="T2599" s="418"/>
      <c r="U2599" s="418"/>
    </row>
    <row r="2600" spans="1:21" ht="15.75" thickBot="1" x14ac:dyDescent="0.3">
      <c r="A2600" s="162" t="str">
        <f t="shared" si="155"/>
        <v>روز</v>
      </c>
      <c r="B2600" s="418"/>
      <c r="C2600" s="418"/>
      <c r="D2600" s="418">
        <v>7</v>
      </c>
      <c r="E2600" s="418">
        <v>50</v>
      </c>
      <c r="F2600" s="418"/>
      <c r="G2600" s="88"/>
      <c r="H2600" s="169"/>
      <c r="I2600" s="169"/>
      <c r="J2600" s="178"/>
      <c r="K2600" s="179">
        <f t="shared" si="156"/>
        <v>0</v>
      </c>
      <c r="L2600" s="418"/>
      <c r="M2600" s="418"/>
      <c r="N2600" s="418"/>
      <c r="O2600" s="418"/>
      <c r="P2600" s="418"/>
      <c r="Q2600" s="419"/>
      <c r="R2600" s="420" t="str">
        <f t="shared" si="157"/>
        <v>fx</v>
      </c>
      <c r="S2600" s="418"/>
      <c r="T2600" s="418"/>
      <c r="U2600" s="418"/>
    </row>
    <row r="2601" spans="1:21" ht="15.75" thickBot="1" x14ac:dyDescent="0.3">
      <c r="A2601" s="162" t="str">
        <f t="shared" si="155"/>
        <v>روز</v>
      </c>
      <c r="B2601" s="418"/>
      <c r="C2601" s="418"/>
      <c r="D2601" s="418">
        <v>7</v>
      </c>
      <c r="E2601" s="418">
        <v>50</v>
      </c>
      <c r="F2601" s="418"/>
      <c r="G2601" s="88"/>
      <c r="H2601" s="169"/>
      <c r="I2601" s="169"/>
      <c r="J2601" s="178"/>
      <c r="K2601" s="179">
        <f t="shared" si="156"/>
        <v>0</v>
      </c>
      <c r="L2601" s="418"/>
      <c r="M2601" s="418"/>
      <c r="N2601" s="418"/>
      <c r="O2601" s="418"/>
      <c r="P2601" s="418"/>
      <c r="Q2601" s="419"/>
      <c r="R2601" s="420" t="str">
        <f t="shared" si="157"/>
        <v>fx</v>
      </c>
      <c r="S2601" s="418"/>
      <c r="T2601" s="418"/>
      <c r="U2601" s="418"/>
    </row>
    <row r="2602" spans="1:21" ht="15.75" thickBot="1" x14ac:dyDescent="0.3">
      <c r="A2602" s="162" t="str">
        <f t="shared" si="155"/>
        <v>روز</v>
      </c>
      <c r="B2602" s="418"/>
      <c r="C2602" s="418"/>
      <c r="D2602" s="418">
        <v>7</v>
      </c>
      <c r="E2602" s="418">
        <v>50</v>
      </c>
      <c r="F2602" s="418"/>
      <c r="G2602" s="88"/>
      <c r="H2602" s="169"/>
      <c r="I2602" s="169"/>
      <c r="J2602" s="178"/>
      <c r="K2602" s="179">
        <f t="shared" si="156"/>
        <v>0</v>
      </c>
      <c r="L2602" s="418"/>
      <c r="M2602" s="418"/>
      <c r="N2602" s="418"/>
      <c r="O2602" s="418"/>
      <c r="P2602" s="418"/>
      <c r="Q2602" s="419"/>
      <c r="R2602" s="420" t="str">
        <f t="shared" si="157"/>
        <v>fx</v>
      </c>
      <c r="S2602" s="418"/>
      <c r="T2602" s="418"/>
      <c r="U2602" s="418"/>
    </row>
    <row r="2603" spans="1:21" ht="15.75" thickBot="1" x14ac:dyDescent="0.3">
      <c r="A2603" s="162" t="str">
        <f t="shared" si="155"/>
        <v>روز</v>
      </c>
      <c r="B2603" s="418"/>
      <c r="C2603" s="418"/>
      <c r="D2603" s="418">
        <v>7</v>
      </c>
      <c r="E2603" s="418">
        <v>50</v>
      </c>
      <c r="F2603" s="418"/>
      <c r="G2603" s="88"/>
      <c r="H2603" s="169"/>
      <c r="I2603" s="169"/>
      <c r="J2603" s="178"/>
      <c r="K2603" s="179">
        <f t="shared" si="156"/>
        <v>0</v>
      </c>
      <c r="L2603" s="418"/>
      <c r="M2603" s="418"/>
      <c r="N2603" s="418"/>
      <c r="O2603" s="418"/>
      <c r="P2603" s="418"/>
      <c r="Q2603" s="419"/>
      <c r="R2603" s="420" t="str">
        <f t="shared" si="157"/>
        <v>fx</v>
      </c>
      <c r="S2603" s="418"/>
      <c r="T2603" s="418"/>
      <c r="U2603" s="418"/>
    </row>
    <row r="2604" spans="1:21" ht="15.75" thickBot="1" x14ac:dyDescent="0.3">
      <c r="A2604" s="162" t="str">
        <f t="shared" si="155"/>
        <v>روز</v>
      </c>
      <c r="B2604" s="418"/>
      <c r="C2604" s="418"/>
      <c r="D2604" s="418">
        <v>7</v>
      </c>
      <c r="E2604" s="418">
        <v>50</v>
      </c>
      <c r="F2604" s="418"/>
      <c r="G2604" s="88"/>
      <c r="H2604" s="169"/>
      <c r="I2604" s="169"/>
      <c r="J2604" s="178"/>
      <c r="K2604" s="179">
        <f t="shared" si="156"/>
        <v>0</v>
      </c>
      <c r="L2604" s="418"/>
      <c r="M2604" s="418"/>
      <c r="N2604" s="418"/>
      <c r="O2604" s="418"/>
      <c r="P2604" s="418"/>
      <c r="Q2604" s="419"/>
      <c r="R2604" s="420" t="str">
        <f t="shared" si="157"/>
        <v>fx</v>
      </c>
      <c r="S2604" s="418"/>
      <c r="T2604" s="418"/>
      <c r="U2604" s="418"/>
    </row>
    <row r="2605" spans="1:21" ht="15.75" thickBot="1" x14ac:dyDescent="0.3">
      <c r="A2605" s="162" t="str">
        <f t="shared" si="155"/>
        <v>روز</v>
      </c>
      <c r="B2605" s="418"/>
      <c r="C2605" s="418"/>
      <c r="D2605" s="418">
        <v>7</v>
      </c>
      <c r="E2605" s="418">
        <v>50</v>
      </c>
      <c r="F2605" s="418"/>
      <c r="G2605" s="88"/>
      <c r="H2605" s="169"/>
      <c r="I2605" s="169"/>
      <c r="J2605" s="178"/>
      <c r="K2605" s="179">
        <f t="shared" si="156"/>
        <v>0</v>
      </c>
      <c r="L2605" s="418"/>
      <c r="M2605" s="418"/>
      <c r="N2605" s="418"/>
      <c r="O2605" s="418"/>
      <c r="P2605" s="418"/>
      <c r="Q2605" s="419"/>
      <c r="R2605" s="420" t="str">
        <f t="shared" si="157"/>
        <v>fx</v>
      </c>
      <c r="S2605" s="418"/>
      <c r="T2605" s="418"/>
      <c r="U2605" s="418"/>
    </row>
    <row r="2606" spans="1:21" ht="15.75" thickBot="1" x14ac:dyDescent="0.3">
      <c r="A2606" s="162" t="str">
        <f t="shared" si="155"/>
        <v>روز</v>
      </c>
      <c r="B2606" s="418"/>
      <c r="C2606" s="418"/>
      <c r="D2606" s="418">
        <v>7</v>
      </c>
      <c r="E2606" s="418">
        <v>50</v>
      </c>
      <c r="F2606" s="418"/>
      <c r="G2606" s="88"/>
      <c r="H2606" s="169"/>
      <c r="I2606" s="169"/>
      <c r="J2606" s="178"/>
      <c r="K2606" s="179">
        <f t="shared" si="156"/>
        <v>0</v>
      </c>
      <c r="L2606" s="418"/>
      <c r="M2606" s="418"/>
      <c r="N2606" s="418"/>
      <c r="O2606" s="418"/>
      <c r="P2606" s="418"/>
      <c r="Q2606" s="419"/>
      <c r="R2606" s="420" t="str">
        <f t="shared" si="157"/>
        <v>fx</v>
      </c>
      <c r="S2606" s="418"/>
      <c r="T2606" s="418"/>
      <c r="U2606" s="418"/>
    </row>
    <row r="2607" spans="1:21" ht="15.75" thickBot="1" x14ac:dyDescent="0.3">
      <c r="A2607" s="162" t="str">
        <f t="shared" si="155"/>
        <v>روز</v>
      </c>
      <c r="B2607" s="418"/>
      <c r="C2607" s="418"/>
      <c r="D2607" s="418">
        <v>7</v>
      </c>
      <c r="E2607" s="418">
        <v>50</v>
      </c>
      <c r="F2607" s="418"/>
      <c r="G2607" s="88"/>
      <c r="H2607" s="169"/>
      <c r="I2607" s="169"/>
      <c r="J2607" s="178"/>
      <c r="K2607" s="179">
        <f t="shared" si="156"/>
        <v>0</v>
      </c>
      <c r="L2607" s="418"/>
      <c r="M2607" s="418"/>
      <c r="N2607" s="418"/>
      <c r="O2607" s="418"/>
      <c r="P2607" s="418"/>
      <c r="Q2607" s="419"/>
      <c r="R2607" s="420" t="str">
        <f t="shared" si="157"/>
        <v>fx</v>
      </c>
      <c r="S2607" s="418"/>
      <c r="T2607" s="418"/>
      <c r="U2607" s="418"/>
    </row>
    <row r="2608" spans="1:21" ht="15.75" thickBot="1" x14ac:dyDescent="0.3">
      <c r="A2608" s="162" t="str">
        <f t="shared" si="155"/>
        <v>روز</v>
      </c>
      <c r="B2608" s="418"/>
      <c r="C2608" s="418"/>
      <c r="D2608" s="418">
        <v>7</v>
      </c>
      <c r="E2608" s="418">
        <v>50</v>
      </c>
      <c r="F2608" s="418"/>
      <c r="G2608" s="88"/>
      <c r="H2608" s="169"/>
      <c r="I2608" s="169"/>
      <c r="J2608" s="178"/>
      <c r="K2608" s="179">
        <f t="shared" si="156"/>
        <v>0</v>
      </c>
      <c r="L2608" s="418"/>
      <c r="M2608" s="418"/>
      <c r="N2608" s="418"/>
      <c r="O2608" s="418"/>
      <c r="P2608" s="418"/>
      <c r="Q2608" s="419"/>
      <c r="R2608" s="420" t="str">
        <f t="shared" si="157"/>
        <v>fx</v>
      </c>
      <c r="S2608" s="418"/>
      <c r="T2608" s="418"/>
      <c r="U2608" s="418"/>
    </row>
    <row r="2609" spans="1:21" ht="15.75" thickBot="1" x14ac:dyDescent="0.3">
      <c r="A2609" s="162" t="str">
        <f t="shared" si="155"/>
        <v>روز</v>
      </c>
      <c r="B2609" s="418"/>
      <c r="C2609" s="418"/>
      <c r="D2609" s="418">
        <v>7</v>
      </c>
      <c r="E2609" s="418">
        <v>50</v>
      </c>
      <c r="F2609" s="418"/>
      <c r="G2609" s="88"/>
      <c r="H2609" s="169"/>
      <c r="I2609" s="169"/>
      <c r="J2609" s="178"/>
      <c r="K2609" s="179">
        <f t="shared" si="156"/>
        <v>0</v>
      </c>
      <c r="L2609" s="418"/>
      <c r="M2609" s="418"/>
      <c r="N2609" s="418"/>
      <c r="O2609" s="418"/>
      <c r="P2609" s="418"/>
      <c r="Q2609" s="419"/>
      <c r="R2609" s="420" t="str">
        <f t="shared" si="157"/>
        <v>fx</v>
      </c>
      <c r="S2609" s="418"/>
      <c r="T2609" s="418"/>
      <c r="U2609" s="418"/>
    </row>
    <row r="2610" spans="1:21" ht="15.75" thickBot="1" x14ac:dyDescent="0.3">
      <c r="A2610" s="162" t="str">
        <f t="shared" si="155"/>
        <v>روز</v>
      </c>
      <c r="B2610" s="418"/>
      <c r="C2610" s="418"/>
      <c r="D2610" s="418">
        <v>7</v>
      </c>
      <c r="E2610" s="418">
        <v>50</v>
      </c>
      <c r="F2610" s="418"/>
      <c r="G2610" s="88"/>
      <c r="H2610" s="169"/>
      <c r="I2610" s="169"/>
      <c r="J2610" s="178"/>
      <c r="K2610" s="179">
        <f t="shared" si="156"/>
        <v>0</v>
      </c>
      <c r="L2610" s="418"/>
      <c r="M2610" s="418"/>
      <c r="N2610" s="418"/>
      <c r="O2610" s="418"/>
      <c r="P2610" s="418"/>
      <c r="Q2610" s="419"/>
      <c r="R2610" s="420" t="str">
        <f t="shared" si="157"/>
        <v>fx</v>
      </c>
      <c r="S2610" s="418"/>
      <c r="T2610" s="418"/>
      <c r="U2610" s="418"/>
    </row>
    <row r="2611" spans="1:21" ht="15.75" thickBot="1" x14ac:dyDescent="0.3">
      <c r="A2611" s="162" t="str">
        <f t="shared" si="155"/>
        <v>روز</v>
      </c>
      <c r="B2611" s="418"/>
      <c r="C2611" s="418"/>
      <c r="D2611" s="418">
        <v>7</v>
      </c>
      <c r="E2611" s="418">
        <v>50</v>
      </c>
      <c r="F2611" s="418"/>
      <c r="G2611" s="88"/>
      <c r="H2611" s="169"/>
      <c r="I2611" s="169"/>
      <c r="J2611" s="178"/>
      <c r="K2611" s="179">
        <f t="shared" si="156"/>
        <v>0</v>
      </c>
      <c r="L2611" s="418"/>
      <c r="M2611" s="418"/>
      <c r="N2611" s="418"/>
      <c r="O2611" s="418"/>
      <c r="P2611" s="418"/>
      <c r="Q2611" s="419"/>
      <c r="R2611" s="420" t="str">
        <f t="shared" si="157"/>
        <v>fx</v>
      </c>
      <c r="S2611" s="418"/>
      <c r="T2611" s="418"/>
      <c r="U2611" s="418"/>
    </row>
    <row r="2612" spans="1:21" ht="15.75" thickBot="1" x14ac:dyDescent="0.3">
      <c r="A2612" s="162" t="str">
        <f t="shared" si="155"/>
        <v>روز</v>
      </c>
      <c r="B2612" s="418"/>
      <c r="C2612" s="418"/>
      <c r="D2612" s="418">
        <v>7</v>
      </c>
      <c r="E2612" s="418">
        <v>50</v>
      </c>
      <c r="F2612" s="418"/>
      <c r="G2612" s="88"/>
      <c r="H2612" s="169"/>
      <c r="I2612" s="169"/>
      <c r="J2612" s="178"/>
      <c r="K2612" s="179">
        <f t="shared" si="156"/>
        <v>0</v>
      </c>
      <c r="L2612" s="418"/>
      <c r="M2612" s="418"/>
      <c r="N2612" s="418"/>
      <c r="O2612" s="418"/>
      <c r="P2612" s="418"/>
      <c r="Q2612" s="419"/>
      <c r="R2612" s="420" t="str">
        <f t="shared" si="157"/>
        <v>fx</v>
      </c>
      <c r="S2612" s="418"/>
      <c r="T2612" s="418"/>
      <c r="U2612" s="418"/>
    </row>
    <row r="2613" spans="1:21" ht="15.75" thickBot="1" x14ac:dyDescent="0.3">
      <c r="A2613" s="162" t="str">
        <f t="shared" si="155"/>
        <v>روز</v>
      </c>
      <c r="B2613" s="418"/>
      <c r="C2613" s="418"/>
      <c r="D2613" s="418">
        <v>7</v>
      </c>
      <c r="E2613" s="418">
        <v>50</v>
      </c>
      <c r="F2613" s="418"/>
      <c r="G2613" s="88"/>
      <c r="H2613" s="169"/>
      <c r="I2613" s="169"/>
      <c r="J2613" s="178"/>
      <c r="K2613" s="179">
        <f t="shared" si="156"/>
        <v>0</v>
      </c>
      <c r="L2613" s="418"/>
      <c r="M2613" s="418"/>
      <c r="N2613" s="418"/>
      <c r="O2613" s="418"/>
      <c r="P2613" s="418"/>
      <c r="Q2613" s="419"/>
      <c r="R2613" s="420" t="str">
        <f t="shared" si="157"/>
        <v>fx</v>
      </c>
      <c r="S2613" s="418"/>
      <c r="T2613" s="418"/>
      <c r="U2613" s="418"/>
    </row>
    <row r="2614" spans="1:21" ht="15.75" thickBot="1" x14ac:dyDescent="0.3">
      <c r="A2614" s="162" t="str">
        <f t="shared" si="155"/>
        <v>روز</v>
      </c>
      <c r="B2614" s="418"/>
      <c r="C2614" s="418"/>
      <c r="D2614" s="418">
        <v>7</v>
      </c>
      <c r="E2614" s="418">
        <v>50</v>
      </c>
      <c r="F2614" s="418"/>
      <c r="G2614" s="88"/>
      <c r="H2614" s="169"/>
      <c r="I2614" s="169"/>
      <c r="J2614" s="178"/>
      <c r="K2614" s="179">
        <f t="shared" si="156"/>
        <v>0</v>
      </c>
      <c r="L2614" s="418"/>
      <c r="M2614" s="418"/>
      <c r="N2614" s="418"/>
      <c r="O2614" s="418"/>
      <c r="P2614" s="418"/>
      <c r="Q2614" s="419"/>
      <c r="R2614" s="420" t="str">
        <f t="shared" si="157"/>
        <v>fx</v>
      </c>
      <c r="S2614" s="418"/>
      <c r="T2614" s="418"/>
      <c r="U2614" s="418"/>
    </row>
    <row r="2615" spans="1:21" ht="15.75" thickBot="1" x14ac:dyDescent="0.3">
      <c r="A2615" s="162" t="str">
        <f t="shared" si="155"/>
        <v>روز</v>
      </c>
      <c r="B2615" s="418"/>
      <c r="C2615" s="418"/>
      <c r="D2615" s="418">
        <v>7</v>
      </c>
      <c r="E2615" s="418">
        <v>50</v>
      </c>
      <c r="F2615" s="418"/>
      <c r="G2615" s="88"/>
      <c r="H2615" s="169"/>
      <c r="I2615" s="169"/>
      <c r="J2615" s="178"/>
      <c r="K2615" s="179">
        <f t="shared" si="156"/>
        <v>0</v>
      </c>
      <c r="L2615" s="418"/>
      <c r="M2615" s="418"/>
      <c r="N2615" s="418"/>
      <c r="O2615" s="418"/>
      <c r="P2615" s="418"/>
      <c r="Q2615" s="419"/>
      <c r="R2615" s="420" t="str">
        <f t="shared" si="157"/>
        <v>fx</v>
      </c>
      <c r="S2615" s="418"/>
      <c r="T2615" s="418"/>
      <c r="U2615" s="418"/>
    </row>
    <row r="2616" spans="1:21" ht="15.75" thickBot="1" x14ac:dyDescent="0.3">
      <c r="A2616" s="162" t="str">
        <f t="shared" si="155"/>
        <v>روز</v>
      </c>
      <c r="B2616" s="418"/>
      <c r="C2616" s="418"/>
      <c r="D2616" s="418">
        <v>7</v>
      </c>
      <c r="E2616" s="418">
        <v>50</v>
      </c>
      <c r="F2616" s="418"/>
      <c r="G2616" s="88"/>
      <c r="H2616" s="169"/>
      <c r="I2616" s="169"/>
      <c r="J2616" s="178"/>
      <c r="K2616" s="179">
        <f t="shared" si="156"/>
        <v>0</v>
      </c>
      <c r="L2616" s="418"/>
      <c r="M2616" s="418"/>
      <c r="N2616" s="418"/>
      <c r="O2616" s="418"/>
      <c r="P2616" s="418"/>
      <c r="Q2616" s="419"/>
      <c r="R2616" s="420" t="str">
        <f t="shared" si="157"/>
        <v>fx</v>
      </c>
      <c r="S2616" s="418"/>
      <c r="T2616" s="418"/>
      <c r="U2616" s="418"/>
    </row>
    <row r="2617" spans="1:21" ht="15.75" thickBot="1" x14ac:dyDescent="0.3">
      <c r="A2617" s="162" t="str">
        <f t="shared" si="155"/>
        <v>روز</v>
      </c>
      <c r="B2617" s="418"/>
      <c r="C2617" s="418"/>
      <c r="D2617" s="418">
        <v>7</v>
      </c>
      <c r="E2617" s="418">
        <v>50</v>
      </c>
      <c r="F2617" s="418"/>
      <c r="G2617" s="88"/>
      <c r="H2617" s="169"/>
      <c r="I2617" s="169"/>
      <c r="J2617" s="178"/>
      <c r="K2617" s="179">
        <f t="shared" si="156"/>
        <v>0</v>
      </c>
      <c r="L2617" s="418"/>
      <c r="M2617" s="418"/>
      <c r="N2617" s="418"/>
      <c r="O2617" s="418"/>
      <c r="P2617" s="418"/>
      <c r="Q2617" s="419"/>
      <c r="R2617" s="420" t="str">
        <f t="shared" si="157"/>
        <v>fx</v>
      </c>
      <c r="S2617" s="418"/>
      <c r="T2617" s="418"/>
      <c r="U2617" s="418"/>
    </row>
    <row r="2618" spans="1:21" ht="15.75" thickBot="1" x14ac:dyDescent="0.3">
      <c r="A2618" s="162" t="str">
        <f t="shared" si="155"/>
        <v>روز</v>
      </c>
      <c r="B2618" s="418"/>
      <c r="C2618" s="418"/>
      <c r="D2618" s="418">
        <v>7</v>
      </c>
      <c r="E2618" s="418">
        <v>50</v>
      </c>
      <c r="F2618" s="418"/>
      <c r="G2618" s="88"/>
      <c r="H2618" s="169"/>
      <c r="I2618" s="169"/>
      <c r="J2618" s="178"/>
      <c r="K2618" s="179">
        <f t="shared" si="156"/>
        <v>0</v>
      </c>
      <c r="L2618" s="418"/>
      <c r="M2618" s="418"/>
      <c r="N2618" s="418"/>
      <c r="O2618" s="418"/>
      <c r="P2618" s="418"/>
      <c r="Q2618" s="419"/>
      <c r="R2618" s="420" t="str">
        <f t="shared" si="157"/>
        <v>fx</v>
      </c>
      <c r="S2618" s="418"/>
      <c r="T2618" s="418"/>
      <c r="U2618" s="418"/>
    </row>
    <row r="2619" spans="1:21" ht="15.75" thickBot="1" x14ac:dyDescent="0.3">
      <c r="A2619" s="162" t="str">
        <f t="shared" si="155"/>
        <v>روز</v>
      </c>
      <c r="B2619" s="418"/>
      <c r="C2619" s="418"/>
      <c r="D2619" s="418">
        <v>7</v>
      </c>
      <c r="E2619" s="418">
        <v>50</v>
      </c>
      <c r="F2619" s="418"/>
      <c r="G2619" s="88"/>
      <c r="H2619" s="169"/>
      <c r="I2619" s="169"/>
      <c r="J2619" s="178"/>
      <c r="K2619" s="179">
        <f t="shared" si="156"/>
        <v>0</v>
      </c>
      <c r="L2619" s="418"/>
      <c r="M2619" s="418"/>
      <c r="N2619" s="418"/>
      <c r="O2619" s="418"/>
      <c r="P2619" s="418"/>
      <c r="Q2619" s="419"/>
      <c r="R2619" s="420" t="str">
        <f t="shared" si="157"/>
        <v>fx</v>
      </c>
      <c r="S2619" s="418"/>
      <c r="T2619" s="418"/>
      <c r="U2619" s="418"/>
    </row>
    <row r="2620" spans="1:21" ht="15.75" thickBot="1" x14ac:dyDescent="0.3">
      <c r="A2620" s="162" t="str">
        <f t="shared" si="155"/>
        <v>روز</v>
      </c>
      <c r="B2620" s="418"/>
      <c r="C2620" s="418"/>
      <c r="D2620" s="418">
        <v>7</v>
      </c>
      <c r="E2620" s="418">
        <v>50</v>
      </c>
      <c r="F2620" s="418"/>
      <c r="G2620" s="88"/>
      <c r="H2620" s="169"/>
      <c r="I2620" s="169"/>
      <c r="J2620" s="178"/>
      <c r="K2620" s="179">
        <f t="shared" si="156"/>
        <v>0</v>
      </c>
      <c r="L2620" s="418"/>
      <c r="M2620" s="418"/>
      <c r="N2620" s="418"/>
      <c r="O2620" s="418"/>
      <c r="P2620" s="418"/>
      <c r="Q2620" s="419"/>
      <c r="R2620" s="420" t="str">
        <f t="shared" si="157"/>
        <v>fx</v>
      </c>
      <c r="S2620" s="418"/>
      <c r="T2620" s="418"/>
      <c r="U2620" s="418"/>
    </row>
    <row r="2621" spans="1:21" ht="15.75" thickBot="1" x14ac:dyDescent="0.3">
      <c r="A2621" s="162" t="str">
        <f t="shared" si="155"/>
        <v>روز</v>
      </c>
      <c r="B2621" s="418"/>
      <c r="C2621" s="418"/>
      <c r="D2621" s="418">
        <v>7</v>
      </c>
      <c r="E2621" s="418">
        <v>50</v>
      </c>
      <c r="F2621" s="418"/>
      <c r="G2621" s="88"/>
      <c r="H2621" s="169"/>
      <c r="I2621" s="169"/>
      <c r="J2621" s="178"/>
      <c r="K2621" s="179">
        <f t="shared" si="156"/>
        <v>0</v>
      </c>
      <c r="L2621" s="418"/>
      <c r="M2621" s="418"/>
      <c r="N2621" s="418"/>
      <c r="O2621" s="418"/>
      <c r="P2621" s="418"/>
      <c r="Q2621" s="419"/>
      <c r="R2621" s="420" t="str">
        <f t="shared" si="157"/>
        <v>fx</v>
      </c>
      <c r="S2621" s="418"/>
      <c r="T2621" s="418"/>
      <c r="U2621" s="418"/>
    </row>
    <row r="2622" spans="1:21" ht="15.75" thickBot="1" x14ac:dyDescent="0.3">
      <c r="A2622" s="162" t="str">
        <f t="shared" si="155"/>
        <v>روز</v>
      </c>
      <c r="B2622" s="418"/>
      <c r="C2622" s="418"/>
      <c r="D2622" s="418">
        <v>7</v>
      </c>
      <c r="E2622" s="418">
        <v>50</v>
      </c>
      <c r="F2622" s="418"/>
      <c r="G2622" s="88"/>
      <c r="H2622" s="169"/>
      <c r="I2622" s="169"/>
      <c r="J2622" s="178"/>
      <c r="K2622" s="179">
        <f t="shared" si="156"/>
        <v>0</v>
      </c>
      <c r="L2622" s="418"/>
      <c r="M2622" s="418"/>
      <c r="N2622" s="418"/>
      <c r="O2622" s="418"/>
      <c r="P2622" s="418"/>
      <c r="Q2622" s="419"/>
      <c r="R2622" s="420" t="str">
        <f t="shared" si="157"/>
        <v>fx</v>
      </c>
      <c r="S2622" s="418"/>
      <c r="T2622" s="418"/>
      <c r="U2622" s="418"/>
    </row>
    <row r="2623" spans="1:21" ht="15.75" thickBot="1" x14ac:dyDescent="0.3">
      <c r="A2623" s="162" t="str">
        <f t="shared" si="155"/>
        <v>روز</v>
      </c>
      <c r="B2623" s="418"/>
      <c r="C2623" s="418"/>
      <c r="D2623" s="418">
        <v>7</v>
      </c>
      <c r="E2623" s="418">
        <v>50</v>
      </c>
      <c r="F2623" s="418"/>
      <c r="G2623" s="88"/>
      <c r="H2623" s="169"/>
      <c r="I2623" s="169"/>
      <c r="J2623" s="178"/>
      <c r="K2623" s="179">
        <f t="shared" si="156"/>
        <v>0</v>
      </c>
      <c r="L2623" s="418"/>
      <c r="M2623" s="418"/>
      <c r="N2623" s="418"/>
      <c r="O2623" s="418"/>
      <c r="P2623" s="418"/>
      <c r="Q2623" s="419"/>
      <c r="R2623" s="420" t="str">
        <f t="shared" si="157"/>
        <v>fx</v>
      </c>
      <c r="S2623" s="418"/>
      <c r="T2623" s="418"/>
      <c r="U2623" s="418"/>
    </row>
    <row r="2624" spans="1:21" ht="15.75" thickBot="1" x14ac:dyDescent="0.3">
      <c r="A2624" s="162" t="str">
        <f t="shared" si="155"/>
        <v>روز</v>
      </c>
      <c r="B2624" s="418"/>
      <c r="C2624" s="418"/>
      <c r="D2624" s="418">
        <v>7</v>
      </c>
      <c r="E2624" s="418">
        <v>50</v>
      </c>
      <c r="F2624" s="418"/>
      <c r="G2624" s="88"/>
      <c r="H2624" s="169"/>
      <c r="I2624" s="169"/>
      <c r="J2624" s="178"/>
      <c r="K2624" s="179">
        <f t="shared" si="156"/>
        <v>0</v>
      </c>
      <c r="L2624" s="418"/>
      <c r="M2624" s="418"/>
      <c r="N2624" s="418"/>
      <c r="O2624" s="418"/>
      <c r="P2624" s="418"/>
      <c r="Q2624" s="419"/>
      <c r="R2624" s="420" t="str">
        <f t="shared" si="157"/>
        <v>fx</v>
      </c>
      <c r="S2624" s="418"/>
      <c r="T2624" s="418"/>
      <c r="U2624" s="418"/>
    </row>
    <row r="2625" spans="1:21" ht="15.75" thickBot="1" x14ac:dyDescent="0.3">
      <c r="A2625" s="162" t="str">
        <f t="shared" si="155"/>
        <v>روز</v>
      </c>
      <c r="B2625" s="418"/>
      <c r="C2625" s="418"/>
      <c r="D2625" s="418">
        <v>7</v>
      </c>
      <c r="E2625" s="418">
        <v>50</v>
      </c>
      <c r="F2625" s="418"/>
      <c r="G2625" s="88"/>
      <c r="H2625" s="169"/>
      <c r="I2625" s="169"/>
      <c r="J2625" s="178"/>
      <c r="K2625" s="179">
        <f t="shared" si="156"/>
        <v>0</v>
      </c>
      <c r="L2625" s="418"/>
      <c r="M2625" s="418"/>
      <c r="N2625" s="418"/>
      <c r="O2625" s="418"/>
      <c r="P2625" s="418"/>
      <c r="Q2625" s="419"/>
      <c r="R2625" s="420" t="str">
        <f t="shared" si="157"/>
        <v>fx</v>
      </c>
      <c r="S2625" s="418"/>
      <c r="T2625" s="418"/>
      <c r="U2625" s="418"/>
    </row>
    <row r="2626" spans="1:21" ht="15.75" thickBot="1" x14ac:dyDescent="0.3">
      <c r="A2626" s="162" t="str">
        <f t="shared" si="155"/>
        <v>روز</v>
      </c>
      <c r="B2626" s="418"/>
      <c r="C2626" s="418"/>
      <c r="D2626" s="418">
        <v>7</v>
      </c>
      <c r="E2626" s="418">
        <v>50</v>
      </c>
      <c r="F2626" s="418"/>
      <c r="G2626" s="88"/>
      <c r="H2626" s="169"/>
      <c r="I2626" s="169"/>
      <c r="J2626" s="178"/>
      <c r="K2626" s="179">
        <f t="shared" si="156"/>
        <v>0</v>
      </c>
      <c r="L2626" s="418"/>
      <c r="M2626" s="418"/>
      <c r="N2626" s="418"/>
      <c r="O2626" s="418"/>
      <c r="P2626" s="418"/>
      <c r="Q2626" s="419"/>
      <c r="R2626" s="420" t="str">
        <f t="shared" si="157"/>
        <v>fx</v>
      </c>
      <c r="S2626" s="418"/>
      <c r="T2626" s="418"/>
      <c r="U2626" s="418"/>
    </row>
    <row r="2627" spans="1:21" ht="15.75" thickBot="1" x14ac:dyDescent="0.3">
      <c r="A2627" s="162" t="str">
        <f t="shared" si="155"/>
        <v>روز</v>
      </c>
      <c r="B2627" s="418"/>
      <c r="C2627" s="418"/>
      <c r="D2627" s="418">
        <v>7</v>
      </c>
      <c r="E2627" s="418">
        <v>50</v>
      </c>
      <c r="F2627" s="418"/>
      <c r="G2627" s="88"/>
      <c r="H2627" s="169"/>
      <c r="I2627" s="169"/>
      <c r="J2627" s="178"/>
      <c r="K2627" s="179">
        <f t="shared" si="156"/>
        <v>0</v>
      </c>
      <c r="L2627" s="418"/>
      <c r="M2627" s="418"/>
      <c r="N2627" s="418"/>
      <c r="O2627" s="418"/>
      <c r="P2627" s="418"/>
      <c r="Q2627" s="419"/>
      <c r="R2627" s="420" t="str">
        <f t="shared" si="157"/>
        <v>fx</v>
      </c>
      <c r="S2627" s="418"/>
      <c r="T2627" s="418"/>
      <c r="U2627" s="418"/>
    </row>
    <row r="2628" spans="1:21" ht="15.75" thickBot="1" x14ac:dyDescent="0.3">
      <c r="A2628" s="162" t="str">
        <f t="shared" si="155"/>
        <v>روز</v>
      </c>
      <c r="B2628" s="418"/>
      <c r="C2628" s="418"/>
      <c r="D2628" s="418">
        <v>7</v>
      </c>
      <c r="E2628" s="418">
        <v>50</v>
      </c>
      <c r="F2628" s="418"/>
      <c r="G2628" s="88"/>
      <c r="H2628" s="169"/>
      <c r="I2628" s="169"/>
      <c r="J2628" s="178"/>
      <c r="K2628" s="179">
        <f t="shared" si="156"/>
        <v>0</v>
      </c>
      <c r="L2628" s="418"/>
      <c r="M2628" s="418"/>
      <c r="N2628" s="418"/>
      <c r="O2628" s="418"/>
      <c r="P2628" s="418"/>
      <c r="Q2628" s="419"/>
      <c r="R2628" s="420" t="str">
        <f t="shared" si="157"/>
        <v>fx</v>
      </c>
      <c r="S2628" s="418"/>
      <c r="T2628" s="418"/>
      <c r="U2628" s="418"/>
    </row>
    <row r="2629" spans="1:21" ht="15.75" thickBot="1" x14ac:dyDescent="0.3">
      <c r="A2629" s="162" t="str">
        <f t="shared" si="155"/>
        <v>روز</v>
      </c>
      <c r="B2629" s="418"/>
      <c r="C2629" s="418"/>
      <c r="D2629" s="418">
        <v>7</v>
      </c>
      <c r="E2629" s="418">
        <v>50</v>
      </c>
      <c r="F2629" s="418"/>
      <c r="G2629" s="88"/>
      <c r="H2629" s="169"/>
      <c r="I2629" s="169"/>
      <c r="J2629" s="178"/>
      <c r="K2629" s="179">
        <f t="shared" si="156"/>
        <v>0</v>
      </c>
      <c r="L2629" s="418"/>
      <c r="M2629" s="418"/>
      <c r="N2629" s="418"/>
      <c r="O2629" s="418"/>
      <c r="P2629" s="418"/>
      <c r="Q2629" s="419"/>
      <c r="R2629" s="420" t="str">
        <f t="shared" si="157"/>
        <v>fx</v>
      </c>
      <c r="S2629" s="418"/>
      <c r="T2629" s="418"/>
      <c r="U2629" s="418"/>
    </row>
    <row r="2630" spans="1:21" ht="15.75" thickBot="1" x14ac:dyDescent="0.3">
      <c r="A2630" s="162" t="str">
        <f t="shared" si="155"/>
        <v>روز</v>
      </c>
      <c r="B2630" s="418"/>
      <c r="C2630" s="418"/>
      <c r="D2630" s="418">
        <v>7</v>
      </c>
      <c r="E2630" s="418">
        <v>50</v>
      </c>
      <c r="F2630" s="418"/>
      <c r="G2630" s="88"/>
      <c r="H2630" s="169"/>
      <c r="I2630" s="169"/>
      <c r="J2630" s="178"/>
      <c r="K2630" s="179">
        <f t="shared" si="156"/>
        <v>0</v>
      </c>
      <c r="L2630" s="418"/>
      <c r="M2630" s="418"/>
      <c r="N2630" s="418"/>
      <c r="O2630" s="418"/>
      <c r="P2630" s="418"/>
      <c r="Q2630" s="419"/>
      <c r="R2630" s="420" t="str">
        <f t="shared" si="157"/>
        <v>fx</v>
      </c>
      <c r="S2630" s="418"/>
      <c r="T2630" s="418"/>
      <c r="U2630" s="418"/>
    </row>
    <row r="2631" spans="1:21" ht="15.75" thickBot="1" x14ac:dyDescent="0.3">
      <c r="A2631" s="162" t="str">
        <f t="shared" si="155"/>
        <v>روز</v>
      </c>
      <c r="B2631" s="418"/>
      <c r="C2631" s="418"/>
      <c r="D2631" s="418">
        <v>7</v>
      </c>
      <c r="E2631" s="418">
        <v>50</v>
      </c>
      <c r="F2631" s="418"/>
      <c r="G2631" s="88"/>
      <c r="H2631" s="169"/>
      <c r="I2631" s="169"/>
      <c r="J2631" s="178"/>
      <c r="K2631" s="179">
        <f t="shared" si="156"/>
        <v>0</v>
      </c>
      <c r="L2631" s="418"/>
      <c r="M2631" s="418"/>
      <c r="N2631" s="418"/>
      <c r="O2631" s="418"/>
      <c r="P2631" s="418"/>
      <c r="Q2631" s="419"/>
      <c r="R2631" s="420" t="str">
        <f t="shared" si="157"/>
        <v>fx</v>
      </c>
      <c r="S2631" s="418"/>
      <c r="T2631" s="418"/>
      <c r="U2631" s="418"/>
    </row>
    <row r="2632" spans="1:21" ht="15.75" thickBot="1" x14ac:dyDescent="0.3">
      <c r="A2632" s="162" t="str">
        <f t="shared" si="155"/>
        <v>روز</v>
      </c>
      <c r="B2632" s="418"/>
      <c r="C2632" s="418"/>
      <c r="D2632" s="418">
        <v>7</v>
      </c>
      <c r="E2632" s="418">
        <v>50</v>
      </c>
      <c r="F2632" s="418"/>
      <c r="G2632" s="88"/>
      <c r="H2632" s="169"/>
      <c r="I2632" s="169"/>
      <c r="J2632" s="178"/>
      <c r="K2632" s="179">
        <f t="shared" si="156"/>
        <v>0</v>
      </c>
      <c r="L2632" s="418"/>
      <c r="M2632" s="418"/>
      <c r="N2632" s="418"/>
      <c r="O2632" s="418"/>
      <c r="P2632" s="418"/>
      <c r="Q2632" s="419"/>
      <c r="R2632" s="420" t="str">
        <f t="shared" si="157"/>
        <v>fx</v>
      </c>
      <c r="S2632" s="418"/>
      <c r="T2632" s="418"/>
      <c r="U2632" s="418"/>
    </row>
    <row r="2633" spans="1:21" ht="15.75" thickBot="1" x14ac:dyDescent="0.3">
      <c r="A2633" s="162" t="str">
        <f t="shared" si="155"/>
        <v>روز</v>
      </c>
      <c r="B2633" s="418"/>
      <c r="C2633" s="418"/>
      <c r="D2633" s="418">
        <v>7</v>
      </c>
      <c r="E2633" s="418">
        <v>50</v>
      </c>
      <c r="F2633" s="418"/>
      <c r="G2633" s="88"/>
      <c r="H2633" s="169"/>
      <c r="I2633" s="169"/>
      <c r="J2633" s="178"/>
      <c r="K2633" s="179">
        <f t="shared" si="156"/>
        <v>0</v>
      </c>
      <c r="L2633" s="418"/>
      <c r="M2633" s="418"/>
      <c r="N2633" s="418"/>
      <c r="O2633" s="418"/>
      <c r="P2633" s="418"/>
      <c r="Q2633" s="419"/>
      <c r="R2633" s="420" t="str">
        <f t="shared" si="157"/>
        <v>fx</v>
      </c>
      <c r="S2633" s="418"/>
      <c r="T2633" s="418"/>
      <c r="U2633" s="418"/>
    </row>
    <row r="2634" spans="1:21" ht="15.75" thickBot="1" x14ac:dyDescent="0.3">
      <c r="A2634" s="162" t="str">
        <f t="shared" si="155"/>
        <v>روز</v>
      </c>
      <c r="B2634" s="418"/>
      <c r="C2634" s="418"/>
      <c r="D2634" s="418">
        <v>7</v>
      </c>
      <c r="E2634" s="418">
        <v>50</v>
      </c>
      <c r="F2634" s="418"/>
      <c r="G2634" s="88"/>
      <c r="H2634" s="169"/>
      <c r="I2634" s="169"/>
      <c r="J2634" s="178"/>
      <c r="K2634" s="179">
        <f t="shared" si="156"/>
        <v>0</v>
      </c>
      <c r="L2634" s="418"/>
      <c r="M2634" s="418"/>
      <c r="N2634" s="418"/>
      <c r="O2634" s="418"/>
      <c r="P2634" s="418"/>
      <c r="Q2634" s="419"/>
      <c r="R2634" s="420" t="str">
        <f t="shared" si="157"/>
        <v>fx</v>
      </c>
      <c r="S2634" s="418"/>
      <c r="T2634" s="418"/>
      <c r="U2634" s="418"/>
    </row>
    <row r="2635" spans="1:21" ht="15.75" thickBot="1" x14ac:dyDescent="0.3">
      <c r="A2635" s="162" t="str">
        <f t="shared" si="155"/>
        <v>روز</v>
      </c>
      <c r="B2635" s="418"/>
      <c r="C2635" s="418"/>
      <c r="D2635" s="418">
        <v>7</v>
      </c>
      <c r="E2635" s="418">
        <v>50</v>
      </c>
      <c r="F2635" s="418"/>
      <c r="G2635" s="88"/>
      <c r="H2635" s="169"/>
      <c r="I2635" s="169"/>
      <c r="J2635" s="178"/>
      <c r="K2635" s="179">
        <f t="shared" si="156"/>
        <v>0</v>
      </c>
      <c r="L2635" s="418"/>
      <c r="M2635" s="418"/>
      <c r="N2635" s="418"/>
      <c r="O2635" s="418"/>
      <c r="P2635" s="418"/>
      <c r="Q2635" s="419"/>
      <c r="R2635" s="420" t="str">
        <f t="shared" si="157"/>
        <v>fx</v>
      </c>
      <c r="S2635" s="418"/>
      <c r="T2635" s="418"/>
      <c r="U2635" s="418"/>
    </row>
    <row r="2636" spans="1:21" ht="15.75" thickBot="1" x14ac:dyDescent="0.3">
      <c r="A2636" s="162" t="str">
        <f t="shared" si="155"/>
        <v>روز</v>
      </c>
      <c r="B2636" s="418"/>
      <c r="C2636" s="418"/>
      <c r="D2636" s="418">
        <v>7</v>
      </c>
      <c r="E2636" s="418">
        <v>50</v>
      </c>
      <c r="F2636" s="418"/>
      <c r="G2636" s="88"/>
      <c r="H2636" s="169"/>
      <c r="I2636" s="169"/>
      <c r="J2636" s="178"/>
      <c r="K2636" s="179">
        <f t="shared" si="156"/>
        <v>0</v>
      </c>
      <c r="L2636" s="418"/>
      <c r="M2636" s="418"/>
      <c r="N2636" s="418"/>
      <c r="O2636" s="418"/>
      <c r="P2636" s="418"/>
      <c r="Q2636" s="419"/>
      <c r="R2636" s="420" t="str">
        <f t="shared" si="157"/>
        <v>fx</v>
      </c>
      <c r="S2636" s="418"/>
      <c r="T2636" s="418"/>
      <c r="U2636" s="418"/>
    </row>
    <row r="2637" spans="1:21" ht="15.75" thickBot="1" x14ac:dyDescent="0.3">
      <c r="A2637" s="162" t="str">
        <f t="shared" si="155"/>
        <v>روز</v>
      </c>
      <c r="B2637" s="418"/>
      <c r="C2637" s="418"/>
      <c r="D2637" s="418">
        <v>7</v>
      </c>
      <c r="E2637" s="418">
        <v>50</v>
      </c>
      <c r="F2637" s="418"/>
      <c r="G2637" s="88"/>
      <c r="H2637" s="169"/>
      <c r="I2637" s="169"/>
      <c r="J2637" s="178"/>
      <c r="K2637" s="179">
        <f t="shared" si="156"/>
        <v>0</v>
      </c>
      <c r="L2637" s="418"/>
      <c r="M2637" s="418"/>
      <c r="N2637" s="418"/>
      <c r="O2637" s="418"/>
      <c r="P2637" s="418"/>
      <c r="Q2637" s="419"/>
      <c r="R2637" s="420" t="str">
        <f t="shared" si="157"/>
        <v>fx</v>
      </c>
      <c r="S2637" s="418"/>
      <c r="T2637" s="418"/>
      <c r="U2637" s="418"/>
    </row>
    <row r="2638" spans="1:21" ht="15.75" thickBot="1" x14ac:dyDescent="0.3">
      <c r="A2638" s="162" t="str">
        <f t="shared" si="155"/>
        <v>روز</v>
      </c>
      <c r="B2638" s="418"/>
      <c r="C2638" s="418"/>
      <c r="D2638" s="418">
        <v>7</v>
      </c>
      <c r="E2638" s="418">
        <v>50</v>
      </c>
      <c r="F2638" s="418"/>
      <c r="G2638" s="88"/>
      <c r="H2638" s="169"/>
      <c r="I2638" s="169"/>
      <c r="J2638" s="178"/>
      <c r="K2638" s="179">
        <f t="shared" si="156"/>
        <v>0</v>
      </c>
      <c r="L2638" s="418"/>
      <c r="M2638" s="418"/>
      <c r="N2638" s="418"/>
      <c r="O2638" s="418"/>
      <c r="P2638" s="418"/>
      <c r="Q2638" s="419"/>
      <c r="R2638" s="420" t="str">
        <f t="shared" si="157"/>
        <v>fx</v>
      </c>
      <c r="S2638" s="418"/>
      <c r="T2638" s="418"/>
      <c r="U2638" s="418"/>
    </row>
    <row r="2639" spans="1:21" ht="15.75" thickBot="1" x14ac:dyDescent="0.3">
      <c r="A2639" s="162" t="str">
        <f t="shared" si="155"/>
        <v>روز</v>
      </c>
      <c r="B2639" s="418"/>
      <c r="C2639" s="418"/>
      <c r="D2639" s="418">
        <v>7</v>
      </c>
      <c r="E2639" s="418">
        <v>50</v>
      </c>
      <c r="F2639" s="418"/>
      <c r="G2639" s="88"/>
      <c r="H2639" s="169"/>
      <c r="I2639" s="169"/>
      <c r="J2639" s="178"/>
      <c r="K2639" s="179">
        <f t="shared" si="156"/>
        <v>0</v>
      </c>
      <c r="L2639" s="418"/>
      <c r="M2639" s="418"/>
      <c r="N2639" s="418"/>
      <c r="O2639" s="418"/>
      <c r="P2639" s="418"/>
      <c r="Q2639" s="419"/>
      <c r="R2639" s="420" t="str">
        <f t="shared" si="157"/>
        <v>fx</v>
      </c>
      <c r="S2639" s="418"/>
      <c r="T2639" s="418"/>
      <c r="U2639" s="418"/>
    </row>
    <row r="2640" spans="1:21" ht="15.75" thickBot="1" x14ac:dyDescent="0.3">
      <c r="A2640" s="162" t="str">
        <f t="shared" si="155"/>
        <v>روز</v>
      </c>
      <c r="B2640" s="418"/>
      <c r="C2640" s="418"/>
      <c r="D2640" s="418">
        <v>7</v>
      </c>
      <c r="E2640" s="418">
        <v>50</v>
      </c>
      <c r="F2640" s="418"/>
      <c r="G2640" s="88"/>
      <c r="H2640" s="169"/>
      <c r="I2640" s="169"/>
      <c r="J2640" s="178"/>
      <c r="K2640" s="179">
        <f t="shared" si="156"/>
        <v>0</v>
      </c>
      <c r="L2640" s="418"/>
      <c r="M2640" s="418"/>
      <c r="N2640" s="418"/>
      <c r="O2640" s="418"/>
      <c r="P2640" s="418"/>
      <c r="Q2640" s="419"/>
      <c r="R2640" s="420" t="str">
        <f t="shared" si="157"/>
        <v>fx</v>
      </c>
      <c r="S2640" s="418"/>
      <c r="T2640" s="418"/>
      <c r="U2640" s="418"/>
    </row>
    <row r="2641" spans="1:21" ht="15.75" thickBot="1" x14ac:dyDescent="0.3">
      <c r="A2641" s="162" t="str">
        <f t="shared" si="155"/>
        <v>روز</v>
      </c>
      <c r="B2641" s="418"/>
      <c r="C2641" s="418"/>
      <c r="D2641" s="418">
        <v>7</v>
      </c>
      <c r="E2641" s="418">
        <v>50</v>
      </c>
      <c r="F2641" s="418"/>
      <c r="G2641" s="88"/>
      <c r="H2641" s="169"/>
      <c r="I2641" s="169"/>
      <c r="J2641" s="178"/>
      <c r="K2641" s="179">
        <f t="shared" si="156"/>
        <v>0</v>
      </c>
      <c r="L2641" s="418"/>
      <c r="M2641" s="418"/>
      <c r="N2641" s="418"/>
      <c r="O2641" s="418"/>
      <c r="P2641" s="418"/>
      <c r="Q2641" s="419"/>
      <c r="R2641" s="420" t="str">
        <f t="shared" si="157"/>
        <v>fx</v>
      </c>
      <c r="S2641" s="418"/>
      <c r="T2641" s="418"/>
      <c r="U2641" s="418"/>
    </row>
    <row r="2642" spans="1:21" ht="15.75" thickBot="1" x14ac:dyDescent="0.3">
      <c r="A2642" s="162" t="str">
        <f t="shared" si="155"/>
        <v>روز</v>
      </c>
      <c r="B2642" s="418"/>
      <c r="C2642" s="418"/>
      <c r="D2642" s="418">
        <v>7</v>
      </c>
      <c r="E2642" s="418">
        <v>50</v>
      </c>
      <c r="F2642" s="418"/>
      <c r="G2642" s="88"/>
      <c r="H2642" s="169"/>
      <c r="I2642" s="169"/>
      <c r="J2642" s="178"/>
      <c r="K2642" s="179">
        <f t="shared" si="156"/>
        <v>0</v>
      </c>
      <c r="L2642" s="418"/>
      <c r="M2642" s="418"/>
      <c r="N2642" s="418"/>
      <c r="O2642" s="418"/>
      <c r="P2642" s="418"/>
      <c r="Q2642" s="419"/>
      <c r="R2642" s="420" t="str">
        <f t="shared" si="157"/>
        <v>fx</v>
      </c>
      <c r="S2642" s="418"/>
      <c r="T2642" s="418"/>
      <c r="U2642" s="418"/>
    </row>
    <row r="2643" spans="1:21" ht="15.75" thickBot="1" x14ac:dyDescent="0.3">
      <c r="A2643" s="162" t="str">
        <f t="shared" si="155"/>
        <v>روز</v>
      </c>
      <c r="B2643" s="418"/>
      <c r="C2643" s="418"/>
      <c r="D2643" s="418">
        <v>7</v>
      </c>
      <c r="E2643" s="418">
        <v>50</v>
      </c>
      <c r="F2643" s="418"/>
      <c r="G2643" s="88"/>
      <c r="H2643" s="169"/>
      <c r="I2643" s="169"/>
      <c r="J2643" s="178"/>
      <c r="K2643" s="179">
        <f t="shared" si="156"/>
        <v>0</v>
      </c>
      <c r="L2643" s="418"/>
      <c r="M2643" s="418"/>
      <c r="N2643" s="418"/>
      <c r="O2643" s="418"/>
      <c r="P2643" s="418"/>
      <c r="Q2643" s="419"/>
      <c r="R2643" s="420" t="str">
        <f t="shared" si="157"/>
        <v>fx</v>
      </c>
      <c r="S2643" s="418"/>
      <c r="T2643" s="418"/>
      <c r="U2643" s="418"/>
    </row>
    <row r="2644" spans="1:21" ht="15.75" thickBot="1" x14ac:dyDescent="0.3">
      <c r="A2644" s="162" t="str">
        <f t="shared" si="155"/>
        <v>روز</v>
      </c>
      <c r="B2644" s="418"/>
      <c r="C2644" s="418"/>
      <c r="D2644" s="418">
        <v>7</v>
      </c>
      <c r="E2644" s="418">
        <v>50</v>
      </c>
      <c r="F2644" s="418"/>
      <c r="G2644" s="88"/>
      <c r="H2644" s="169"/>
      <c r="I2644" s="169"/>
      <c r="J2644" s="178"/>
      <c r="K2644" s="179">
        <f t="shared" si="156"/>
        <v>0</v>
      </c>
      <c r="L2644" s="418"/>
      <c r="M2644" s="418"/>
      <c r="N2644" s="418"/>
      <c r="O2644" s="418"/>
      <c r="P2644" s="418"/>
      <c r="Q2644" s="419"/>
      <c r="R2644" s="420" t="str">
        <f t="shared" si="157"/>
        <v>fx</v>
      </c>
      <c r="S2644" s="418"/>
      <c r="T2644" s="418"/>
      <c r="U2644" s="418"/>
    </row>
    <row r="2645" spans="1:21" ht="15.75" thickBot="1" x14ac:dyDescent="0.3">
      <c r="A2645" s="162" t="str">
        <f t="shared" si="155"/>
        <v>روز</v>
      </c>
      <c r="B2645" s="418"/>
      <c r="C2645" s="418"/>
      <c r="D2645" s="418">
        <v>7</v>
      </c>
      <c r="E2645" s="418">
        <v>50</v>
      </c>
      <c r="F2645" s="418"/>
      <c r="G2645" s="88"/>
      <c r="H2645" s="169"/>
      <c r="I2645" s="169"/>
      <c r="J2645" s="178"/>
      <c r="K2645" s="179">
        <f t="shared" si="156"/>
        <v>0</v>
      </c>
      <c r="L2645" s="418"/>
      <c r="M2645" s="418"/>
      <c r="N2645" s="418"/>
      <c r="O2645" s="418"/>
      <c r="P2645" s="418"/>
      <c r="Q2645" s="419"/>
      <c r="R2645" s="420" t="str">
        <f t="shared" si="157"/>
        <v>fx</v>
      </c>
      <c r="S2645" s="418"/>
      <c r="T2645" s="418"/>
      <c r="U2645" s="418"/>
    </row>
    <row r="2646" spans="1:21" ht="15.75" thickBot="1" x14ac:dyDescent="0.3">
      <c r="A2646" s="162" t="str">
        <f t="shared" si="155"/>
        <v>روز</v>
      </c>
      <c r="B2646" s="418"/>
      <c r="C2646" s="418"/>
      <c r="D2646" s="418">
        <v>7</v>
      </c>
      <c r="E2646" s="418">
        <v>50</v>
      </c>
      <c r="F2646" s="418"/>
      <c r="G2646" s="88"/>
      <c r="H2646" s="169"/>
      <c r="I2646" s="169"/>
      <c r="J2646" s="178"/>
      <c r="K2646" s="179">
        <f t="shared" si="156"/>
        <v>0</v>
      </c>
      <c r="L2646" s="418"/>
      <c r="M2646" s="418"/>
      <c r="N2646" s="418"/>
      <c r="O2646" s="418"/>
      <c r="P2646" s="418"/>
      <c r="Q2646" s="419"/>
      <c r="R2646" s="420" t="str">
        <f t="shared" si="157"/>
        <v>fx</v>
      </c>
      <c r="S2646" s="418"/>
      <c r="T2646" s="418"/>
      <c r="U2646" s="418"/>
    </row>
    <row r="2647" spans="1:21" ht="15.75" thickBot="1" x14ac:dyDescent="0.3">
      <c r="A2647" s="162" t="str">
        <f t="shared" si="155"/>
        <v>روز</v>
      </c>
      <c r="B2647" s="418"/>
      <c r="C2647" s="418"/>
      <c r="D2647" s="418">
        <v>7</v>
      </c>
      <c r="E2647" s="418">
        <v>50</v>
      </c>
      <c r="F2647" s="418"/>
      <c r="G2647" s="88"/>
      <c r="H2647" s="169"/>
      <c r="I2647" s="169"/>
      <c r="J2647" s="178"/>
      <c r="K2647" s="179">
        <f t="shared" si="156"/>
        <v>0</v>
      </c>
      <c r="L2647" s="418"/>
      <c r="M2647" s="418"/>
      <c r="N2647" s="418"/>
      <c r="O2647" s="418"/>
      <c r="P2647" s="418"/>
      <c r="Q2647" s="419"/>
      <c r="R2647" s="420" t="str">
        <f t="shared" si="157"/>
        <v>fx</v>
      </c>
      <c r="S2647" s="418"/>
      <c r="T2647" s="418"/>
      <c r="U2647" s="418"/>
    </row>
    <row r="2648" spans="1:21" ht="15.75" thickBot="1" x14ac:dyDescent="0.3">
      <c r="A2648" s="162" t="str">
        <f t="shared" si="155"/>
        <v>روز</v>
      </c>
      <c r="B2648" s="418"/>
      <c r="C2648" s="418"/>
      <c r="D2648" s="418">
        <v>7</v>
      </c>
      <c r="E2648" s="418">
        <v>50</v>
      </c>
      <c r="F2648" s="418"/>
      <c r="G2648" s="88"/>
      <c r="H2648" s="169"/>
      <c r="I2648" s="169"/>
      <c r="J2648" s="178"/>
      <c r="K2648" s="179">
        <f t="shared" si="156"/>
        <v>0</v>
      </c>
      <c r="L2648" s="418"/>
      <c r="M2648" s="418"/>
      <c r="N2648" s="418"/>
      <c r="O2648" s="418"/>
      <c r="P2648" s="418"/>
      <c r="Q2648" s="419"/>
      <c r="R2648" s="420" t="str">
        <f t="shared" si="157"/>
        <v>fx</v>
      </c>
      <c r="S2648" s="418"/>
      <c r="T2648" s="418"/>
      <c r="U2648" s="418"/>
    </row>
    <row r="2649" spans="1:21" ht="15.75" thickBot="1" x14ac:dyDescent="0.3">
      <c r="A2649" s="162" t="str">
        <f t="shared" si="155"/>
        <v>روز</v>
      </c>
      <c r="B2649" s="418"/>
      <c r="C2649" s="418"/>
      <c r="D2649" s="418">
        <v>7</v>
      </c>
      <c r="E2649" s="418">
        <v>50</v>
      </c>
      <c r="F2649" s="418"/>
      <c r="G2649" s="88"/>
      <c r="H2649" s="169"/>
      <c r="I2649" s="169"/>
      <c r="J2649" s="178"/>
      <c r="K2649" s="179">
        <f t="shared" si="156"/>
        <v>0</v>
      </c>
      <c r="L2649" s="418"/>
      <c r="M2649" s="418"/>
      <c r="N2649" s="418"/>
      <c r="O2649" s="418"/>
      <c r="P2649" s="418"/>
      <c r="Q2649" s="419"/>
      <c r="R2649" s="420" t="str">
        <f t="shared" si="157"/>
        <v>fx</v>
      </c>
      <c r="S2649" s="418"/>
      <c r="T2649" s="418"/>
      <c r="U2649" s="418"/>
    </row>
    <row r="2650" spans="1:21" ht="15.75" thickBot="1" x14ac:dyDescent="0.3">
      <c r="A2650" s="162" t="str">
        <f t="shared" si="155"/>
        <v>روز</v>
      </c>
      <c r="B2650" s="418"/>
      <c r="C2650" s="418"/>
      <c r="D2650" s="418">
        <v>7</v>
      </c>
      <c r="E2650" s="418">
        <v>50</v>
      </c>
      <c r="F2650" s="418"/>
      <c r="G2650" s="88"/>
      <c r="H2650" s="169"/>
      <c r="I2650" s="169"/>
      <c r="J2650" s="178"/>
      <c r="K2650" s="179">
        <f t="shared" si="156"/>
        <v>0</v>
      </c>
      <c r="L2650" s="418"/>
      <c r="M2650" s="418"/>
      <c r="N2650" s="418"/>
      <c r="O2650" s="418"/>
      <c r="P2650" s="418"/>
      <c r="Q2650" s="419"/>
      <c r="R2650" s="420" t="str">
        <f t="shared" si="157"/>
        <v>fx</v>
      </c>
      <c r="S2650" s="418"/>
      <c r="T2650" s="418"/>
      <c r="U2650" s="418"/>
    </row>
    <row r="2651" spans="1:21" ht="15.75" thickBot="1" x14ac:dyDescent="0.3">
      <c r="A2651" s="162" t="str">
        <f t="shared" si="155"/>
        <v>روز</v>
      </c>
      <c r="B2651" s="418"/>
      <c r="C2651" s="418"/>
      <c r="D2651" s="418">
        <v>7</v>
      </c>
      <c r="E2651" s="418">
        <v>50</v>
      </c>
      <c r="F2651" s="418"/>
      <c r="G2651" s="88"/>
      <c r="H2651" s="169"/>
      <c r="I2651" s="169"/>
      <c r="J2651" s="178"/>
      <c r="K2651" s="179">
        <f t="shared" si="156"/>
        <v>0</v>
      </c>
      <c r="L2651" s="418"/>
      <c r="M2651" s="418"/>
      <c r="N2651" s="418"/>
      <c r="O2651" s="418"/>
      <c r="P2651" s="418"/>
      <c r="Q2651" s="419"/>
      <c r="R2651" s="420" t="str">
        <f t="shared" si="157"/>
        <v>fx</v>
      </c>
      <c r="S2651" s="418"/>
      <c r="T2651" s="418"/>
      <c r="U2651" s="418"/>
    </row>
    <row r="2652" spans="1:21" ht="15.75" thickBot="1" x14ac:dyDescent="0.3">
      <c r="A2652" s="162" t="str">
        <f t="shared" si="155"/>
        <v>روز</v>
      </c>
      <c r="B2652" s="418"/>
      <c r="C2652" s="418"/>
      <c r="D2652" s="418">
        <v>7</v>
      </c>
      <c r="E2652" s="418">
        <v>50</v>
      </c>
      <c r="F2652" s="418"/>
      <c r="G2652" s="88"/>
      <c r="H2652" s="169"/>
      <c r="I2652" s="169"/>
      <c r="J2652" s="178"/>
      <c r="K2652" s="179">
        <f t="shared" si="156"/>
        <v>0</v>
      </c>
      <c r="L2652" s="418"/>
      <c r="M2652" s="418"/>
      <c r="N2652" s="418"/>
      <c r="O2652" s="418"/>
      <c r="P2652" s="418"/>
      <c r="Q2652" s="419"/>
      <c r="R2652" s="420" t="str">
        <f t="shared" si="157"/>
        <v>fx</v>
      </c>
      <c r="S2652" s="418"/>
      <c r="T2652" s="418"/>
      <c r="U2652" s="418"/>
    </row>
    <row r="2653" spans="1:21" ht="15.75" thickBot="1" x14ac:dyDescent="0.3">
      <c r="A2653" s="162" t="str">
        <f t="shared" si="155"/>
        <v>روز</v>
      </c>
      <c r="B2653" s="418"/>
      <c r="C2653" s="418"/>
      <c r="D2653" s="418">
        <v>7</v>
      </c>
      <c r="E2653" s="418">
        <v>50</v>
      </c>
      <c r="F2653" s="418"/>
      <c r="G2653" s="88"/>
      <c r="H2653" s="169"/>
      <c r="I2653" s="169"/>
      <c r="J2653" s="178"/>
      <c r="K2653" s="179">
        <f t="shared" si="156"/>
        <v>0</v>
      </c>
      <c r="L2653" s="418"/>
      <c r="M2653" s="418"/>
      <c r="N2653" s="418"/>
      <c r="O2653" s="418"/>
      <c r="P2653" s="418"/>
      <c r="Q2653" s="419"/>
      <c r="R2653" s="420" t="str">
        <f t="shared" si="157"/>
        <v>fx</v>
      </c>
      <c r="S2653" s="418"/>
      <c r="T2653" s="418"/>
      <c r="U2653" s="418"/>
    </row>
    <row r="2654" spans="1:21" ht="15.75" thickBot="1" x14ac:dyDescent="0.3">
      <c r="A2654" s="162" t="str">
        <f t="shared" ref="A2654:A2717" si="158">IF(H2654&gt;I2654,"شب","روز")</f>
        <v>روز</v>
      </c>
      <c r="B2654" s="418"/>
      <c r="C2654" s="418"/>
      <c r="D2654" s="418">
        <v>7</v>
      </c>
      <c r="E2654" s="418">
        <v>50</v>
      </c>
      <c r="F2654" s="418"/>
      <c r="G2654" s="88"/>
      <c r="H2654" s="169"/>
      <c r="I2654" s="169"/>
      <c r="J2654" s="178"/>
      <c r="K2654" s="179">
        <f t="shared" ref="K2654:K2717" si="159">IF(H2654&gt;I2654,(H2654-I2654)-J2654,(I2654-H2654)-J2654)</f>
        <v>0</v>
      </c>
      <c r="L2654" s="418"/>
      <c r="M2654" s="418"/>
      <c r="N2654" s="418"/>
      <c r="O2654" s="418"/>
      <c r="P2654" s="418"/>
      <c r="Q2654" s="419"/>
      <c r="R2654" s="420" t="str">
        <f t="shared" ref="R2654:R2717" si="160">IF(C2654=370,"p500","fx")</f>
        <v>fx</v>
      </c>
      <c r="S2654" s="418"/>
      <c r="T2654" s="418"/>
      <c r="U2654" s="418"/>
    </row>
    <row r="2655" spans="1:21" ht="15.75" thickBot="1" x14ac:dyDescent="0.3">
      <c r="A2655" s="162" t="str">
        <f t="shared" si="158"/>
        <v>روز</v>
      </c>
      <c r="B2655" s="418"/>
      <c r="C2655" s="418"/>
      <c r="D2655" s="418">
        <v>7</v>
      </c>
      <c r="E2655" s="418">
        <v>50</v>
      </c>
      <c r="F2655" s="418"/>
      <c r="G2655" s="88"/>
      <c r="H2655" s="169"/>
      <c r="I2655" s="169"/>
      <c r="J2655" s="178"/>
      <c r="K2655" s="179">
        <f t="shared" si="159"/>
        <v>0</v>
      </c>
      <c r="L2655" s="418"/>
      <c r="M2655" s="418"/>
      <c r="N2655" s="418"/>
      <c r="O2655" s="418"/>
      <c r="P2655" s="418"/>
      <c r="Q2655" s="419"/>
      <c r="R2655" s="420" t="str">
        <f t="shared" si="160"/>
        <v>fx</v>
      </c>
      <c r="S2655" s="418"/>
      <c r="T2655" s="418"/>
      <c r="U2655" s="418"/>
    </row>
    <row r="2656" spans="1:21" ht="15.75" thickBot="1" x14ac:dyDescent="0.3">
      <c r="A2656" s="162" t="str">
        <f t="shared" si="158"/>
        <v>روز</v>
      </c>
      <c r="B2656" s="418"/>
      <c r="C2656" s="418"/>
      <c r="D2656" s="418">
        <v>7</v>
      </c>
      <c r="E2656" s="418">
        <v>50</v>
      </c>
      <c r="F2656" s="418"/>
      <c r="G2656" s="88"/>
      <c r="H2656" s="169"/>
      <c r="I2656" s="169"/>
      <c r="J2656" s="178"/>
      <c r="K2656" s="179">
        <f t="shared" si="159"/>
        <v>0</v>
      </c>
      <c r="L2656" s="418"/>
      <c r="M2656" s="418"/>
      <c r="N2656" s="418"/>
      <c r="O2656" s="418"/>
      <c r="P2656" s="418"/>
      <c r="Q2656" s="419"/>
      <c r="R2656" s="420" t="str">
        <f t="shared" si="160"/>
        <v>fx</v>
      </c>
      <c r="S2656" s="418"/>
      <c r="T2656" s="418"/>
      <c r="U2656" s="418"/>
    </row>
    <row r="2657" spans="1:21" ht="15.75" thickBot="1" x14ac:dyDescent="0.3">
      <c r="A2657" s="162" t="str">
        <f t="shared" si="158"/>
        <v>روز</v>
      </c>
      <c r="B2657" s="418"/>
      <c r="C2657" s="418"/>
      <c r="D2657" s="418">
        <v>7</v>
      </c>
      <c r="E2657" s="418">
        <v>50</v>
      </c>
      <c r="F2657" s="418"/>
      <c r="G2657" s="88"/>
      <c r="H2657" s="169"/>
      <c r="I2657" s="169"/>
      <c r="J2657" s="178"/>
      <c r="K2657" s="179">
        <f t="shared" si="159"/>
        <v>0</v>
      </c>
      <c r="L2657" s="418"/>
      <c r="M2657" s="418"/>
      <c r="N2657" s="418"/>
      <c r="O2657" s="418"/>
      <c r="P2657" s="418"/>
      <c r="Q2657" s="419"/>
      <c r="R2657" s="420" t="str">
        <f t="shared" si="160"/>
        <v>fx</v>
      </c>
      <c r="S2657" s="418"/>
      <c r="T2657" s="418"/>
      <c r="U2657" s="418"/>
    </row>
    <row r="2658" spans="1:21" ht="15.75" thickBot="1" x14ac:dyDescent="0.3">
      <c r="A2658" s="162" t="str">
        <f t="shared" si="158"/>
        <v>روز</v>
      </c>
      <c r="B2658" s="418"/>
      <c r="C2658" s="418"/>
      <c r="D2658" s="418">
        <v>7</v>
      </c>
      <c r="E2658" s="418">
        <v>50</v>
      </c>
      <c r="F2658" s="418"/>
      <c r="G2658" s="88"/>
      <c r="H2658" s="169"/>
      <c r="I2658" s="169"/>
      <c r="J2658" s="178"/>
      <c r="K2658" s="179">
        <f t="shared" si="159"/>
        <v>0</v>
      </c>
      <c r="L2658" s="418"/>
      <c r="M2658" s="418"/>
      <c r="N2658" s="418"/>
      <c r="O2658" s="418"/>
      <c r="P2658" s="418"/>
      <c r="Q2658" s="419"/>
      <c r="R2658" s="420" t="str">
        <f t="shared" si="160"/>
        <v>fx</v>
      </c>
      <c r="S2658" s="418"/>
      <c r="T2658" s="418"/>
      <c r="U2658" s="418"/>
    </row>
    <row r="2659" spans="1:21" ht="15.75" thickBot="1" x14ac:dyDescent="0.3">
      <c r="A2659" s="162" t="str">
        <f t="shared" si="158"/>
        <v>روز</v>
      </c>
      <c r="B2659" s="418"/>
      <c r="C2659" s="418"/>
      <c r="D2659" s="418">
        <v>7</v>
      </c>
      <c r="E2659" s="418">
        <v>50</v>
      </c>
      <c r="F2659" s="418"/>
      <c r="G2659" s="88"/>
      <c r="H2659" s="169"/>
      <c r="I2659" s="169"/>
      <c r="J2659" s="178"/>
      <c r="K2659" s="179">
        <f t="shared" si="159"/>
        <v>0</v>
      </c>
      <c r="L2659" s="418"/>
      <c r="M2659" s="418"/>
      <c r="N2659" s="418"/>
      <c r="O2659" s="418"/>
      <c r="P2659" s="418"/>
      <c r="Q2659" s="419"/>
      <c r="R2659" s="420" t="str">
        <f t="shared" si="160"/>
        <v>fx</v>
      </c>
      <c r="S2659" s="418"/>
      <c r="T2659" s="418"/>
      <c r="U2659" s="418"/>
    </row>
    <row r="2660" spans="1:21" ht="15.75" thickBot="1" x14ac:dyDescent="0.3">
      <c r="A2660" s="162" t="str">
        <f t="shared" si="158"/>
        <v>روز</v>
      </c>
      <c r="B2660" s="418"/>
      <c r="C2660" s="418"/>
      <c r="D2660" s="418">
        <v>7</v>
      </c>
      <c r="E2660" s="418">
        <v>50</v>
      </c>
      <c r="F2660" s="418"/>
      <c r="G2660" s="88"/>
      <c r="H2660" s="169"/>
      <c r="I2660" s="169"/>
      <c r="J2660" s="178"/>
      <c r="K2660" s="179">
        <f t="shared" si="159"/>
        <v>0</v>
      </c>
      <c r="L2660" s="418"/>
      <c r="M2660" s="418"/>
      <c r="N2660" s="418"/>
      <c r="O2660" s="418"/>
      <c r="P2660" s="418"/>
      <c r="Q2660" s="419"/>
      <c r="R2660" s="420" t="str">
        <f t="shared" si="160"/>
        <v>fx</v>
      </c>
      <c r="S2660" s="418"/>
      <c r="T2660" s="418"/>
      <c r="U2660" s="418"/>
    </row>
    <row r="2661" spans="1:21" ht="15.75" thickBot="1" x14ac:dyDescent="0.3">
      <c r="A2661" s="162" t="str">
        <f t="shared" si="158"/>
        <v>روز</v>
      </c>
      <c r="B2661" s="418"/>
      <c r="C2661" s="418"/>
      <c r="D2661" s="418">
        <v>7</v>
      </c>
      <c r="E2661" s="418">
        <v>50</v>
      </c>
      <c r="F2661" s="418"/>
      <c r="G2661" s="88"/>
      <c r="H2661" s="169"/>
      <c r="I2661" s="169"/>
      <c r="J2661" s="178"/>
      <c r="K2661" s="179">
        <f t="shared" si="159"/>
        <v>0</v>
      </c>
      <c r="L2661" s="418"/>
      <c r="M2661" s="418"/>
      <c r="N2661" s="418"/>
      <c r="O2661" s="418"/>
      <c r="P2661" s="418"/>
      <c r="Q2661" s="419"/>
      <c r="R2661" s="420" t="str">
        <f t="shared" si="160"/>
        <v>fx</v>
      </c>
      <c r="S2661" s="418"/>
      <c r="T2661" s="418"/>
      <c r="U2661" s="418"/>
    </row>
    <row r="2662" spans="1:21" ht="15.75" thickBot="1" x14ac:dyDescent="0.3">
      <c r="A2662" s="162" t="str">
        <f t="shared" si="158"/>
        <v>روز</v>
      </c>
      <c r="B2662" s="418"/>
      <c r="C2662" s="418"/>
      <c r="D2662" s="418">
        <v>7</v>
      </c>
      <c r="E2662" s="418">
        <v>50</v>
      </c>
      <c r="F2662" s="418"/>
      <c r="G2662" s="88"/>
      <c r="H2662" s="169"/>
      <c r="I2662" s="169"/>
      <c r="J2662" s="178"/>
      <c r="K2662" s="179">
        <f t="shared" si="159"/>
        <v>0</v>
      </c>
      <c r="L2662" s="418"/>
      <c r="M2662" s="418"/>
      <c r="N2662" s="418"/>
      <c r="O2662" s="418"/>
      <c r="P2662" s="418"/>
      <c r="Q2662" s="419"/>
      <c r="R2662" s="420" t="str">
        <f t="shared" si="160"/>
        <v>fx</v>
      </c>
      <c r="S2662" s="418"/>
      <c r="T2662" s="418"/>
      <c r="U2662" s="418"/>
    </row>
    <row r="2663" spans="1:21" ht="15.75" thickBot="1" x14ac:dyDescent="0.3">
      <c r="A2663" s="162" t="str">
        <f t="shared" si="158"/>
        <v>روز</v>
      </c>
      <c r="B2663" s="418"/>
      <c r="C2663" s="418"/>
      <c r="D2663" s="418">
        <v>7</v>
      </c>
      <c r="E2663" s="418">
        <v>50</v>
      </c>
      <c r="F2663" s="418"/>
      <c r="G2663" s="88"/>
      <c r="H2663" s="169"/>
      <c r="I2663" s="169"/>
      <c r="J2663" s="178"/>
      <c r="K2663" s="179">
        <f t="shared" si="159"/>
        <v>0</v>
      </c>
      <c r="L2663" s="418"/>
      <c r="M2663" s="418"/>
      <c r="N2663" s="418"/>
      <c r="O2663" s="418"/>
      <c r="P2663" s="418"/>
      <c r="Q2663" s="419"/>
      <c r="R2663" s="420" t="str">
        <f t="shared" si="160"/>
        <v>fx</v>
      </c>
      <c r="S2663" s="418"/>
      <c r="T2663" s="418"/>
      <c r="U2663" s="418"/>
    </row>
    <row r="2664" spans="1:21" ht="15.75" thickBot="1" x14ac:dyDescent="0.3">
      <c r="A2664" s="162" t="str">
        <f t="shared" si="158"/>
        <v>روز</v>
      </c>
      <c r="B2664" s="418"/>
      <c r="C2664" s="418"/>
      <c r="D2664" s="418">
        <v>7</v>
      </c>
      <c r="E2664" s="418">
        <v>50</v>
      </c>
      <c r="F2664" s="418"/>
      <c r="G2664" s="88"/>
      <c r="H2664" s="169"/>
      <c r="I2664" s="169"/>
      <c r="J2664" s="178"/>
      <c r="K2664" s="179">
        <f t="shared" si="159"/>
        <v>0</v>
      </c>
      <c r="L2664" s="418"/>
      <c r="M2664" s="418"/>
      <c r="N2664" s="418"/>
      <c r="O2664" s="418"/>
      <c r="P2664" s="418"/>
      <c r="Q2664" s="419"/>
      <c r="R2664" s="420" t="str">
        <f t="shared" si="160"/>
        <v>fx</v>
      </c>
      <c r="S2664" s="418"/>
      <c r="T2664" s="418"/>
      <c r="U2664" s="418"/>
    </row>
    <row r="2665" spans="1:21" ht="15.75" thickBot="1" x14ac:dyDescent="0.3">
      <c r="A2665" s="162" t="str">
        <f t="shared" si="158"/>
        <v>روز</v>
      </c>
      <c r="B2665" s="418"/>
      <c r="C2665" s="418"/>
      <c r="D2665" s="418">
        <v>7</v>
      </c>
      <c r="E2665" s="418">
        <v>50</v>
      </c>
      <c r="F2665" s="418"/>
      <c r="G2665" s="88"/>
      <c r="H2665" s="169"/>
      <c r="I2665" s="169"/>
      <c r="J2665" s="178"/>
      <c r="K2665" s="179">
        <f t="shared" si="159"/>
        <v>0</v>
      </c>
      <c r="L2665" s="418"/>
      <c r="M2665" s="418"/>
      <c r="N2665" s="418"/>
      <c r="O2665" s="418"/>
      <c r="P2665" s="418"/>
      <c r="Q2665" s="419"/>
      <c r="R2665" s="420" t="str">
        <f t="shared" si="160"/>
        <v>fx</v>
      </c>
      <c r="S2665" s="418"/>
      <c r="T2665" s="418"/>
      <c r="U2665" s="418"/>
    </row>
    <row r="2666" spans="1:21" ht="15.75" thickBot="1" x14ac:dyDescent="0.3">
      <c r="A2666" s="162" t="str">
        <f t="shared" si="158"/>
        <v>روز</v>
      </c>
      <c r="B2666" s="418"/>
      <c r="C2666" s="418"/>
      <c r="D2666" s="418">
        <v>7</v>
      </c>
      <c r="E2666" s="418">
        <v>50</v>
      </c>
      <c r="F2666" s="418"/>
      <c r="G2666" s="88"/>
      <c r="H2666" s="169"/>
      <c r="I2666" s="169"/>
      <c r="J2666" s="178"/>
      <c r="K2666" s="179">
        <f t="shared" si="159"/>
        <v>0</v>
      </c>
      <c r="L2666" s="418"/>
      <c r="M2666" s="418"/>
      <c r="N2666" s="418"/>
      <c r="O2666" s="418"/>
      <c r="P2666" s="418"/>
      <c r="Q2666" s="419"/>
      <c r="R2666" s="420" t="str">
        <f t="shared" si="160"/>
        <v>fx</v>
      </c>
      <c r="S2666" s="418"/>
      <c r="T2666" s="418"/>
      <c r="U2666" s="418"/>
    </row>
    <row r="2667" spans="1:21" ht="15.75" thickBot="1" x14ac:dyDescent="0.3">
      <c r="A2667" s="162" t="str">
        <f t="shared" si="158"/>
        <v>روز</v>
      </c>
      <c r="B2667" s="418"/>
      <c r="C2667" s="418"/>
      <c r="D2667" s="418">
        <v>7</v>
      </c>
      <c r="E2667" s="418">
        <v>50</v>
      </c>
      <c r="F2667" s="418"/>
      <c r="G2667" s="88"/>
      <c r="H2667" s="169"/>
      <c r="I2667" s="169"/>
      <c r="J2667" s="178"/>
      <c r="K2667" s="179">
        <f t="shared" si="159"/>
        <v>0</v>
      </c>
      <c r="L2667" s="418"/>
      <c r="M2667" s="418"/>
      <c r="N2667" s="418"/>
      <c r="O2667" s="418"/>
      <c r="P2667" s="418"/>
      <c r="Q2667" s="419"/>
      <c r="R2667" s="420" t="str">
        <f t="shared" si="160"/>
        <v>fx</v>
      </c>
      <c r="S2667" s="418"/>
      <c r="T2667" s="418"/>
      <c r="U2667" s="418"/>
    </row>
    <row r="2668" spans="1:21" ht="15.75" thickBot="1" x14ac:dyDescent="0.3">
      <c r="A2668" s="162" t="str">
        <f t="shared" si="158"/>
        <v>روز</v>
      </c>
      <c r="B2668" s="418"/>
      <c r="C2668" s="418"/>
      <c r="D2668" s="418">
        <v>7</v>
      </c>
      <c r="E2668" s="418">
        <v>50</v>
      </c>
      <c r="F2668" s="418"/>
      <c r="G2668" s="88"/>
      <c r="H2668" s="169"/>
      <c r="I2668" s="169"/>
      <c r="J2668" s="178"/>
      <c r="K2668" s="179">
        <f t="shared" si="159"/>
        <v>0</v>
      </c>
      <c r="L2668" s="418"/>
      <c r="M2668" s="418"/>
      <c r="N2668" s="418"/>
      <c r="O2668" s="418"/>
      <c r="P2668" s="418"/>
      <c r="Q2668" s="419"/>
      <c r="R2668" s="420" t="str">
        <f t="shared" si="160"/>
        <v>fx</v>
      </c>
      <c r="S2668" s="418"/>
      <c r="T2668" s="418"/>
      <c r="U2668" s="418"/>
    </row>
    <row r="2669" spans="1:21" ht="15.75" thickBot="1" x14ac:dyDescent="0.3">
      <c r="A2669" s="162" t="str">
        <f t="shared" si="158"/>
        <v>روز</v>
      </c>
      <c r="B2669" s="418"/>
      <c r="C2669" s="418"/>
      <c r="D2669" s="418">
        <v>7</v>
      </c>
      <c r="E2669" s="418">
        <v>50</v>
      </c>
      <c r="F2669" s="418"/>
      <c r="G2669" s="88"/>
      <c r="H2669" s="169"/>
      <c r="I2669" s="169"/>
      <c r="J2669" s="178"/>
      <c r="K2669" s="179">
        <f t="shared" si="159"/>
        <v>0</v>
      </c>
      <c r="L2669" s="418"/>
      <c r="M2669" s="418"/>
      <c r="N2669" s="418"/>
      <c r="O2669" s="418"/>
      <c r="P2669" s="418"/>
      <c r="Q2669" s="419"/>
      <c r="R2669" s="420" t="str">
        <f t="shared" si="160"/>
        <v>fx</v>
      </c>
      <c r="S2669" s="418"/>
      <c r="T2669" s="418"/>
      <c r="U2669" s="418"/>
    </row>
    <row r="2670" spans="1:21" ht="15.75" thickBot="1" x14ac:dyDescent="0.3">
      <c r="A2670" s="162" t="str">
        <f t="shared" si="158"/>
        <v>روز</v>
      </c>
      <c r="B2670" s="418"/>
      <c r="C2670" s="418"/>
      <c r="D2670" s="418">
        <v>7</v>
      </c>
      <c r="E2670" s="418">
        <v>50</v>
      </c>
      <c r="F2670" s="418"/>
      <c r="G2670" s="88"/>
      <c r="H2670" s="169"/>
      <c r="I2670" s="169"/>
      <c r="J2670" s="178"/>
      <c r="K2670" s="179">
        <f t="shared" si="159"/>
        <v>0</v>
      </c>
      <c r="L2670" s="418"/>
      <c r="M2670" s="418"/>
      <c r="N2670" s="418"/>
      <c r="O2670" s="418"/>
      <c r="P2670" s="418"/>
      <c r="Q2670" s="419"/>
      <c r="R2670" s="420" t="str">
        <f t="shared" si="160"/>
        <v>fx</v>
      </c>
      <c r="S2670" s="418"/>
      <c r="T2670" s="418"/>
      <c r="U2670" s="418"/>
    </row>
    <row r="2671" spans="1:21" ht="15.75" thickBot="1" x14ac:dyDescent="0.3">
      <c r="A2671" s="162" t="str">
        <f t="shared" si="158"/>
        <v>روز</v>
      </c>
      <c r="B2671" s="418"/>
      <c r="C2671" s="418"/>
      <c r="D2671" s="418">
        <v>7</v>
      </c>
      <c r="E2671" s="418">
        <v>50</v>
      </c>
      <c r="F2671" s="418"/>
      <c r="G2671" s="88"/>
      <c r="H2671" s="169"/>
      <c r="I2671" s="169"/>
      <c r="J2671" s="178"/>
      <c r="K2671" s="179">
        <f t="shared" si="159"/>
        <v>0</v>
      </c>
      <c r="L2671" s="418"/>
      <c r="M2671" s="418"/>
      <c r="N2671" s="418"/>
      <c r="O2671" s="418"/>
      <c r="P2671" s="418"/>
      <c r="Q2671" s="419"/>
      <c r="R2671" s="420" t="str">
        <f t="shared" si="160"/>
        <v>fx</v>
      </c>
      <c r="S2671" s="418"/>
      <c r="T2671" s="418"/>
      <c r="U2671" s="418"/>
    </row>
    <row r="2672" spans="1:21" ht="15.75" thickBot="1" x14ac:dyDescent="0.3">
      <c r="A2672" s="162" t="str">
        <f t="shared" si="158"/>
        <v>روز</v>
      </c>
      <c r="B2672" s="418"/>
      <c r="C2672" s="418"/>
      <c r="D2672" s="418">
        <v>7</v>
      </c>
      <c r="E2672" s="418">
        <v>50</v>
      </c>
      <c r="F2672" s="418"/>
      <c r="G2672" s="88"/>
      <c r="H2672" s="169"/>
      <c r="I2672" s="169"/>
      <c r="J2672" s="178"/>
      <c r="K2672" s="179">
        <f t="shared" si="159"/>
        <v>0</v>
      </c>
      <c r="L2672" s="418"/>
      <c r="M2672" s="418"/>
      <c r="N2672" s="418"/>
      <c r="O2672" s="418"/>
      <c r="P2672" s="418"/>
      <c r="Q2672" s="419"/>
      <c r="R2672" s="420" t="str">
        <f t="shared" si="160"/>
        <v>fx</v>
      </c>
      <c r="S2672" s="418"/>
      <c r="T2672" s="418"/>
      <c r="U2672" s="418"/>
    </row>
    <row r="2673" spans="1:21" ht="15.75" thickBot="1" x14ac:dyDescent="0.3">
      <c r="A2673" s="162" t="str">
        <f t="shared" si="158"/>
        <v>روز</v>
      </c>
      <c r="B2673" s="418"/>
      <c r="C2673" s="418"/>
      <c r="D2673" s="418">
        <v>7</v>
      </c>
      <c r="E2673" s="418">
        <v>50</v>
      </c>
      <c r="F2673" s="418"/>
      <c r="G2673" s="88"/>
      <c r="H2673" s="169"/>
      <c r="I2673" s="169"/>
      <c r="J2673" s="178"/>
      <c r="K2673" s="179">
        <f t="shared" si="159"/>
        <v>0</v>
      </c>
      <c r="L2673" s="418"/>
      <c r="M2673" s="418"/>
      <c r="N2673" s="418"/>
      <c r="O2673" s="418"/>
      <c r="P2673" s="418"/>
      <c r="Q2673" s="419"/>
      <c r="R2673" s="420" t="str">
        <f t="shared" si="160"/>
        <v>fx</v>
      </c>
      <c r="S2673" s="418"/>
      <c r="T2673" s="418"/>
      <c r="U2673" s="418"/>
    </row>
    <row r="2674" spans="1:21" ht="15.75" thickBot="1" x14ac:dyDescent="0.3">
      <c r="A2674" s="162" t="str">
        <f t="shared" si="158"/>
        <v>روز</v>
      </c>
      <c r="B2674" s="418"/>
      <c r="C2674" s="418"/>
      <c r="D2674" s="418">
        <v>7</v>
      </c>
      <c r="E2674" s="418">
        <v>50</v>
      </c>
      <c r="F2674" s="418"/>
      <c r="G2674" s="88"/>
      <c r="H2674" s="169"/>
      <c r="I2674" s="169"/>
      <c r="J2674" s="178"/>
      <c r="K2674" s="179">
        <f t="shared" si="159"/>
        <v>0</v>
      </c>
      <c r="L2674" s="418"/>
      <c r="M2674" s="418"/>
      <c r="N2674" s="418"/>
      <c r="O2674" s="418"/>
      <c r="P2674" s="418"/>
      <c r="Q2674" s="419"/>
      <c r="R2674" s="420" t="str">
        <f t="shared" si="160"/>
        <v>fx</v>
      </c>
      <c r="S2674" s="418"/>
      <c r="T2674" s="418"/>
      <c r="U2674" s="418"/>
    </row>
    <row r="2675" spans="1:21" ht="15.75" thickBot="1" x14ac:dyDescent="0.3">
      <c r="A2675" s="162" t="str">
        <f t="shared" si="158"/>
        <v>روز</v>
      </c>
      <c r="B2675" s="418"/>
      <c r="C2675" s="418"/>
      <c r="D2675" s="418">
        <v>7</v>
      </c>
      <c r="E2675" s="418">
        <v>50</v>
      </c>
      <c r="F2675" s="418"/>
      <c r="G2675" s="88"/>
      <c r="H2675" s="169"/>
      <c r="I2675" s="169"/>
      <c r="J2675" s="178"/>
      <c r="K2675" s="179">
        <f t="shared" si="159"/>
        <v>0</v>
      </c>
      <c r="L2675" s="418"/>
      <c r="M2675" s="418"/>
      <c r="N2675" s="418"/>
      <c r="O2675" s="418"/>
      <c r="P2675" s="418"/>
      <c r="Q2675" s="419"/>
      <c r="R2675" s="420" t="str">
        <f t="shared" si="160"/>
        <v>fx</v>
      </c>
      <c r="S2675" s="418"/>
      <c r="T2675" s="418"/>
      <c r="U2675" s="418"/>
    </row>
    <row r="2676" spans="1:21" ht="15.75" thickBot="1" x14ac:dyDescent="0.3">
      <c r="A2676" s="162" t="str">
        <f t="shared" si="158"/>
        <v>روز</v>
      </c>
      <c r="B2676" s="418"/>
      <c r="C2676" s="418"/>
      <c r="D2676" s="418">
        <v>7</v>
      </c>
      <c r="E2676" s="418">
        <v>50</v>
      </c>
      <c r="F2676" s="418"/>
      <c r="G2676" s="88"/>
      <c r="H2676" s="169"/>
      <c r="I2676" s="169"/>
      <c r="J2676" s="178"/>
      <c r="K2676" s="179">
        <f t="shared" si="159"/>
        <v>0</v>
      </c>
      <c r="L2676" s="418"/>
      <c r="M2676" s="418"/>
      <c r="N2676" s="418"/>
      <c r="O2676" s="418"/>
      <c r="P2676" s="418"/>
      <c r="Q2676" s="419"/>
      <c r="R2676" s="420" t="str">
        <f t="shared" si="160"/>
        <v>fx</v>
      </c>
      <c r="S2676" s="418"/>
      <c r="T2676" s="418"/>
      <c r="U2676" s="418"/>
    </row>
    <row r="2677" spans="1:21" ht="15.75" thickBot="1" x14ac:dyDescent="0.3">
      <c r="A2677" s="162" t="str">
        <f t="shared" si="158"/>
        <v>روز</v>
      </c>
      <c r="B2677" s="418"/>
      <c r="C2677" s="418"/>
      <c r="D2677" s="418">
        <v>7</v>
      </c>
      <c r="E2677" s="418">
        <v>50</v>
      </c>
      <c r="F2677" s="418"/>
      <c r="G2677" s="88"/>
      <c r="H2677" s="169"/>
      <c r="I2677" s="169"/>
      <c r="J2677" s="178"/>
      <c r="K2677" s="179">
        <f t="shared" si="159"/>
        <v>0</v>
      </c>
      <c r="L2677" s="418"/>
      <c r="M2677" s="418"/>
      <c r="N2677" s="418"/>
      <c r="O2677" s="418"/>
      <c r="P2677" s="418"/>
      <c r="Q2677" s="419"/>
      <c r="R2677" s="420" t="str">
        <f t="shared" si="160"/>
        <v>fx</v>
      </c>
      <c r="S2677" s="418"/>
      <c r="T2677" s="418"/>
      <c r="U2677" s="418"/>
    </row>
    <row r="2678" spans="1:21" ht="15.75" thickBot="1" x14ac:dyDescent="0.3">
      <c r="A2678" s="162" t="str">
        <f t="shared" si="158"/>
        <v>روز</v>
      </c>
      <c r="B2678" s="418"/>
      <c r="C2678" s="418"/>
      <c r="D2678" s="418">
        <v>7</v>
      </c>
      <c r="E2678" s="418">
        <v>50</v>
      </c>
      <c r="F2678" s="418"/>
      <c r="G2678" s="88"/>
      <c r="H2678" s="169"/>
      <c r="I2678" s="169"/>
      <c r="J2678" s="178"/>
      <c r="K2678" s="179">
        <f t="shared" si="159"/>
        <v>0</v>
      </c>
      <c r="L2678" s="418"/>
      <c r="M2678" s="418"/>
      <c r="N2678" s="418"/>
      <c r="O2678" s="418"/>
      <c r="P2678" s="418"/>
      <c r="Q2678" s="419"/>
      <c r="R2678" s="420" t="str">
        <f t="shared" si="160"/>
        <v>fx</v>
      </c>
      <c r="S2678" s="418"/>
      <c r="T2678" s="418"/>
      <c r="U2678" s="418"/>
    </row>
    <row r="2679" spans="1:21" ht="15.75" thickBot="1" x14ac:dyDescent="0.3">
      <c r="A2679" s="162" t="str">
        <f t="shared" si="158"/>
        <v>روز</v>
      </c>
      <c r="B2679" s="418"/>
      <c r="C2679" s="418"/>
      <c r="D2679" s="418">
        <v>7</v>
      </c>
      <c r="E2679" s="418">
        <v>50</v>
      </c>
      <c r="F2679" s="418"/>
      <c r="G2679" s="88"/>
      <c r="H2679" s="169"/>
      <c r="I2679" s="169"/>
      <c r="J2679" s="178"/>
      <c r="K2679" s="179">
        <f t="shared" si="159"/>
        <v>0</v>
      </c>
      <c r="L2679" s="418"/>
      <c r="M2679" s="418"/>
      <c r="N2679" s="418"/>
      <c r="O2679" s="418"/>
      <c r="P2679" s="418"/>
      <c r="Q2679" s="419"/>
      <c r="R2679" s="420" t="str">
        <f t="shared" si="160"/>
        <v>fx</v>
      </c>
      <c r="S2679" s="418"/>
      <c r="T2679" s="418"/>
      <c r="U2679" s="418"/>
    </row>
    <row r="2680" spans="1:21" ht="15.75" thickBot="1" x14ac:dyDescent="0.3">
      <c r="A2680" s="162" t="str">
        <f t="shared" si="158"/>
        <v>روز</v>
      </c>
      <c r="B2680" s="418"/>
      <c r="C2680" s="418"/>
      <c r="D2680" s="418">
        <v>7</v>
      </c>
      <c r="E2680" s="418">
        <v>50</v>
      </c>
      <c r="F2680" s="418"/>
      <c r="G2680" s="88"/>
      <c r="H2680" s="169"/>
      <c r="I2680" s="169"/>
      <c r="J2680" s="178"/>
      <c r="K2680" s="179">
        <f t="shared" si="159"/>
        <v>0</v>
      </c>
      <c r="L2680" s="418"/>
      <c r="M2680" s="418"/>
      <c r="N2680" s="418"/>
      <c r="O2680" s="418"/>
      <c r="P2680" s="418"/>
      <c r="Q2680" s="419"/>
      <c r="R2680" s="420" t="str">
        <f t="shared" si="160"/>
        <v>fx</v>
      </c>
      <c r="S2680" s="418"/>
      <c r="T2680" s="418"/>
      <c r="U2680" s="418"/>
    </row>
    <row r="2681" spans="1:21" ht="15.75" thickBot="1" x14ac:dyDescent="0.3">
      <c r="A2681" s="162" t="str">
        <f t="shared" si="158"/>
        <v>روز</v>
      </c>
      <c r="B2681" s="418"/>
      <c r="C2681" s="418"/>
      <c r="D2681" s="418">
        <v>7</v>
      </c>
      <c r="E2681" s="418">
        <v>50</v>
      </c>
      <c r="F2681" s="418"/>
      <c r="G2681" s="88"/>
      <c r="H2681" s="169"/>
      <c r="I2681" s="169"/>
      <c r="J2681" s="178"/>
      <c r="K2681" s="179">
        <f t="shared" si="159"/>
        <v>0</v>
      </c>
      <c r="L2681" s="418"/>
      <c r="M2681" s="418"/>
      <c r="N2681" s="418"/>
      <c r="O2681" s="418"/>
      <c r="P2681" s="418"/>
      <c r="Q2681" s="419"/>
      <c r="R2681" s="420" t="str">
        <f t="shared" si="160"/>
        <v>fx</v>
      </c>
      <c r="S2681" s="418"/>
      <c r="T2681" s="418"/>
      <c r="U2681" s="418"/>
    </row>
    <row r="2682" spans="1:21" ht="15.75" thickBot="1" x14ac:dyDescent="0.3">
      <c r="A2682" s="162" t="str">
        <f t="shared" si="158"/>
        <v>روز</v>
      </c>
      <c r="B2682" s="418"/>
      <c r="C2682" s="418"/>
      <c r="D2682" s="418">
        <v>7</v>
      </c>
      <c r="E2682" s="418">
        <v>50</v>
      </c>
      <c r="F2682" s="418"/>
      <c r="G2682" s="88"/>
      <c r="H2682" s="169"/>
      <c r="I2682" s="169"/>
      <c r="J2682" s="178"/>
      <c r="K2682" s="179">
        <f t="shared" si="159"/>
        <v>0</v>
      </c>
      <c r="L2682" s="418"/>
      <c r="M2682" s="418"/>
      <c r="N2682" s="418"/>
      <c r="O2682" s="418"/>
      <c r="P2682" s="418"/>
      <c r="Q2682" s="419"/>
      <c r="R2682" s="420" t="str">
        <f t="shared" si="160"/>
        <v>fx</v>
      </c>
      <c r="S2682" s="418"/>
      <c r="T2682" s="418"/>
      <c r="U2682" s="418"/>
    </row>
    <row r="2683" spans="1:21" ht="15.75" thickBot="1" x14ac:dyDescent="0.3">
      <c r="A2683" s="162" t="str">
        <f t="shared" si="158"/>
        <v>روز</v>
      </c>
      <c r="B2683" s="418"/>
      <c r="C2683" s="418"/>
      <c r="D2683" s="418">
        <v>7</v>
      </c>
      <c r="E2683" s="418">
        <v>50</v>
      </c>
      <c r="F2683" s="418"/>
      <c r="G2683" s="88"/>
      <c r="H2683" s="169"/>
      <c r="I2683" s="169"/>
      <c r="J2683" s="178"/>
      <c r="K2683" s="179">
        <f t="shared" si="159"/>
        <v>0</v>
      </c>
      <c r="L2683" s="418"/>
      <c r="M2683" s="418"/>
      <c r="N2683" s="418"/>
      <c r="O2683" s="418"/>
      <c r="P2683" s="418"/>
      <c r="Q2683" s="419"/>
      <c r="R2683" s="420" t="str">
        <f t="shared" si="160"/>
        <v>fx</v>
      </c>
      <c r="S2683" s="418"/>
      <c r="T2683" s="418"/>
      <c r="U2683" s="418"/>
    </row>
    <row r="2684" spans="1:21" ht="15.75" thickBot="1" x14ac:dyDescent="0.3">
      <c r="A2684" s="162" t="str">
        <f t="shared" si="158"/>
        <v>روز</v>
      </c>
      <c r="B2684" s="418"/>
      <c r="C2684" s="418"/>
      <c r="D2684" s="418">
        <v>7</v>
      </c>
      <c r="E2684" s="418">
        <v>50</v>
      </c>
      <c r="F2684" s="418"/>
      <c r="G2684" s="88"/>
      <c r="H2684" s="169"/>
      <c r="I2684" s="169"/>
      <c r="J2684" s="178"/>
      <c r="K2684" s="179">
        <f t="shared" si="159"/>
        <v>0</v>
      </c>
      <c r="L2684" s="418"/>
      <c r="M2684" s="418"/>
      <c r="N2684" s="418"/>
      <c r="O2684" s="418"/>
      <c r="P2684" s="418"/>
      <c r="Q2684" s="419"/>
      <c r="R2684" s="420" t="str">
        <f t="shared" si="160"/>
        <v>fx</v>
      </c>
      <c r="S2684" s="418"/>
      <c r="T2684" s="418"/>
      <c r="U2684" s="418"/>
    </row>
    <row r="2685" spans="1:21" ht="15.75" thickBot="1" x14ac:dyDescent="0.3">
      <c r="A2685" s="162" t="str">
        <f t="shared" si="158"/>
        <v>روز</v>
      </c>
      <c r="B2685" s="418"/>
      <c r="C2685" s="418"/>
      <c r="D2685" s="418">
        <v>7</v>
      </c>
      <c r="E2685" s="418">
        <v>50</v>
      </c>
      <c r="F2685" s="418"/>
      <c r="G2685" s="88"/>
      <c r="H2685" s="169"/>
      <c r="I2685" s="169"/>
      <c r="J2685" s="178"/>
      <c r="K2685" s="179">
        <f t="shared" si="159"/>
        <v>0</v>
      </c>
      <c r="L2685" s="418"/>
      <c r="M2685" s="418"/>
      <c r="N2685" s="418"/>
      <c r="O2685" s="418"/>
      <c r="P2685" s="418"/>
      <c r="Q2685" s="419"/>
      <c r="R2685" s="420" t="str">
        <f t="shared" si="160"/>
        <v>fx</v>
      </c>
      <c r="S2685" s="418"/>
      <c r="T2685" s="418"/>
      <c r="U2685" s="418"/>
    </row>
    <row r="2686" spans="1:21" ht="15.75" thickBot="1" x14ac:dyDescent="0.3">
      <c r="A2686" s="162" t="str">
        <f t="shared" si="158"/>
        <v>روز</v>
      </c>
      <c r="B2686" s="418"/>
      <c r="C2686" s="418"/>
      <c r="D2686" s="418">
        <v>7</v>
      </c>
      <c r="E2686" s="418">
        <v>50</v>
      </c>
      <c r="F2686" s="418"/>
      <c r="G2686" s="88"/>
      <c r="H2686" s="169"/>
      <c r="I2686" s="169"/>
      <c r="J2686" s="178"/>
      <c r="K2686" s="179">
        <f t="shared" si="159"/>
        <v>0</v>
      </c>
      <c r="L2686" s="418"/>
      <c r="M2686" s="418"/>
      <c r="N2686" s="418"/>
      <c r="O2686" s="418"/>
      <c r="P2686" s="418"/>
      <c r="Q2686" s="419"/>
      <c r="R2686" s="420" t="str">
        <f t="shared" si="160"/>
        <v>fx</v>
      </c>
      <c r="S2686" s="418"/>
      <c r="T2686" s="418"/>
      <c r="U2686" s="418"/>
    </row>
    <row r="2687" spans="1:21" ht="15.75" thickBot="1" x14ac:dyDescent="0.3">
      <c r="A2687" s="162" t="str">
        <f t="shared" si="158"/>
        <v>روز</v>
      </c>
      <c r="B2687" s="418"/>
      <c r="C2687" s="418"/>
      <c r="D2687" s="418">
        <v>7</v>
      </c>
      <c r="E2687" s="418">
        <v>50</v>
      </c>
      <c r="F2687" s="418"/>
      <c r="G2687" s="88"/>
      <c r="H2687" s="169"/>
      <c r="I2687" s="169"/>
      <c r="J2687" s="178"/>
      <c r="K2687" s="179">
        <f t="shared" si="159"/>
        <v>0</v>
      </c>
      <c r="L2687" s="418"/>
      <c r="M2687" s="418"/>
      <c r="N2687" s="418"/>
      <c r="O2687" s="418"/>
      <c r="P2687" s="418"/>
      <c r="Q2687" s="419"/>
      <c r="R2687" s="420" t="str">
        <f t="shared" si="160"/>
        <v>fx</v>
      </c>
      <c r="S2687" s="418"/>
      <c r="T2687" s="418"/>
      <c r="U2687" s="418"/>
    </row>
    <row r="2688" spans="1:21" ht="15.75" thickBot="1" x14ac:dyDescent="0.3">
      <c r="A2688" s="162" t="str">
        <f t="shared" si="158"/>
        <v>روز</v>
      </c>
      <c r="B2688" s="418"/>
      <c r="C2688" s="418"/>
      <c r="D2688" s="418">
        <v>7</v>
      </c>
      <c r="E2688" s="418">
        <v>50</v>
      </c>
      <c r="F2688" s="418"/>
      <c r="G2688" s="88"/>
      <c r="H2688" s="169"/>
      <c r="I2688" s="169"/>
      <c r="J2688" s="178"/>
      <c r="K2688" s="179">
        <f t="shared" si="159"/>
        <v>0</v>
      </c>
      <c r="L2688" s="418"/>
      <c r="M2688" s="418"/>
      <c r="N2688" s="418"/>
      <c r="O2688" s="418"/>
      <c r="P2688" s="418"/>
      <c r="Q2688" s="419"/>
      <c r="R2688" s="420" t="str">
        <f t="shared" si="160"/>
        <v>fx</v>
      </c>
      <c r="S2688" s="418"/>
      <c r="T2688" s="418"/>
      <c r="U2688" s="418"/>
    </row>
    <row r="2689" spans="1:21" ht="15.75" thickBot="1" x14ac:dyDescent="0.3">
      <c r="A2689" s="162" t="str">
        <f t="shared" si="158"/>
        <v>روز</v>
      </c>
      <c r="B2689" s="418"/>
      <c r="C2689" s="418"/>
      <c r="D2689" s="418">
        <v>7</v>
      </c>
      <c r="E2689" s="418">
        <v>50</v>
      </c>
      <c r="F2689" s="418"/>
      <c r="G2689" s="88"/>
      <c r="H2689" s="169"/>
      <c r="I2689" s="169"/>
      <c r="J2689" s="178"/>
      <c r="K2689" s="179">
        <f t="shared" si="159"/>
        <v>0</v>
      </c>
      <c r="L2689" s="418"/>
      <c r="M2689" s="418"/>
      <c r="N2689" s="418"/>
      <c r="O2689" s="418"/>
      <c r="P2689" s="418"/>
      <c r="Q2689" s="419"/>
      <c r="R2689" s="420" t="str">
        <f t="shared" si="160"/>
        <v>fx</v>
      </c>
      <c r="S2689" s="418"/>
      <c r="T2689" s="418"/>
      <c r="U2689" s="418"/>
    </row>
    <row r="2690" spans="1:21" ht="15.75" thickBot="1" x14ac:dyDescent="0.3">
      <c r="A2690" s="162" t="str">
        <f t="shared" si="158"/>
        <v>روز</v>
      </c>
      <c r="B2690" s="418"/>
      <c r="C2690" s="418"/>
      <c r="D2690" s="418">
        <v>7</v>
      </c>
      <c r="E2690" s="418">
        <v>50</v>
      </c>
      <c r="F2690" s="418"/>
      <c r="G2690" s="88"/>
      <c r="H2690" s="169"/>
      <c r="I2690" s="169"/>
      <c r="J2690" s="178"/>
      <c r="K2690" s="179">
        <f t="shared" si="159"/>
        <v>0</v>
      </c>
      <c r="L2690" s="418"/>
      <c r="M2690" s="418"/>
      <c r="N2690" s="418"/>
      <c r="O2690" s="418"/>
      <c r="P2690" s="418"/>
      <c r="Q2690" s="419"/>
      <c r="R2690" s="420" t="str">
        <f t="shared" si="160"/>
        <v>fx</v>
      </c>
      <c r="S2690" s="418"/>
      <c r="T2690" s="418"/>
      <c r="U2690" s="418"/>
    </row>
    <row r="2691" spans="1:21" ht="15.75" thickBot="1" x14ac:dyDescent="0.3">
      <c r="A2691" s="162" t="str">
        <f t="shared" si="158"/>
        <v>روز</v>
      </c>
      <c r="B2691" s="418"/>
      <c r="C2691" s="418"/>
      <c r="D2691" s="418">
        <v>7</v>
      </c>
      <c r="E2691" s="418">
        <v>50</v>
      </c>
      <c r="F2691" s="418"/>
      <c r="G2691" s="88"/>
      <c r="H2691" s="169"/>
      <c r="I2691" s="169"/>
      <c r="J2691" s="178"/>
      <c r="K2691" s="179">
        <f t="shared" si="159"/>
        <v>0</v>
      </c>
      <c r="L2691" s="418"/>
      <c r="M2691" s="418"/>
      <c r="N2691" s="418"/>
      <c r="O2691" s="418"/>
      <c r="P2691" s="418"/>
      <c r="Q2691" s="419"/>
      <c r="R2691" s="420" t="str">
        <f t="shared" si="160"/>
        <v>fx</v>
      </c>
      <c r="S2691" s="418"/>
      <c r="T2691" s="418"/>
      <c r="U2691" s="418"/>
    </row>
    <row r="2692" spans="1:21" ht="15.75" thickBot="1" x14ac:dyDescent="0.3">
      <c r="A2692" s="162" t="str">
        <f t="shared" si="158"/>
        <v>روز</v>
      </c>
      <c r="B2692" s="418"/>
      <c r="C2692" s="418"/>
      <c r="D2692" s="418">
        <v>7</v>
      </c>
      <c r="E2692" s="418">
        <v>50</v>
      </c>
      <c r="F2692" s="418"/>
      <c r="G2692" s="88"/>
      <c r="H2692" s="169"/>
      <c r="I2692" s="169"/>
      <c r="J2692" s="178"/>
      <c r="K2692" s="179">
        <f t="shared" si="159"/>
        <v>0</v>
      </c>
      <c r="L2692" s="418"/>
      <c r="M2692" s="418"/>
      <c r="N2692" s="418"/>
      <c r="O2692" s="418"/>
      <c r="P2692" s="418"/>
      <c r="Q2692" s="419"/>
      <c r="R2692" s="420" t="str">
        <f t="shared" si="160"/>
        <v>fx</v>
      </c>
      <c r="S2692" s="418"/>
      <c r="T2692" s="418"/>
      <c r="U2692" s="418"/>
    </row>
    <row r="2693" spans="1:21" ht="15.75" thickBot="1" x14ac:dyDescent="0.3">
      <c r="A2693" s="162" t="str">
        <f t="shared" si="158"/>
        <v>روز</v>
      </c>
      <c r="B2693" s="418"/>
      <c r="C2693" s="418"/>
      <c r="D2693" s="418">
        <v>7</v>
      </c>
      <c r="E2693" s="418">
        <v>50</v>
      </c>
      <c r="F2693" s="418"/>
      <c r="G2693" s="88"/>
      <c r="H2693" s="169"/>
      <c r="I2693" s="169"/>
      <c r="J2693" s="178"/>
      <c r="K2693" s="179">
        <f t="shared" si="159"/>
        <v>0</v>
      </c>
      <c r="L2693" s="418"/>
      <c r="M2693" s="418"/>
      <c r="N2693" s="418"/>
      <c r="O2693" s="418"/>
      <c r="P2693" s="418"/>
      <c r="Q2693" s="419"/>
      <c r="R2693" s="420" t="str">
        <f t="shared" si="160"/>
        <v>fx</v>
      </c>
      <c r="S2693" s="418"/>
      <c r="T2693" s="418"/>
      <c r="U2693" s="418"/>
    </row>
    <row r="2694" spans="1:21" ht="15.75" thickBot="1" x14ac:dyDescent="0.3">
      <c r="A2694" s="162" t="str">
        <f t="shared" si="158"/>
        <v>روز</v>
      </c>
      <c r="B2694" s="418"/>
      <c r="C2694" s="418"/>
      <c r="D2694" s="418">
        <v>7</v>
      </c>
      <c r="E2694" s="418">
        <v>50</v>
      </c>
      <c r="F2694" s="418"/>
      <c r="G2694" s="88"/>
      <c r="H2694" s="169"/>
      <c r="I2694" s="169"/>
      <c r="J2694" s="178"/>
      <c r="K2694" s="179">
        <f t="shared" si="159"/>
        <v>0</v>
      </c>
      <c r="L2694" s="418"/>
      <c r="M2694" s="418"/>
      <c r="N2694" s="418"/>
      <c r="O2694" s="418"/>
      <c r="P2694" s="418"/>
      <c r="Q2694" s="419"/>
      <c r="R2694" s="420" t="str">
        <f t="shared" si="160"/>
        <v>fx</v>
      </c>
      <c r="S2694" s="418"/>
      <c r="T2694" s="418"/>
      <c r="U2694" s="418"/>
    </row>
    <row r="2695" spans="1:21" ht="15.75" thickBot="1" x14ac:dyDescent="0.3">
      <c r="A2695" s="162" t="str">
        <f t="shared" si="158"/>
        <v>روز</v>
      </c>
      <c r="B2695" s="418"/>
      <c r="C2695" s="418"/>
      <c r="D2695" s="418">
        <v>7</v>
      </c>
      <c r="E2695" s="418">
        <v>50</v>
      </c>
      <c r="F2695" s="418"/>
      <c r="G2695" s="88"/>
      <c r="H2695" s="169"/>
      <c r="I2695" s="169"/>
      <c r="J2695" s="178"/>
      <c r="K2695" s="179">
        <f t="shared" si="159"/>
        <v>0</v>
      </c>
      <c r="L2695" s="418"/>
      <c r="M2695" s="418"/>
      <c r="N2695" s="418"/>
      <c r="O2695" s="418"/>
      <c r="P2695" s="418"/>
      <c r="Q2695" s="419"/>
      <c r="R2695" s="420" t="str">
        <f t="shared" si="160"/>
        <v>fx</v>
      </c>
      <c r="S2695" s="418"/>
      <c r="T2695" s="418"/>
      <c r="U2695" s="418"/>
    </row>
    <row r="2696" spans="1:21" ht="15.75" thickBot="1" x14ac:dyDescent="0.3">
      <c r="A2696" s="162" t="str">
        <f t="shared" si="158"/>
        <v>روز</v>
      </c>
      <c r="B2696" s="418"/>
      <c r="C2696" s="418"/>
      <c r="D2696" s="418">
        <v>7</v>
      </c>
      <c r="E2696" s="418">
        <v>50</v>
      </c>
      <c r="F2696" s="418"/>
      <c r="G2696" s="88"/>
      <c r="H2696" s="169"/>
      <c r="I2696" s="169"/>
      <c r="J2696" s="178"/>
      <c r="K2696" s="179">
        <f t="shared" si="159"/>
        <v>0</v>
      </c>
      <c r="L2696" s="418"/>
      <c r="M2696" s="418"/>
      <c r="N2696" s="418"/>
      <c r="O2696" s="418"/>
      <c r="P2696" s="418"/>
      <c r="Q2696" s="419"/>
      <c r="R2696" s="420" t="str">
        <f t="shared" si="160"/>
        <v>fx</v>
      </c>
      <c r="S2696" s="418"/>
      <c r="T2696" s="418"/>
      <c r="U2696" s="418"/>
    </row>
    <row r="2697" spans="1:21" ht="15.75" thickBot="1" x14ac:dyDescent="0.3">
      <c r="A2697" s="162" t="str">
        <f t="shared" si="158"/>
        <v>روز</v>
      </c>
      <c r="B2697" s="418"/>
      <c r="C2697" s="418"/>
      <c r="D2697" s="418">
        <v>7</v>
      </c>
      <c r="E2697" s="418">
        <v>50</v>
      </c>
      <c r="F2697" s="418"/>
      <c r="G2697" s="88"/>
      <c r="H2697" s="169"/>
      <c r="I2697" s="169"/>
      <c r="J2697" s="178"/>
      <c r="K2697" s="179">
        <f t="shared" si="159"/>
        <v>0</v>
      </c>
      <c r="L2697" s="418"/>
      <c r="M2697" s="418"/>
      <c r="N2697" s="418"/>
      <c r="O2697" s="418"/>
      <c r="P2697" s="418"/>
      <c r="Q2697" s="419"/>
      <c r="R2697" s="420" t="str">
        <f t="shared" si="160"/>
        <v>fx</v>
      </c>
      <c r="S2697" s="418"/>
      <c r="T2697" s="418"/>
      <c r="U2697" s="418"/>
    </row>
    <row r="2698" spans="1:21" ht="15.75" thickBot="1" x14ac:dyDescent="0.3">
      <c r="A2698" s="162" t="str">
        <f t="shared" si="158"/>
        <v>روز</v>
      </c>
      <c r="B2698" s="418"/>
      <c r="C2698" s="418"/>
      <c r="D2698" s="418">
        <v>7</v>
      </c>
      <c r="E2698" s="418">
        <v>50</v>
      </c>
      <c r="F2698" s="418"/>
      <c r="G2698" s="88"/>
      <c r="H2698" s="169"/>
      <c r="I2698" s="169"/>
      <c r="J2698" s="178"/>
      <c r="K2698" s="179">
        <f t="shared" si="159"/>
        <v>0</v>
      </c>
      <c r="L2698" s="418"/>
      <c r="M2698" s="418"/>
      <c r="N2698" s="418"/>
      <c r="O2698" s="418"/>
      <c r="P2698" s="418"/>
      <c r="Q2698" s="419"/>
      <c r="R2698" s="420" t="str">
        <f t="shared" si="160"/>
        <v>fx</v>
      </c>
      <c r="S2698" s="418"/>
      <c r="T2698" s="418"/>
      <c r="U2698" s="418"/>
    </row>
    <row r="2699" spans="1:21" ht="15.75" thickBot="1" x14ac:dyDescent="0.3">
      <c r="A2699" s="162" t="str">
        <f t="shared" si="158"/>
        <v>روز</v>
      </c>
      <c r="B2699" s="418"/>
      <c r="C2699" s="418"/>
      <c r="D2699" s="418">
        <v>7</v>
      </c>
      <c r="E2699" s="418">
        <v>50</v>
      </c>
      <c r="F2699" s="418"/>
      <c r="G2699" s="88"/>
      <c r="H2699" s="169"/>
      <c r="I2699" s="169"/>
      <c r="J2699" s="178"/>
      <c r="K2699" s="179">
        <f t="shared" si="159"/>
        <v>0</v>
      </c>
      <c r="L2699" s="418"/>
      <c r="M2699" s="418"/>
      <c r="N2699" s="418"/>
      <c r="O2699" s="418"/>
      <c r="P2699" s="418"/>
      <c r="Q2699" s="419"/>
      <c r="R2699" s="420" t="str">
        <f t="shared" si="160"/>
        <v>fx</v>
      </c>
      <c r="S2699" s="418"/>
      <c r="T2699" s="418"/>
      <c r="U2699" s="418"/>
    </row>
    <row r="2700" spans="1:21" ht="15.75" thickBot="1" x14ac:dyDescent="0.3">
      <c r="A2700" s="162" t="str">
        <f t="shared" si="158"/>
        <v>روز</v>
      </c>
      <c r="B2700" s="418"/>
      <c r="C2700" s="418"/>
      <c r="D2700" s="418">
        <v>7</v>
      </c>
      <c r="E2700" s="418">
        <v>50</v>
      </c>
      <c r="F2700" s="418"/>
      <c r="G2700" s="88"/>
      <c r="H2700" s="169"/>
      <c r="I2700" s="169"/>
      <c r="J2700" s="178"/>
      <c r="K2700" s="179">
        <f t="shared" si="159"/>
        <v>0</v>
      </c>
      <c r="L2700" s="418"/>
      <c r="M2700" s="418"/>
      <c r="N2700" s="418"/>
      <c r="O2700" s="418"/>
      <c r="P2700" s="418"/>
      <c r="Q2700" s="419"/>
      <c r="R2700" s="420" t="str">
        <f t="shared" si="160"/>
        <v>fx</v>
      </c>
      <c r="S2700" s="418"/>
      <c r="T2700" s="418"/>
      <c r="U2700" s="418"/>
    </row>
    <row r="2701" spans="1:21" ht="15.75" thickBot="1" x14ac:dyDescent="0.3">
      <c r="A2701" s="162" t="str">
        <f t="shared" si="158"/>
        <v>روز</v>
      </c>
      <c r="B2701" s="418"/>
      <c r="C2701" s="418"/>
      <c r="D2701" s="418">
        <v>7</v>
      </c>
      <c r="E2701" s="418">
        <v>50</v>
      </c>
      <c r="F2701" s="418"/>
      <c r="G2701" s="88"/>
      <c r="H2701" s="169"/>
      <c r="I2701" s="169"/>
      <c r="J2701" s="178"/>
      <c r="K2701" s="179">
        <f t="shared" si="159"/>
        <v>0</v>
      </c>
      <c r="L2701" s="418"/>
      <c r="M2701" s="418"/>
      <c r="N2701" s="418"/>
      <c r="O2701" s="418"/>
      <c r="P2701" s="418"/>
      <c r="Q2701" s="419"/>
      <c r="R2701" s="420" t="str">
        <f t="shared" si="160"/>
        <v>fx</v>
      </c>
      <c r="S2701" s="418"/>
      <c r="T2701" s="418"/>
      <c r="U2701" s="418"/>
    </row>
    <row r="2702" spans="1:21" ht="15.75" thickBot="1" x14ac:dyDescent="0.3">
      <c r="A2702" s="162" t="str">
        <f t="shared" si="158"/>
        <v>روز</v>
      </c>
      <c r="B2702" s="418"/>
      <c r="C2702" s="418"/>
      <c r="D2702" s="418">
        <v>7</v>
      </c>
      <c r="E2702" s="418">
        <v>50</v>
      </c>
      <c r="F2702" s="418"/>
      <c r="G2702" s="88"/>
      <c r="H2702" s="169"/>
      <c r="I2702" s="169"/>
      <c r="J2702" s="178"/>
      <c r="K2702" s="179">
        <f t="shared" si="159"/>
        <v>0</v>
      </c>
      <c r="L2702" s="418"/>
      <c r="M2702" s="418"/>
      <c r="N2702" s="418"/>
      <c r="O2702" s="418"/>
      <c r="P2702" s="418"/>
      <c r="Q2702" s="419"/>
      <c r="R2702" s="420" t="str">
        <f t="shared" si="160"/>
        <v>fx</v>
      </c>
      <c r="S2702" s="418"/>
      <c r="T2702" s="418"/>
      <c r="U2702" s="418"/>
    </row>
    <row r="2703" spans="1:21" ht="15.75" thickBot="1" x14ac:dyDescent="0.3">
      <c r="A2703" s="162" t="str">
        <f t="shared" si="158"/>
        <v>روز</v>
      </c>
      <c r="B2703" s="418"/>
      <c r="C2703" s="418"/>
      <c r="D2703" s="418">
        <v>7</v>
      </c>
      <c r="E2703" s="418">
        <v>50</v>
      </c>
      <c r="F2703" s="418"/>
      <c r="G2703" s="88"/>
      <c r="H2703" s="169"/>
      <c r="I2703" s="169"/>
      <c r="J2703" s="178"/>
      <c r="K2703" s="179">
        <f t="shared" si="159"/>
        <v>0</v>
      </c>
      <c r="L2703" s="418"/>
      <c r="M2703" s="418"/>
      <c r="N2703" s="418"/>
      <c r="O2703" s="418"/>
      <c r="P2703" s="418"/>
      <c r="Q2703" s="419"/>
      <c r="R2703" s="420" t="str">
        <f t="shared" si="160"/>
        <v>fx</v>
      </c>
      <c r="S2703" s="418"/>
      <c r="T2703" s="418"/>
      <c r="U2703" s="418"/>
    </row>
    <row r="2704" spans="1:21" ht="15.75" thickBot="1" x14ac:dyDescent="0.3">
      <c r="A2704" s="162" t="str">
        <f t="shared" si="158"/>
        <v>روز</v>
      </c>
      <c r="B2704" s="418"/>
      <c r="C2704" s="418"/>
      <c r="D2704" s="418">
        <v>7</v>
      </c>
      <c r="E2704" s="418">
        <v>50</v>
      </c>
      <c r="F2704" s="418"/>
      <c r="G2704" s="88"/>
      <c r="H2704" s="169"/>
      <c r="I2704" s="169"/>
      <c r="J2704" s="178"/>
      <c r="K2704" s="179">
        <f t="shared" si="159"/>
        <v>0</v>
      </c>
      <c r="L2704" s="418"/>
      <c r="M2704" s="418"/>
      <c r="N2704" s="418"/>
      <c r="O2704" s="418"/>
      <c r="P2704" s="418"/>
      <c r="Q2704" s="419"/>
      <c r="R2704" s="420" t="str">
        <f t="shared" si="160"/>
        <v>fx</v>
      </c>
      <c r="S2704" s="418"/>
      <c r="T2704" s="418"/>
      <c r="U2704" s="418"/>
    </row>
    <row r="2705" spans="1:21" ht="15.75" thickBot="1" x14ac:dyDescent="0.3">
      <c r="A2705" s="162" t="str">
        <f t="shared" si="158"/>
        <v>روز</v>
      </c>
      <c r="B2705" s="418"/>
      <c r="C2705" s="418"/>
      <c r="D2705" s="418">
        <v>7</v>
      </c>
      <c r="E2705" s="418">
        <v>50</v>
      </c>
      <c r="F2705" s="418"/>
      <c r="G2705" s="88"/>
      <c r="H2705" s="169"/>
      <c r="I2705" s="169"/>
      <c r="J2705" s="178"/>
      <c r="K2705" s="179">
        <f t="shared" si="159"/>
        <v>0</v>
      </c>
      <c r="L2705" s="418"/>
      <c r="M2705" s="418"/>
      <c r="N2705" s="418"/>
      <c r="O2705" s="418"/>
      <c r="P2705" s="418"/>
      <c r="Q2705" s="419"/>
      <c r="R2705" s="420" t="str">
        <f t="shared" si="160"/>
        <v>fx</v>
      </c>
      <c r="S2705" s="418"/>
      <c r="T2705" s="418"/>
      <c r="U2705" s="418"/>
    </row>
    <row r="2706" spans="1:21" ht="15.75" thickBot="1" x14ac:dyDescent="0.3">
      <c r="A2706" s="162" t="str">
        <f t="shared" si="158"/>
        <v>روز</v>
      </c>
      <c r="B2706" s="418"/>
      <c r="C2706" s="418"/>
      <c r="D2706" s="418">
        <v>7</v>
      </c>
      <c r="E2706" s="418">
        <v>50</v>
      </c>
      <c r="F2706" s="418"/>
      <c r="G2706" s="88"/>
      <c r="H2706" s="169"/>
      <c r="I2706" s="169"/>
      <c r="J2706" s="178"/>
      <c r="K2706" s="179">
        <f t="shared" si="159"/>
        <v>0</v>
      </c>
      <c r="L2706" s="418"/>
      <c r="M2706" s="418"/>
      <c r="N2706" s="418"/>
      <c r="O2706" s="418"/>
      <c r="P2706" s="418"/>
      <c r="Q2706" s="419"/>
      <c r="R2706" s="420" t="str">
        <f t="shared" si="160"/>
        <v>fx</v>
      </c>
      <c r="S2706" s="418"/>
      <c r="T2706" s="418"/>
      <c r="U2706" s="418"/>
    </row>
    <row r="2707" spans="1:21" ht="15.75" thickBot="1" x14ac:dyDescent="0.3">
      <c r="A2707" s="162" t="str">
        <f t="shared" si="158"/>
        <v>روز</v>
      </c>
      <c r="B2707" s="418"/>
      <c r="C2707" s="418"/>
      <c r="D2707" s="418">
        <v>7</v>
      </c>
      <c r="E2707" s="418">
        <v>50</v>
      </c>
      <c r="F2707" s="418"/>
      <c r="G2707" s="88"/>
      <c r="H2707" s="169"/>
      <c r="I2707" s="169"/>
      <c r="J2707" s="178"/>
      <c r="K2707" s="179">
        <f t="shared" si="159"/>
        <v>0</v>
      </c>
      <c r="L2707" s="418"/>
      <c r="M2707" s="418"/>
      <c r="N2707" s="418"/>
      <c r="O2707" s="418"/>
      <c r="P2707" s="418"/>
      <c r="Q2707" s="419"/>
      <c r="R2707" s="420" t="str">
        <f t="shared" si="160"/>
        <v>fx</v>
      </c>
      <c r="S2707" s="418"/>
      <c r="T2707" s="418"/>
      <c r="U2707" s="418"/>
    </row>
    <row r="2708" spans="1:21" ht="15.75" thickBot="1" x14ac:dyDescent="0.3">
      <c r="A2708" s="162" t="str">
        <f t="shared" si="158"/>
        <v>روز</v>
      </c>
      <c r="B2708" s="418"/>
      <c r="C2708" s="418"/>
      <c r="D2708" s="418">
        <v>7</v>
      </c>
      <c r="E2708" s="418">
        <v>50</v>
      </c>
      <c r="F2708" s="418"/>
      <c r="G2708" s="88"/>
      <c r="H2708" s="169"/>
      <c r="I2708" s="169"/>
      <c r="J2708" s="178"/>
      <c r="K2708" s="179">
        <f t="shared" si="159"/>
        <v>0</v>
      </c>
      <c r="L2708" s="418"/>
      <c r="M2708" s="418"/>
      <c r="N2708" s="418"/>
      <c r="O2708" s="418"/>
      <c r="P2708" s="418"/>
      <c r="Q2708" s="419"/>
      <c r="R2708" s="420" t="str">
        <f t="shared" si="160"/>
        <v>fx</v>
      </c>
      <c r="S2708" s="418"/>
      <c r="T2708" s="418"/>
      <c r="U2708" s="418"/>
    </row>
    <row r="2709" spans="1:21" ht="15.75" thickBot="1" x14ac:dyDescent="0.3">
      <c r="A2709" s="162" t="str">
        <f t="shared" si="158"/>
        <v>روز</v>
      </c>
      <c r="B2709" s="418"/>
      <c r="C2709" s="418"/>
      <c r="D2709" s="418">
        <v>7</v>
      </c>
      <c r="E2709" s="418">
        <v>50</v>
      </c>
      <c r="F2709" s="418"/>
      <c r="G2709" s="88"/>
      <c r="H2709" s="169"/>
      <c r="I2709" s="169"/>
      <c r="J2709" s="178"/>
      <c r="K2709" s="179">
        <f t="shared" si="159"/>
        <v>0</v>
      </c>
      <c r="L2709" s="418"/>
      <c r="M2709" s="418"/>
      <c r="N2709" s="418"/>
      <c r="O2709" s="418"/>
      <c r="P2709" s="418"/>
      <c r="Q2709" s="419"/>
      <c r="R2709" s="420" t="str">
        <f t="shared" si="160"/>
        <v>fx</v>
      </c>
      <c r="S2709" s="418"/>
      <c r="T2709" s="418"/>
      <c r="U2709" s="418"/>
    </row>
    <row r="2710" spans="1:21" ht="15.75" thickBot="1" x14ac:dyDescent="0.3">
      <c r="A2710" s="162" t="str">
        <f t="shared" si="158"/>
        <v>روز</v>
      </c>
      <c r="B2710" s="418"/>
      <c r="C2710" s="418"/>
      <c r="D2710" s="418">
        <v>7</v>
      </c>
      <c r="E2710" s="418">
        <v>50</v>
      </c>
      <c r="F2710" s="418"/>
      <c r="G2710" s="88"/>
      <c r="H2710" s="169"/>
      <c r="I2710" s="169"/>
      <c r="J2710" s="178"/>
      <c r="K2710" s="179">
        <f t="shared" si="159"/>
        <v>0</v>
      </c>
      <c r="L2710" s="418"/>
      <c r="M2710" s="418"/>
      <c r="N2710" s="418"/>
      <c r="O2710" s="418"/>
      <c r="P2710" s="418"/>
      <c r="Q2710" s="419"/>
      <c r="R2710" s="420" t="str">
        <f t="shared" si="160"/>
        <v>fx</v>
      </c>
      <c r="S2710" s="418"/>
      <c r="T2710" s="418"/>
      <c r="U2710" s="418"/>
    </row>
    <row r="2711" spans="1:21" ht="15.75" thickBot="1" x14ac:dyDescent="0.3">
      <c r="A2711" s="162" t="str">
        <f t="shared" si="158"/>
        <v>روز</v>
      </c>
      <c r="B2711" s="418"/>
      <c r="C2711" s="418"/>
      <c r="D2711" s="418">
        <v>7</v>
      </c>
      <c r="E2711" s="418">
        <v>50</v>
      </c>
      <c r="F2711" s="418"/>
      <c r="G2711" s="88"/>
      <c r="H2711" s="169"/>
      <c r="I2711" s="169"/>
      <c r="J2711" s="178"/>
      <c r="K2711" s="179">
        <f t="shared" si="159"/>
        <v>0</v>
      </c>
      <c r="L2711" s="418"/>
      <c r="M2711" s="418"/>
      <c r="N2711" s="418"/>
      <c r="O2711" s="418"/>
      <c r="P2711" s="418"/>
      <c r="Q2711" s="419"/>
      <c r="R2711" s="420" t="str">
        <f t="shared" si="160"/>
        <v>fx</v>
      </c>
      <c r="S2711" s="418"/>
      <c r="T2711" s="418"/>
      <c r="U2711" s="418"/>
    </row>
    <row r="2712" spans="1:21" ht="15.75" thickBot="1" x14ac:dyDescent="0.3">
      <c r="A2712" s="162" t="str">
        <f t="shared" si="158"/>
        <v>روز</v>
      </c>
      <c r="B2712" s="418"/>
      <c r="C2712" s="418"/>
      <c r="D2712" s="418">
        <v>7</v>
      </c>
      <c r="E2712" s="418">
        <v>50</v>
      </c>
      <c r="F2712" s="418"/>
      <c r="G2712" s="88"/>
      <c r="H2712" s="169"/>
      <c r="I2712" s="169"/>
      <c r="J2712" s="178"/>
      <c r="K2712" s="179">
        <f t="shared" si="159"/>
        <v>0</v>
      </c>
      <c r="L2712" s="418"/>
      <c r="M2712" s="418"/>
      <c r="N2712" s="418"/>
      <c r="O2712" s="418"/>
      <c r="P2712" s="418"/>
      <c r="Q2712" s="419"/>
      <c r="R2712" s="420" t="str">
        <f t="shared" si="160"/>
        <v>fx</v>
      </c>
      <c r="S2712" s="418"/>
      <c r="T2712" s="418"/>
      <c r="U2712" s="418"/>
    </row>
    <row r="2713" spans="1:21" ht="15.75" thickBot="1" x14ac:dyDescent="0.3">
      <c r="A2713" s="162" t="str">
        <f t="shared" si="158"/>
        <v>روز</v>
      </c>
      <c r="B2713" s="418"/>
      <c r="C2713" s="418"/>
      <c r="D2713" s="418">
        <v>7</v>
      </c>
      <c r="E2713" s="418">
        <v>50</v>
      </c>
      <c r="F2713" s="418"/>
      <c r="G2713" s="88"/>
      <c r="H2713" s="169"/>
      <c r="I2713" s="169"/>
      <c r="J2713" s="178"/>
      <c r="K2713" s="179">
        <f t="shared" si="159"/>
        <v>0</v>
      </c>
      <c r="L2713" s="418"/>
      <c r="M2713" s="418"/>
      <c r="N2713" s="418"/>
      <c r="O2713" s="418"/>
      <c r="P2713" s="418"/>
      <c r="Q2713" s="419"/>
      <c r="R2713" s="420" t="str">
        <f t="shared" si="160"/>
        <v>fx</v>
      </c>
      <c r="S2713" s="418"/>
      <c r="T2713" s="418"/>
      <c r="U2713" s="418"/>
    </row>
    <row r="2714" spans="1:21" ht="15.75" thickBot="1" x14ac:dyDescent="0.3">
      <c r="A2714" s="162" t="str">
        <f t="shared" si="158"/>
        <v>روز</v>
      </c>
      <c r="B2714" s="418"/>
      <c r="C2714" s="418"/>
      <c r="D2714" s="418">
        <v>7</v>
      </c>
      <c r="E2714" s="418">
        <v>50</v>
      </c>
      <c r="F2714" s="418"/>
      <c r="G2714" s="88"/>
      <c r="H2714" s="169"/>
      <c r="I2714" s="169"/>
      <c r="J2714" s="178"/>
      <c r="K2714" s="179">
        <f t="shared" si="159"/>
        <v>0</v>
      </c>
      <c r="L2714" s="418"/>
      <c r="M2714" s="418"/>
      <c r="N2714" s="418"/>
      <c r="O2714" s="418"/>
      <c r="P2714" s="418"/>
      <c r="Q2714" s="419"/>
      <c r="R2714" s="420" t="str">
        <f t="shared" si="160"/>
        <v>fx</v>
      </c>
      <c r="S2714" s="418"/>
      <c r="T2714" s="418"/>
      <c r="U2714" s="418"/>
    </row>
    <row r="2715" spans="1:21" ht="15.75" thickBot="1" x14ac:dyDescent="0.3">
      <c r="A2715" s="162" t="str">
        <f t="shared" si="158"/>
        <v>روز</v>
      </c>
      <c r="B2715" s="418"/>
      <c r="C2715" s="418"/>
      <c r="D2715" s="418">
        <v>7</v>
      </c>
      <c r="E2715" s="418">
        <v>50</v>
      </c>
      <c r="F2715" s="418"/>
      <c r="G2715" s="88"/>
      <c r="H2715" s="169"/>
      <c r="I2715" s="169"/>
      <c r="J2715" s="178"/>
      <c r="K2715" s="179">
        <f t="shared" si="159"/>
        <v>0</v>
      </c>
      <c r="L2715" s="418"/>
      <c r="M2715" s="418"/>
      <c r="N2715" s="418"/>
      <c r="O2715" s="418"/>
      <c r="P2715" s="418"/>
      <c r="Q2715" s="419"/>
      <c r="R2715" s="420" t="str">
        <f t="shared" si="160"/>
        <v>fx</v>
      </c>
      <c r="S2715" s="418"/>
      <c r="T2715" s="418"/>
      <c r="U2715" s="418"/>
    </row>
    <row r="2716" spans="1:21" ht="15.75" thickBot="1" x14ac:dyDescent="0.3">
      <c r="A2716" s="162" t="str">
        <f t="shared" si="158"/>
        <v>روز</v>
      </c>
      <c r="B2716" s="418"/>
      <c r="C2716" s="418"/>
      <c r="D2716" s="418">
        <v>7</v>
      </c>
      <c r="E2716" s="418">
        <v>50</v>
      </c>
      <c r="F2716" s="418"/>
      <c r="G2716" s="88"/>
      <c r="H2716" s="169"/>
      <c r="I2716" s="169"/>
      <c r="J2716" s="178"/>
      <c r="K2716" s="179">
        <f t="shared" si="159"/>
        <v>0</v>
      </c>
      <c r="L2716" s="418"/>
      <c r="M2716" s="418"/>
      <c r="N2716" s="418"/>
      <c r="O2716" s="418"/>
      <c r="P2716" s="418"/>
      <c r="Q2716" s="419"/>
      <c r="R2716" s="420" t="str">
        <f t="shared" si="160"/>
        <v>fx</v>
      </c>
      <c r="S2716" s="418"/>
      <c r="T2716" s="418"/>
      <c r="U2716" s="418"/>
    </row>
    <row r="2717" spans="1:21" ht="15.75" thickBot="1" x14ac:dyDescent="0.3">
      <c r="A2717" s="162" t="str">
        <f t="shared" si="158"/>
        <v>روز</v>
      </c>
      <c r="B2717" s="418"/>
      <c r="C2717" s="418"/>
      <c r="D2717" s="418">
        <v>7</v>
      </c>
      <c r="E2717" s="418">
        <v>50</v>
      </c>
      <c r="F2717" s="418"/>
      <c r="G2717" s="88"/>
      <c r="H2717" s="169"/>
      <c r="I2717" s="169"/>
      <c r="J2717" s="178"/>
      <c r="K2717" s="179">
        <f t="shared" si="159"/>
        <v>0</v>
      </c>
      <c r="L2717" s="418"/>
      <c r="M2717" s="418"/>
      <c r="N2717" s="418"/>
      <c r="O2717" s="418"/>
      <c r="P2717" s="418"/>
      <c r="Q2717" s="419"/>
      <c r="R2717" s="420" t="str">
        <f t="shared" si="160"/>
        <v>fx</v>
      </c>
      <c r="S2717" s="418"/>
      <c r="T2717" s="418"/>
      <c r="U2717" s="418"/>
    </row>
    <row r="2718" spans="1:21" ht="15.75" thickBot="1" x14ac:dyDescent="0.3">
      <c r="A2718" s="162" t="str">
        <f t="shared" ref="A2718:A2781" si="161">IF(H2718&gt;I2718,"شب","روز")</f>
        <v>روز</v>
      </c>
      <c r="B2718" s="418"/>
      <c r="C2718" s="418"/>
      <c r="D2718" s="418">
        <v>7</v>
      </c>
      <c r="E2718" s="418">
        <v>50</v>
      </c>
      <c r="F2718" s="418"/>
      <c r="G2718" s="88"/>
      <c r="H2718" s="169"/>
      <c r="I2718" s="169"/>
      <c r="J2718" s="178"/>
      <c r="K2718" s="179">
        <f t="shared" ref="K2718:K2781" si="162">IF(H2718&gt;I2718,(H2718-I2718)-J2718,(I2718-H2718)-J2718)</f>
        <v>0</v>
      </c>
      <c r="L2718" s="418"/>
      <c r="M2718" s="418"/>
      <c r="N2718" s="418"/>
      <c r="O2718" s="418"/>
      <c r="P2718" s="418"/>
      <c r="Q2718" s="419"/>
      <c r="R2718" s="420" t="str">
        <f t="shared" ref="R2718:R2781" si="163">IF(C2718=370,"p500","fx")</f>
        <v>fx</v>
      </c>
      <c r="S2718" s="418"/>
      <c r="T2718" s="418"/>
      <c r="U2718" s="418"/>
    </row>
    <row r="2719" spans="1:21" ht="15.75" thickBot="1" x14ac:dyDescent="0.3">
      <c r="A2719" s="162" t="str">
        <f t="shared" si="161"/>
        <v>روز</v>
      </c>
      <c r="B2719" s="418"/>
      <c r="C2719" s="418"/>
      <c r="D2719" s="418">
        <v>7</v>
      </c>
      <c r="E2719" s="418">
        <v>50</v>
      </c>
      <c r="F2719" s="418"/>
      <c r="G2719" s="88"/>
      <c r="H2719" s="169"/>
      <c r="I2719" s="169"/>
      <c r="J2719" s="178"/>
      <c r="K2719" s="179">
        <f t="shared" si="162"/>
        <v>0</v>
      </c>
      <c r="L2719" s="418"/>
      <c r="M2719" s="418"/>
      <c r="N2719" s="418"/>
      <c r="O2719" s="418"/>
      <c r="P2719" s="418"/>
      <c r="Q2719" s="419"/>
      <c r="R2719" s="420" t="str">
        <f t="shared" si="163"/>
        <v>fx</v>
      </c>
      <c r="S2719" s="418"/>
      <c r="T2719" s="418"/>
      <c r="U2719" s="418"/>
    </row>
    <row r="2720" spans="1:21" ht="15.75" thickBot="1" x14ac:dyDescent="0.3">
      <c r="A2720" s="162" t="str">
        <f t="shared" si="161"/>
        <v>روز</v>
      </c>
      <c r="B2720" s="418"/>
      <c r="C2720" s="418"/>
      <c r="D2720" s="418">
        <v>7</v>
      </c>
      <c r="E2720" s="418">
        <v>50</v>
      </c>
      <c r="F2720" s="418"/>
      <c r="G2720" s="88"/>
      <c r="H2720" s="169"/>
      <c r="I2720" s="169"/>
      <c r="J2720" s="178"/>
      <c r="K2720" s="179">
        <f t="shared" si="162"/>
        <v>0</v>
      </c>
      <c r="L2720" s="418"/>
      <c r="M2720" s="418"/>
      <c r="N2720" s="418"/>
      <c r="O2720" s="418"/>
      <c r="P2720" s="418"/>
      <c r="Q2720" s="419"/>
      <c r="R2720" s="420" t="str">
        <f t="shared" si="163"/>
        <v>fx</v>
      </c>
      <c r="S2720" s="418"/>
      <c r="T2720" s="418"/>
      <c r="U2720" s="418"/>
    </row>
    <row r="2721" spans="1:21" ht="15.75" thickBot="1" x14ac:dyDescent="0.3">
      <c r="A2721" s="162" t="str">
        <f t="shared" si="161"/>
        <v>روز</v>
      </c>
      <c r="B2721" s="418"/>
      <c r="C2721" s="418"/>
      <c r="D2721" s="418">
        <v>7</v>
      </c>
      <c r="E2721" s="418">
        <v>50</v>
      </c>
      <c r="F2721" s="418"/>
      <c r="G2721" s="88"/>
      <c r="H2721" s="169"/>
      <c r="I2721" s="169"/>
      <c r="J2721" s="178"/>
      <c r="K2721" s="179">
        <f t="shared" si="162"/>
        <v>0</v>
      </c>
      <c r="L2721" s="418"/>
      <c r="M2721" s="418"/>
      <c r="N2721" s="418"/>
      <c r="O2721" s="418"/>
      <c r="P2721" s="418"/>
      <c r="Q2721" s="419"/>
      <c r="R2721" s="420" t="str">
        <f t="shared" si="163"/>
        <v>fx</v>
      </c>
      <c r="S2721" s="418"/>
      <c r="T2721" s="418"/>
      <c r="U2721" s="418"/>
    </row>
    <row r="2722" spans="1:21" ht="15.75" thickBot="1" x14ac:dyDescent="0.3">
      <c r="A2722" s="162" t="str">
        <f t="shared" si="161"/>
        <v>روز</v>
      </c>
      <c r="B2722" s="418"/>
      <c r="C2722" s="418"/>
      <c r="D2722" s="418">
        <v>7</v>
      </c>
      <c r="E2722" s="418">
        <v>50</v>
      </c>
      <c r="F2722" s="418"/>
      <c r="G2722" s="88"/>
      <c r="H2722" s="169"/>
      <c r="I2722" s="169"/>
      <c r="J2722" s="178"/>
      <c r="K2722" s="179">
        <f t="shared" si="162"/>
        <v>0</v>
      </c>
      <c r="L2722" s="418"/>
      <c r="M2722" s="418"/>
      <c r="N2722" s="418"/>
      <c r="O2722" s="418"/>
      <c r="P2722" s="418"/>
      <c r="Q2722" s="419"/>
      <c r="R2722" s="420" t="str">
        <f t="shared" si="163"/>
        <v>fx</v>
      </c>
      <c r="S2722" s="418"/>
      <c r="T2722" s="418"/>
      <c r="U2722" s="418"/>
    </row>
    <row r="2723" spans="1:21" ht="15.75" thickBot="1" x14ac:dyDescent="0.3">
      <c r="A2723" s="162" t="str">
        <f t="shared" si="161"/>
        <v>روز</v>
      </c>
      <c r="B2723" s="418"/>
      <c r="C2723" s="418"/>
      <c r="D2723" s="418">
        <v>7</v>
      </c>
      <c r="E2723" s="418">
        <v>50</v>
      </c>
      <c r="F2723" s="418"/>
      <c r="G2723" s="88"/>
      <c r="H2723" s="169"/>
      <c r="I2723" s="169"/>
      <c r="J2723" s="178"/>
      <c r="K2723" s="179">
        <f t="shared" si="162"/>
        <v>0</v>
      </c>
      <c r="L2723" s="418"/>
      <c r="M2723" s="418"/>
      <c r="N2723" s="418"/>
      <c r="O2723" s="418"/>
      <c r="P2723" s="418"/>
      <c r="Q2723" s="419"/>
      <c r="R2723" s="420" t="str">
        <f t="shared" si="163"/>
        <v>fx</v>
      </c>
      <c r="S2723" s="418"/>
      <c r="T2723" s="418"/>
      <c r="U2723" s="418"/>
    </row>
    <row r="2724" spans="1:21" ht="15.75" thickBot="1" x14ac:dyDescent="0.3">
      <c r="A2724" s="162" t="str">
        <f t="shared" si="161"/>
        <v>روز</v>
      </c>
      <c r="B2724" s="418"/>
      <c r="C2724" s="418"/>
      <c r="D2724" s="418">
        <v>7</v>
      </c>
      <c r="E2724" s="418">
        <v>50</v>
      </c>
      <c r="F2724" s="418"/>
      <c r="G2724" s="88"/>
      <c r="H2724" s="169"/>
      <c r="I2724" s="169"/>
      <c r="J2724" s="178"/>
      <c r="K2724" s="179">
        <f t="shared" si="162"/>
        <v>0</v>
      </c>
      <c r="L2724" s="418"/>
      <c r="M2724" s="418"/>
      <c r="N2724" s="418"/>
      <c r="O2724" s="418"/>
      <c r="P2724" s="418"/>
      <c r="Q2724" s="419"/>
      <c r="R2724" s="420" t="str">
        <f t="shared" si="163"/>
        <v>fx</v>
      </c>
      <c r="S2724" s="418"/>
      <c r="T2724" s="418"/>
      <c r="U2724" s="418"/>
    </row>
    <row r="2725" spans="1:21" ht="15.75" thickBot="1" x14ac:dyDescent="0.3">
      <c r="A2725" s="162" t="str">
        <f t="shared" si="161"/>
        <v>روز</v>
      </c>
      <c r="B2725" s="418"/>
      <c r="C2725" s="418"/>
      <c r="D2725" s="418">
        <v>7</v>
      </c>
      <c r="E2725" s="418">
        <v>50</v>
      </c>
      <c r="F2725" s="418"/>
      <c r="G2725" s="88"/>
      <c r="H2725" s="169"/>
      <c r="I2725" s="169"/>
      <c r="J2725" s="178"/>
      <c r="K2725" s="179">
        <f t="shared" si="162"/>
        <v>0</v>
      </c>
      <c r="L2725" s="418"/>
      <c r="M2725" s="418"/>
      <c r="N2725" s="418"/>
      <c r="O2725" s="418"/>
      <c r="P2725" s="418"/>
      <c r="Q2725" s="419"/>
      <c r="R2725" s="420" t="str">
        <f t="shared" si="163"/>
        <v>fx</v>
      </c>
      <c r="S2725" s="418"/>
      <c r="T2725" s="418"/>
      <c r="U2725" s="418"/>
    </row>
    <row r="2726" spans="1:21" ht="15.75" thickBot="1" x14ac:dyDescent="0.3">
      <c r="A2726" s="162" t="str">
        <f t="shared" si="161"/>
        <v>روز</v>
      </c>
      <c r="B2726" s="418"/>
      <c r="C2726" s="418"/>
      <c r="D2726" s="418">
        <v>7</v>
      </c>
      <c r="E2726" s="418">
        <v>50</v>
      </c>
      <c r="F2726" s="418"/>
      <c r="G2726" s="88"/>
      <c r="H2726" s="169"/>
      <c r="I2726" s="169"/>
      <c r="J2726" s="178"/>
      <c r="K2726" s="179">
        <f t="shared" si="162"/>
        <v>0</v>
      </c>
      <c r="L2726" s="418"/>
      <c r="M2726" s="418"/>
      <c r="N2726" s="418"/>
      <c r="O2726" s="418"/>
      <c r="P2726" s="418"/>
      <c r="Q2726" s="419"/>
      <c r="R2726" s="420" t="str">
        <f t="shared" si="163"/>
        <v>fx</v>
      </c>
      <c r="S2726" s="418"/>
      <c r="T2726" s="418"/>
      <c r="U2726" s="418"/>
    </row>
    <row r="2727" spans="1:21" ht="15.75" thickBot="1" x14ac:dyDescent="0.3">
      <c r="A2727" s="162" t="str">
        <f t="shared" si="161"/>
        <v>روز</v>
      </c>
      <c r="B2727" s="418"/>
      <c r="C2727" s="418"/>
      <c r="D2727" s="418">
        <v>7</v>
      </c>
      <c r="E2727" s="418">
        <v>50</v>
      </c>
      <c r="F2727" s="418"/>
      <c r="G2727" s="88"/>
      <c r="H2727" s="169"/>
      <c r="I2727" s="169"/>
      <c r="J2727" s="178"/>
      <c r="K2727" s="179">
        <f t="shared" si="162"/>
        <v>0</v>
      </c>
      <c r="L2727" s="418"/>
      <c r="M2727" s="418"/>
      <c r="N2727" s="418"/>
      <c r="O2727" s="418"/>
      <c r="P2727" s="418"/>
      <c r="Q2727" s="419"/>
      <c r="R2727" s="420" t="str">
        <f t="shared" si="163"/>
        <v>fx</v>
      </c>
      <c r="S2727" s="418"/>
      <c r="T2727" s="418"/>
      <c r="U2727" s="418"/>
    </row>
    <row r="2728" spans="1:21" ht="15.75" thickBot="1" x14ac:dyDescent="0.3">
      <c r="A2728" s="162" t="str">
        <f t="shared" si="161"/>
        <v>روز</v>
      </c>
      <c r="B2728" s="418"/>
      <c r="C2728" s="418"/>
      <c r="D2728" s="418">
        <v>7</v>
      </c>
      <c r="E2728" s="418">
        <v>50</v>
      </c>
      <c r="F2728" s="418"/>
      <c r="G2728" s="88"/>
      <c r="H2728" s="169"/>
      <c r="I2728" s="169"/>
      <c r="J2728" s="178"/>
      <c r="K2728" s="179">
        <f t="shared" si="162"/>
        <v>0</v>
      </c>
      <c r="L2728" s="418"/>
      <c r="M2728" s="418"/>
      <c r="N2728" s="418"/>
      <c r="O2728" s="418"/>
      <c r="P2728" s="418"/>
      <c r="Q2728" s="419"/>
      <c r="R2728" s="420" t="str">
        <f t="shared" si="163"/>
        <v>fx</v>
      </c>
      <c r="S2728" s="418"/>
      <c r="T2728" s="418"/>
      <c r="U2728" s="418"/>
    </row>
    <row r="2729" spans="1:21" ht="15.75" thickBot="1" x14ac:dyDescent="0.3">
      <c r="A2729" s="162" t="str">
        <f t="shared" si="161"/>
        <v>روز</v>
      </c>
      <c r="B2729" s="418"/>
      <c r="C2729" s="418"/>
      <c r="D2729" s="418">
        <v>7</v>
      </c>
      <c r="E2729" s="418">
        <v>50</v>
      </c>
      <c r="F2729" s="418"/>
      <c r="G2729" s="88"/>
      <c r="H2729" s="169"/>
      <c r="I2729" s="169"/>
      <c r="J2729" s="178"/>
      <c r="K2729" s="179">
        <f t="shared" si="162"/>
        <v>0</v>
      </c>
      <c r="L2729" s="418"/>
      <c r="M2729" s="418"/>
      <c r="N2729" s="418"/>
      <c r="O2729" s="418"/>
      <c r="P2729" s="418"/>
      <c r="Q2729" s="419"/>
      <c r="R2729" s="420" t="str">
        <f t="shared" si="163"/>
        <v>fx</v>
      </c>
      <c r="S2729" s="418"/>
      <c r="T2729" s="418"/>
      <c r="U2729" s="418"/>
    </row>
    <row r="2730" spans="1:21" ht="15.75" thickBot="1" x14ac:dyDescent="0.3">
      <c r="A2730" s="162" t="str">
        <f t="shared" si="161"/>
        <v>روز</v>
      </c>
      <c r="B2730" s="418"/>
      <c r="C2730" s="418"/>
      <c r="D2730" s="418">
        <v>7</v>
      </c>
      <c r="E2730" s="418">
        <v>50</v>
      </c>
      <c r="F2730" s="418"/>
      <c r="G2730" s="88"/>
      <c r="H2730" s="169"/>
      <c r="I2730" s="169"/>
      <c r="J2730" s="178"/>
      <c r="K2730" s="179">
        <f t="shared" si="162"/>
        <v>0</v>
      </c>
      <c r="L2730" s="418"/>
      <c r="M2730" s="418"/>
      <c r="N2730" s="418"/>
      <c r="O2730" s="418"/>
      <c r="P2730" s="418"/>
      <c r="Q2730" s="419"/>
      <c r="R2730" s="420" t="str">
        <f t="shared" si="163"/>
        <v>fx</v>
      </c>
      <c r="S2730" s="418"/>
      <c r="T2730" s="418"/>
      <c r="U2730" s="418"/>
    </row>
    <row r="2731" spans="1:21" ht="15.75" thickBot="1" x14ac:dyDescent="0.3">
      <c r="A2731" s="162" t="str">
        <f t="shared" si="161"/>
        <v>روز</v>
      </c>
      <c r="B2731" s="418"/>
      <c r="C2731" s="418"/>
      <c r="D2731" s="418">
        <v>7</v>
      </c>
      <c r="E2731" s="418">
        <v>50</v>
      </c>
      <c r="F2731" s="418"/>
      <c r="G2731" s="88"/>
      <c r="H2731" s="169"/>
      <c r="I2731" s="169"/>
      <c r="J2731" s="178"/>
      <c r="K2731" s="179">
        <f t="shared" si="162"/>
        <v>0</v>
      </c>
      <c r="L2731" s="418"/>
      <c r="M2731" s="418"/>
      <c r="N2731" s="418"/>
      <c r="O2731" s="418"/>
      <c r="P2731" s="418"/>
      <c r="Q2731" s="419"/>
      <c r="R2731" s="420" t="str">
        <f t="shared" si="163"/>
        <v>fx</v>
      </c>
      <c r="S2731" s="418"/>
      <c r="T2731" s="418"/>
      <c r="U2731" s="418"/>
    </row>
    <row r="2732" spans="1:21" ht="15.75" thickBot="1" x14ac:dyDescent="0.3">
      <c r="A2732" s="162" t="str">
        <f t="shared" si="161"/>
        <v>روز</v>
      </c>
      <c r="B2732" s="418"/>
      <c r="C2732" s="418"/>
      <c r="D2732" s="418">
        <v>7</v>
      </c>
      <c r="E2732" s="418">
        <v>50</v>
      </c>
      <c r="F2732" s="418"/>
      <c r="G2732" s="88"/>
      <c r="H2732" s="169"/>
      <c r="I2732" s="169"/>
      <c r="J2732" s="178"/>
      <c r="K2732" s="179">
        <f t="shared" si="162"/>
        <v>0</v>
      </c>
      <c r="L2732" s="418"/>
      <c r="M2732" s="418"/>
      <c r="N2732" s="418"/>
      <c r="O2732" s="418"/>
      <c r="P2732" s="418"/>
      <c r="Q2732" s="419"/>
      <c r="R2732" s="420" t="str">
        <f t="shared" si="163"/>
        <v>fx</v>
      </c>
      <c r="S2732" s="418"/>
      <c r="T2732" s="418"/>
      <c r="U2732" s="418"/>
    </row>
    <row r="2733" spans="1:21" ht="15.75" thickBot="1" x14ac:dyDescent="0.3">
      <c r="A2733" s="162" t="str">
        <f t="shared" si="161"/>
        <v>روز</v>
      </c>
      <c r="B2733" s="418"/>
      <c r="C2733" s="418"/>
      <c r="D2733" s="418">
        <v>7</v>
      </c>
      <c r="E2733" s="418">
        <v>50</v>
      </c>
      <c r="F2733" s="418"/>
      <c r="G2733" s="88"/>
      <c r="H2733" s="169"/>
      <c r="I2733" s="169"/>
      <c r="J2733" s="178"/>
      <c r="K2733" s="179">
        <f t="shared" si="162"/>
        <v>0</v>
      </c>
      <c r="L2733" s="418"/>
      <c r="M2733" s="418"/>
      <c r="N2733" s="418"/>
      <c r="O2733" s="418"/>
      <c r="P2733" s="418"/>
      <c r="Q2733" s="419"/>
      <c r="R2733" s="420" t="str">
        <f t="shared" si="163"/>
        <v>fx</v>
      </c>
      <c r="S2733" s="418"/>
      <c r="T2733" s="418"/>
      <c r="U2733" s="418"/>
    </row>
    <row r="2734" spans="1:21" ht="15.75" thickBot="1" x14ac:dyDescent="0.3">
      <c r="A2734" s="162" t="str">
        <f t="shared" si="161"/>
        <v>روز</v>
      </c>
      <c r="B2734" s="418"/>
      <c r="C2734" s="418"/>
      <c r="D2734" s="418">
        <v>7</v>
      </c>
      <c r="E2734" s="418">
        <v>50</v>
      </c>
      <c r="F2734" s="418"/>
      <c r="G2734" s="88"/>
      <c r="H2734" s="169"/>
      <c r="I2734" s="169"/>
      <c r="J2734" s="178"/>
      <c r="K2734" s="179">
        <f t="shared" si="162"/>
        <v>0</v>
      </c>
      <c r="L2734" s="418"/>
      <c r="M2734" s="418"/>
      <c r="N2734" s="418"/>
      <c r="O2734" s="418"/>
      <c r="P2734" s="418"/>
      <c r="Q2734" s="419"/>
      <c r="R2734" s="420" t="str">
        <f t="shared" si="163"/>
        <v>fx</v>
      </c>
      <c r="S2734" s="418"/>
      <c r="T2734" s="418"/>
      <c r="U2734" s="418"/>
    </row>
    <row r="2735" spans="1:21" ht="15.75" thickBot="1" x14ac:dyDescent="0.3">
      <c r="A2735" s="162" t="str">
        <f t="shared" si="161"/>
        <v>روز</v>
      </c>
      <c r="B2735" s="418"/>
      <c r="C2735" s="418"/>
      <c r="D2735" s="418">
        <v>7</v>
      </c>
      <c r="E2735" s="418">
        <v>50</v>
      </c>
      <c r="F2735" s="418"/>
      <c r="G2735" s="88"/>
      <c r="H2735" s="169"/>
      <c r="I2735" s="169"/>
      <c r="J2735" s="178"/>
      <c r="K2735" s="179">
        <f t="shared" si="162"/>
        <v>0</v>
      </c>
      <c r="L2735" s="418"/>
      <c r="M2735" s="418"/>
      <c r="N2735" s="418"/>
      <c r="O2735" s="418"/>
      <c r="P2735" s="418"/>
      <c r="Q2735" s="419"/>
      <c r="R2735" s="420" t="str">
        <f t="shared" si="163"/>
        <v>fx</v>
      </c>
      <c r="S2735" s="418"/>
      <c r="T2735" s="418"/>
      <c r="U2735" s="418"/>
    </row>
    <row r="2736" spans="1:21" ht="15.75" thickBot="1" x14ac:dyDescent="0.3">
      <c r="A2736" s="162" t="str">
        <f t="shared" si="161"/>
        <v>روز</v>
      </c>
      <c r="B2736" s="418"/>
      <c r="C2736" s="418"/>
      <c r="D2736" s="418">
        <v>7</v>
      </c>
      <c r="E2736" s="418">
        <v>50</v>
      </c>
      <c r="F2736" s="418"/>
      <c r="G2736" s="88"/>
      <c r="H2736" s="169"/>
      <c r="I2736" s="169"/>
      <c r="J2736" s="178"/>
      <c r="K2736" s="179">
        <f t="shared" si="162"/>
        <v>0</v>
      </c>
      <c r="L2736" s="418"/>
      <c r="M2736" s="418"/>
      <c r="N2736" s="418"/>
      <c r="O2736" s="418"/>
      <c r="P2736" s="418"/>
      <c r="Q2736" s="419"/>
      <c r="R2736" s="420" t="str">
        <f t="shared" si="163"/>
        <v>fx</v>
      </c>
      <c r="S2736" s="418"/>
      <c r="T2736" s="418"/>
      <c r="U2736" s="418"/>
    </row>
    <row r="2737" spans="1:21" ht="15.75" thickBot="1" x14ac:dyDescent="0.3">
      <c r="A2737" s="162" t="str">
        <f t="shared" si="161"/>
        <v>روز</v>
      </c>
      <c r="B2737" s="418"/>
      <c r="C2737" s="418"/>
      <c r="D2737" s="418">
        <v>7</v>
      </c>
      <c r="E2737" s="418">
        <v>50</v>
      </c>
      <c r="F2737" s="418"/>
      <c r="G2737" s="88"/>
      <c r="H2737" s="169"/>
      <c r="I2737" s="169"/>
      <c r="J2737" s="178"/>
      <c r="K2737" s="179">
        <f t="shared" si="162"/>
        <v>0</v>
      </c>
      <c r="L2737" s="418"/>
      <c r="M2737" s="418"/>
      <c r="N2737" s="418"/>
      <c r="O2737" s="418"/>
      <c r="P2737" s="418"/>
      <c r="Q2737" s="419"/>
      <c r="R2737" s="420" t="str">
        <f t="shared" si="163"/>
        <v>fx</v>
      </c>
      <c r="S2737" s="418"/>
      <c r="T2737" s="418"/>
      <c r="U2737" s="418"/>
    </row>
    <row r="2738" spans="1:21" ht="15.75" thickBot="1" x14ac:dyDescent="0.3">
      <c r="A2738" s="162" t="str">
        <f t="shared" si="161"/>
        <v>روز</v>
      </c>
      <c r="B2738" s="418"/>
      <c r="C2738" s="418"/>
      <c r="D2738" s="418">
        <v>7</v>
      </c>
      <c r="E2738" s="418">
        <v>50</v>
      </c>
      <c r="F2738" s="418"/>
      <c r="G2738" s="88"/>
      <c r="H2738" s="169"/>
      <c r="I2738" s="169"/>
      <c r="J2738" s="178"/>
      <c r="K2738" s="179">
        <f t="shared" si="162"/>
        <v>0</v>
      </c>
      <c r="L2738" s="418"/>
      <c r="M2738" s="418"/>
      <c r="N2738" s="418"/>
      <c r="O2738" s="418"/>
      <c r="P2738" s="418"/>
      <c r="Q2738" s="419"/>
      <c r="R2738" s="420" t="str">
        <f t="shared" si="163"/>
        <v>fx</v>
      </c>
      <c r="S2738" s="418"/>
      <c r="T2738" s="418"/>
      <c r="U2738" s="418"/>
    </row>
    <row r="2739" spans="1:21" ht="15.75" thickBot="1" x14ac:dyDescent="0.3">
      <c r="A2739" s="162" t="str">
        <f t="shared" si="161"/>
        <v>روز</v>
      </c>
      <c r="B2739" s="418"/>
      <c r="C2739" s="418"/>
      <c r="D2739" s="418">
        <v>7</v>
      </c>
      <c r="E2739" s="418">
        <v>50</v>
      </c>
      <c r="F2739" s="418"/>
      <c r="G2739" s="88"/>
      <c r="H2739" s="169"/>
      <c r="I2739" s="169"/>
      <c r="J2739" s="178"/>
      <c r="K2739" s="179">
        <f t="shared" si="162"/>
        <v>0</v>
      </c>
      <c r="L2739" s="418"/>
      <c r="M2739" s="418"/>
      <c r="N2739" s="418"/>
      <c r="O2739" s="418"/>
      <c r="P2739" s="418"/>
      <c r="Q2739" s="419"/>
      <c r="R2739" s="420" t="str">
        <f t="shared" si="163"/>
        <v>fx</v>
      </c>
      <c r="S2739" s="418"/>
      <c r="T2739" s="418"/>
      <c r="U2739" s="418"/>
    </row>
    <row r="2740" spans="1:21" ht="15.75" thickBot="1" x14ac:dyDescent="0.3">
      <c r="A2740" s="162" t="str">
        <f t="shared" si="161"/>
        <v>روز</v>
      </c>
      <c r="B2740" s="418"/>
      <c r="C2740" s="418"/>
      <c r="D2740" s="418">
        <v>7</v>
      </c>
      <c r="E2740" s="418">
        <v>50</v>
      </c>
      <c r="F2740" s="418"/>
      <c r="G2740" s="88"/>
      <c r="H2740" s="169"/>
      <c r="I2740" s="169"/>
      <c r="J2740" s="178"/>
      <c r="K2740" s="179">
        <f t="shared" si="162"/>
        <v>0</v>
      </c>
      <c r="L2740" s="418"/>
      <c r="M2740" s="418"/>
      <c r="N2740" s="418"/>
      <c r="O2740" s="418"/>
      <c r="P2740" s="418"/>
      <c r="Q2740" s="419"/>
      <c r="R2740" s="420" t="str">
        <f t="shared" si="163"/>
        <v>fx</v>
      </c>
      <c r="S2740" s="418"/>
      <c r="T2740" s="418"/>
      <c r="U2740" s="418"/>
    </row>
    <row r="2741" spans="1:21" ht="15.75" thickBot="1" x14ac:dyDescent="0.3">
      <c r="A2741" s="162" t="str">
        <f t="shared" si="161"/>
        <v>روز</v>
      </c>
      <c r="B2741" s="418"/>
      <c r="C2741" s="418"/>
      <c r="D2741" s="418">
        <v>7</v>
      </c>
      <c r="E2741" s="418">
        <v>50</v>
      </c>
      <c r="F2741" s="418"/>
      <c r="G2741" s="88"/>
      <c r="H2741" s="169"/>
      <c r="I2741" s="169"/>
      <c r="J2741" s="178"/>
      <c r="K2741" s="179">
        <f t="shared" si="162"/>
        <v>0</v>
      </c>
      <c r="L2741" s="418"/>
      <c r="M2741" s="418"/>
      <c r="N2741" s="418"/>
      <c r="O2741" s="418"/>
      <c r="P2741" s="418"/>
      <c r="Q2741" s="419"/>
      <c r="R2741" s="420" t="str">
        <f t="shared" si="163"/>
        <v>fx</v>
      </c>
      <c r="S2741" s="418"/>
      <c r="T2741" s="418"/>
      <c r="U2741" s="418"/>
    </row>
    <row r="2742" spans="1:21" ht="15.75" thickBot="1" x14ac:dyDescent="0.3">
      <c r="A2742" s="162" t="str">
        <f t="shared" si="161"/>
        <v>روز</v>
      </c>
      <c r="B2742" s="418"/>
      <c r="C2742" s="418"/>
      <c r="D2742" s="418">
        <v>7</v>
      </c>
      <c r="E2742" s="418">
        <v>50</v>
      </c>
      <c r="F2742" s="418"/>
      <c r="G2742" s="88"/>
      <c r="H2742" s="169"/>
      <c r="I2742" s="169"/>
      <c r="J2742" s="178"/>
      <c r="K2742" s="179">
        <f t="shared" si="162"/>
        <v>0</v>
      </c>
      <c r="L2742" s="418"/>
      <c r="M2742" s="418"/>
      <c r="N2742" s="418"/>
      <c r="O2742" s="418"/>
      <c r="P2742" s="418"/>
      <c r="Q2742" s="419"/>
      <c r="R2742" s="420" t="str">
        <f t="shared" si="163"/>
        <v>fx</v>
      </c>
      <c r="S2742" s="418"/>
      <c r="T2742" s="418"/>
      <c r="U2742" s="418"/>
    </row>
    <row r="2743" spans="1:21" ht="15.75" thickBot="1" x14ac:dyDescent="0.3">
      <c r="A2743" s="162" t="str">
        <f t="shared" si="161"/>
        <v>روز</v>
      </c>
      <c r="B2743" s="418"/>
      <c r="C2743" s="418"/>
      <c r="D2743" s="418">
        <v>7</v>
      </c>
      <c r="E2743" s="418">
        <v>50</v>
      </c>
      <c r="F2743" s="418"/>
      <c r="G2743" s="88"/>
      <c r="H2743" s="169"/>
      <c r="I2743" s="169"/>
      <c r="J2743" s="178"/>
      <c r="K2743" s="179">
        <f t="shared" si="162"/>
        <v>0</v>
      </c>
      <c r="L2743" s="418"/>
      <c r="M2743" s="418"/>
      <c r="N2743" s="418"/>
      <c r="O2743" s="418"/>
      <c r="P2743" s="418"/>
      <c r="Q2743" s="419"/>
      <c r="R2743" s="420" t="str">
        <f t="shared" si="163"/>
        <v>fx</v>
      </c>
      <c r="S2743" s="418"/>
      <c r="T2743" s="418"/>
      <c r="U2743" s="418"/>
    </row>
    <row r="2744" spans="1:21" ht="15.75" thickBot="1" x14ac:dyDescent="0.3">
      <c r="A2744" s="162" t="str">
        <f t="shared" si="161"/>
        <v>روز</v>
      </c>
      <c r="B2744" s="418"/>
      <c r="C2744" s="418"/>
      <c r="D2744" s="418">
        <v>7</v>
      </c>
      <c r="E2744" s="418">
        <v>50</v>
      </c>
      <c r="F2744" s="418"/>
      <c r="G2744" s="88"/>
      <c r="H2744" s="169"/>
      <c r="I2744" s="169"/>
      <c r="J2744" s="178"/>
      <c r="K2744" s="179">
        <f t="shared" si="162"/>
        <v>0</v>
      </c>
      <c r="L2744" s="418"/>
      <c r="M2744" s="418"/>
      <c r="N2744" s="418"/>
      <c r="O2744" s="418"/>
      <c r="P2744" s="418"/>
      <c r="Q2744" s="419"/>
      <c r="R2744" s="420" t="str">
        <f t="shared" si="163"/>
        <v>fx</v>
      </c>
      <c r="S2744" s="418"/>
      <c r="T2744" s="418"/>
      <c r="U2744" s="418"/>
    </row>
    <row r="2745" spans="1:21" ht="15.75" thickBot="1" x14ac:dyDescent="0.3">
      <c r="A2745" s="162" t="str">
        <f t="shared" si="161"/>
        <v>روز</v>
      </c>
      <c r="B2745" s="418"/>
      <c r="C2745" s="418"/>
      <c r="D2745" s="418">
        <v>7</v>
      </c>
      <c r="E2745" s="418">
        <v>50</v>
      </c>
      <c r="F2745" s="418"/>
      <c r="G2745" s="88"/>
      <c r="H2745" s="169"/>
      <c r="I2745" s="169"/>
      <c r="J2745" s="178"/>
      <c r="K2745" s="179">
        <f t="shared" si="162"/>
        <v>0</v>
      </c>
      <c r="L2745" s="418"/>
      <c r="M2745" s="418"/>
      <c r="N2745" s="418"/>
      <c r="O2745" s="418"/>
      <c r="P2745" s="418"/>
      <c r="Q2745" s="419"/>
      <c r="R2745" s="420" t="str">
        <f t="shared" si="163"/>
        <v>fx</v>
      </c>
      <c r="S2745" s="418"/>
      <c r="T2745" s="418"/>
      <c r="U2745" s="418"/>
    </row>
    <row r="2746" spans="1:21" ht="15.75" thickBot="1" x14ac:dyDescent="0.3">
      <c r="A2746" s="162" t="str">
        <f t="shared" si="161"/>
        <v>روز</v>
      </c>
      <c r="B2746" s="418"/>
      <c r="C2746" s="418"/>
      <c r="D2746" s="418">
        <v>7</v>
      </c>
      <c r="E2746" s="418">
        <v>50</v>
      </c>
      <c r="F2746" s="418"/>
      <c r="G2746" s="88"/>
      <c r="H2746" s="169"/>
      <c r="I2746" s="169"/>
      <c r="J2746" s="178"/>
      <c r="K2746" s="179">
        <f t="shared" si="162"/>
        <v>0</v>
      </c>
      <c r="L2746" s="418"/>
      <c r="M2746" s="418"/>
      <c r="N2746" s="418"/>
      <c r="O2746" s="418"/>
      <c r="P2746" s="418"/>
      <c r="Q2746" s="419"/>
      <c r="R2746" s="420" t="str">
        <f t="shared" si="163"/>
        <v>fx</v>
      </c>
      <c r="S2746" s="418"/>
      <c r="T2746" s="418"/>
      <c r="U2746" s="418"/>
    </row>
    <row r="2747" spans="1:21" ht="15.75" thickBot="1" x14ac:dyDescent="0.3">
      <c r="A2747" s="162" t="str">
        <f t="shared" si="161"/>
        <v>روز</v>
      </c>
      <c r="B2747" s="418"/>
      <c r="C2747" s="418"/>
      <c r="D2747" s="418">
        <v>7</v>
      </c>
      <c r="E2747" s="418">
        <v>50</v>
      </c>
      <c r="F2747" s="418"/>
      <c r="G2747" s="88"/>
      <c r="H2747" s="169"/>
      <c r="I2747" s="169"/>
      <c r="J2747" s="178"/>
      <c r="K2747" s="179">
        <f t="shared" si="162"/>
        <v>0</v>
      </c>
      <c r="L2747" s="418"/>
      <c r="M2747" s="418"/>
      <c r="N2747" s="418"/>
      <c r="O2747" s="418"/>
      <c r="P2747" s="418"/>
      <c r="Q2747" s="419"/>
      <c r="R2747" s="420" t="str">
        <f t="shared" si="163"/>
        <v>fx</v>
      </c>
      <c r="S2747" s="418"/>
      <c r="T2747" s="418"/>
      <c r="U2747" s="418"/>
    </row>
    <row r="2748" spans="1:21" ht="15.75" thickBot="1" x14ac:dyDescent="0.3">
      <c r="A2748" s="162" t="str">
        <f t="shared" si="161"/>
        <v>روز</v>
      </c>
      <c r="B2748" s="418"/>
      <c r="C2748" s="418"/>
      <c r="D2748" s="418">
        <v>7</v>
      </c>
      <c r="E2748" s="418">
        <v>50</v>
      </c>
      <c r="F2748" s="418"/>
      <c r="G2748" s="88"/>
      <c r="H2748" s="169"/>
      <c r="I2748" s="169"/>
      <c r="J2748" s="178"/>
      <c r="K2748" s="179">
        <f t="shared" si="162"/>
        <v>0</v>
      </c>
      <c r="L2748" s="418"/>
      <c r="M2748" s="418"/>
      <c r="N2748" s="418"/>
      <c r="O2748" s="418"/>
      <c r="P2748" s="418"/>
      <c r="Q2748" s="419"/>
      <c r="R2748" s="420" t="str">
        <f t="shared" si="163"/>
        <v>fx</v>
      </c>
      <c r="S2748" s="418"/>
      <c r="T2748" s="418"/>
      <c r="U2748" s="418"/>
    </row>
    <row r="2749" spans="1:21" ht="15.75" thickBot="1" x14ac:dyDescent="0.3">
      <c r="A2749" s="162" t="str">
        <f t="shared" si="161"/>
        <v>روز</v>
      </c>
      <c r="B2749" s="418"/>
      <c r="C2749" s="418"/>
      <c r="D2749" s="418">
        <v>7</v>
      </c>
      <c r="E2749" s="418">
        <v>50</v>
      </c>
      <c r="F2749" s="418"/>
      <c r="G2749" s="88"/>
      <c r="H2749" s="169"/>
      <c r="I2749" s="169"/>
      <c r="J2749" s="178"/>
      <c r="K2749" s="179">
        <f t="shared" si="162"/>
        <v>0</v>
      </c>
      <c r="L2749" s="418"/>
      <c r="M2749" s="418"/>
      <c r="N2749" s="418"/>
      <c r="O2749" s="418"/>
      <c r="P2749" s="418"/>
      <c r="Q2749" s="419"/>
      <c r="R2749" s="420" t="str">
        <f t="shared" si="163"/>
        <v>fx</v>
      </c>
      <c r="S2749" s="418"/>
      <c r="T2749" s="418"/>
      <c r="U2749" s="418"/>
    </row>
    <row r="2750" spans="1:21" ht="15.75" thickBot="1" x14ac:dyDescent="0.3">
      <c r="A2750" s="162" t="str">
        <f t="shared" si="161"/>
        <v>روز</v>
      </c>
      <c r="B2750" s="418"/>
      <c r="C2750" s="418"/>
      <c r="D2750" s="418">
        <v>7</v>
      </c>
      <c r="E2750" s="418">
        <v>50</v>
      </c>
      <c r="F2750" s="418"/>
      <c r="G2750" s="88"/>
      <c r="H2750" s="169"/>
      <c r="I2750" s="169"/>
      <c r="J2750" s="178"/>
      <c r="K2750" s="179">
        <f t="shared" si="162"/>
        <v>0</v>
      </c>
      <c r="L2750" s="418"/>
      <c r="M2750" s="418"/>
      <c r="N2750" s="418"/>
      <c r="O2750" s="418"/>
      <c r="P2750" s="418"/>
      <c r="Q2750" s="419"/>
      <c r="R2750" s="420" t="str">
        <f t="shared" si="163"/>
        <v>fx</v>
      </c>
      <c r="S2750" s="418"/>
      <c r="T2750" s="418"/>
      <c r="U2750" s="418"/>
    </row>
    <row r="2751" spans="1:21" ht="15.75" thickBot="1" x14ac:dyDescent="0.3">
      <c r="A2751" s="162" t="str">
        <f t="shared" si="161"/>
        <v>روز</v>
      </c>
      <c r="B2751" s="418"/>
      <c r="C2751" s="418"/>
      <c r="D2751" s="418">
        <v>7</v>
      </c>
      <c r="E2751" s="418">
        <v>50</v>
      </c>
      <c r="F2751" s="418"/>
      <c r="G2751" s="88"/>
      <c r="H2751" s="169"/>
      <c r="I2751" s="169"/>
      <c r="J2751" s="178"/>
      <c r="K2751" s="179">
        <f t="shared" si="162"/>
        <v>0</v>
      </c>
      <c r="L2751" s="418"/>
      <c r="M2751" s="418"/>
      <c r="N2751" s="418"/>
      <c r="O2751" s="418"/>
      <c r="P2751" s="418"/>
      <c r="Q2751" s="419"/>
      <c r="R2751" s="420" t="str">
        <f t="shared" si="163"/>
        <v>fx</v>
      </c>
      <c r="S2751" s="418"/>
      <c r="T2751" s="418"/>
      <c r="U2751" s="418"/>
    </row>
    <row r="2752" spans="1:21" ht="15.75" thickBot="1" x14ac:dyDescent="0.3">
      <c r="A2752" s="162" t="str">
        <f t="shared" si="161"/>
        <v>روز</v>
      </c>
      <c r="B2752" s="418"/>
      <c r="C2752" s="418"/>
      <c r="D2752" s="418">
        <v>7</v>
      </c>
      <c r="E2752" s="418">
        <v>50</v>
      </c>
      <c r="F2752" s="418"/>
      <c r="G2752" s="88"/>
      <c r="H2752" s="169"/>
      <c r="I2752" s="169"/>
      <c r="J2752" s="178"/>
      <c r="K2752" s="179">
        <f t="shared" si="162"/>
        <v>0</v>
      </c>
      <c r="L2752" s="418"/>
      <c r="M2752" s="418"/>
      <c r="N2752" s="418"/>
      <c r="O2752" s="418"/>
      <c r="P2752" s="418"/>
      <c r="Q2752" s="419"/>
      <c r="R2752" s="420" t="str">
        <f t="shared" si="163"/>
        <v>fx</v>
      </c>
      <c r="S2752" s="418"/>
      <c r="T2752" s="418"/>
      <c r="U2752" s="418"/>
    </row>
    <row r="2753" spans="1:21" ht="15.75" thickBot="1" x14ac:dyDescent="0.3">
      <c r="A2753" s="162" t="str">
        <f t="shared" si="161"/>
        <v>روز</v>
      </c>
      <c r="B2753" s="418"/>
      <c r="C2753" s="418"/>
      <c r="D2753" s="418">
        <v>7</v>
      </c>
      <c r="E2753" s="418">
        <v>50</v>
      </c>
      <c r="F2753" s="418"/>
      <c r="G2753" s="88"/>
      <c r="H2753" s="169"/>
      <c r="I2753" s="169"/>
      <c r="J2753" s="178"/>
      <c r="K2753" s="179">
        <f t="shared" si="162"/>
        <v>0</v>
      </c>
      <c r="L2753" s="418"/>
      <c r="M2753" s="418"/>
      <c r="N2753" s="418"/>
      <c r="O2753" s="418"/>
      <c r="P2753" s="418"/>
      <c r="Q2753" s="419"/>
      <c r="R2753" s="420" t="str">
        <f t="shared" si="163"/>
        <v>fx</v>
      </c>
      <c r="S2753" s="418"/>
      <c r="T2753" s="418"/>
      <c r="U2753" s="418"/>
    </row>
    <row r="2754" spans="1:21" ht="15.75" thickBot="1" x14ac:dyDescent="0.3">
      <c r="A2754" s="162" t="str">
        <f t="shared" si="161"/>
        <v>روز</v>
      </c>
      <c r="B2754" s="418"/>
      <c r="C2754" s="418"/>
      <c r="D2754" s="418">
        <v>7</v>
      </c>
      <c r="E2754" s="418">
        <v>50</v>
      </c>
      <c r="F2754" s="418"/>
      <c r="G2754" s="88"/>
      <c r="H2754" s="169"/>
      <c r="I2754" s="169"/>
      <c r="J2754" s="178"/>
      <c r="K2754" s="179">
        <f t="shared" si="162"/>
        <v>0</v>
      </c>
      <c r="L2754" s="418"/>
      <c r="M2754" s="418"/>
      <c r="N2754" s="418"/>
      <c r="O2754" s="418"/>
      <c r="P2754" s="418"/>
      <c r="Q2754" s="419"/>
      <c r="R2754" s="420" t="str">
        <f t="shared" si="163"/>
        <v>fx</v>
      </c>
      <c r="S2754" s="418"/>
      <c r="T2754" s="418"/>
      <c r="U2754" s="418"/>
    </row>
    <row r="2755" spans="1:21" ht="15.75" thickBot="1" x14ac:dyDescent="0.3">
      <c r="A2755" s="162" t="str">
        <f t="shared" si="161"/>
        <v>روز</v>
      </c>
      <c r="B2755" s="418"/>
      <c r="C2755" s="418"/>
      <c r="D2755" s="418">
        <v>7</v>
      </c>
      <c r="E2755" s="418">
        <v>50</v>
      </c>
      <c r="F2755" s="418"/>
      <c r="G2755" s="88"/>
      <c r="H2755" s="169"/>
      <c r="I2755" s="169"/>
      <c r="J2755" s="178"/>
      <c r="K2755" s="179">
        <f t="shared" si="162"/>
        <v>0</v>
      </c>
      <c r="L2755" s="418"/>
      <c r="M2755" s="418"/>
      <c r="N2755" s="418"/>
      <c r="O2755" s="418"/>
      <c r="P2755" s="418"/>
      <c r="Q2755" s="419"/>
      <c r="R2755" s="420" t="str">
        <f t="shared" si="163"/>
        <v>fx</v>
      </c>
      <c r="S2755" s="418"/>
      <c r="T2755" s="418"/>
      <c r="U2755" s="418"/>
    </row>
    <row r="2756" spans="1:21" ht="15.75" thickBot="1" x14ac:dyDescent="0.3">
      <c r="A2756" s="162" t="str">
        <f t="shared" si="161"/>
        <v>روز</v>
      </c>
      <c r="B2756" s="418"/>
      <c r="C2756" s="418"/>
      <c r="D2756" s="418">
        <v>7</v>
      </c>
      <c r="E2756" s="418">
        <v>50</v>
      </c>
      <c r="F2756" s="418"/>
      <c r="G2756" s="88"/>
      <c r="H2756" s="169"/>
      <c r="I2756" s="169"/>
      <c r="J2756" s="178"/>
      <c r="K2756" s="179">
        <f t="shared" si="162"/>
        <v>0</v>
      </c>
      <c r="L2756" s="418"/>
      <c r="M2756" s="418"/>
      <c r="N2756" s="418"/>
      <c r="O2756" s="418"/>
      <c r="P2756" s="418"/>
      <c r="Q2756" s="419"/>
      <c r="R2756" s="420" t="str">
        <f t="shared" si="163"/>
        <v>fx</v>
      </c>
      <c r="S2756" s="418"/>
      <c r="T2756" s="418"/>
      <c r="U2756" s="418"/>
    </row>
    <row r="2757" spans="1:21" ht="15.75" thickBot="1" x14ac:dyDescent="0.3">
      <c r="A2757" s="162" t="str">
        <f t="shared" si="161"/>
        <v>روز</v>
      </c>
      <c r="B2757" s="418"/>
      <c r="C2757" s="418"/>
      <c r="D2757" s="418">
        <v>7</v>
      </c>
      <c r="E2757" s="418">
        <v>50</v>
      </c>
      <c r="F2757" s="418"/>
      <c r="G2757" s="88"/>
      <c r="H2757" s="169"/>
      <c r="I2757" s="169"/>
      <c r="J2757" s="178"/>
      <c r="K2757" s="179">
        <f t="shared" si="162"/>
        <v>0</v>
      </c>
      <c r="L2757" s="418"/>
      <c r="M2757" s="418"/>
      <c r="N2757" s="418"/>
      <c r="O2757" s="418"/>
      <c r="P2757" s="418"/>
      <c r="Q2757" s="419"/>
      <c r="R2757" s="420" t="str">
        <f t="shared" si="163"/>
        <v>fx</v>
      </c>
      <c r="S2757" s="418"/>
      <c r="T2757" s="418"/>
      <c r="U2757" s="418"/>
    </row>
    <row r="2758" spans="1:21" ht="15.75" thickBot="1" x14ac:dyDescent="0.3">
      <c r="A2758" s="162" t="str">
        <f t="shared" si="161"/>
        <v>روز</v>
      </c>
      <c r="B2758" s="418"/>
      <c r="C2758" s="418"/>
      <c r="D2758" s="418">
        <v>7</v>
      </c>
      <c r="E2758" s="418">
        <v>50</v>
      </c>
      <c r="F2758" s="418"/>
      <c r="G2758" s="88"/>
      <c r="H2758" s="169"/>
      <c r="I2758" s="169"/>
      <c r="J2758" s="178"/>
      <c r="K2758" s="179">
        <f t="shared" si="162"/>
        <v>0</v>
      </c>
      <c r="L2758" s="418"/>
      <c r="M2758" s="418"/>
      <c r="N2758" s="418"/>
      <c r="O2758" s="418"/>
      <c r="P2758" s="418"/>
      <c r="Q2758" s="419"/>
      <c r="R2758" s="420" t="str">
        <f t="shared" si="163"/>
        <v>fx</v>
      </c>
      <c r="S2758" s="418"/>
      <c r="T2758" s="418"/>
      <c r="U2758" s="418"/>
    </row>
    <row r="2759" spans="1:21" ht="15.75" thickBot="1" x14ac:dyDescent="0.3">
      <c r="A2759" s="162" t="str">
        <f t="shared" si="161"/>
        <v>روز</v>
      </c>
      <c r="B2759" s="418"/>
      <c r="C2759" s="418"/>
      <c r="D2759" s="418">
        <v>7</v>
      </c>
      <c r="E2759" s="418">
        <v>50</v>
      </c>
      <c r="F2759" s="418"/>
      <c r="G2759" s="88"/>
      <c r="H2759" s="169"/>
      <c r="I2759" s="169"/>
      <c r="J2759" s="178"/>
      <c r="K2759" s="179">
        <f t="shared" si="162"/>
        <v>0</v>
      </c>
      <c r="L2759" s="418"/>
      <c r="M2759" s="418"/>
      <c r="N2759" s="418"/>
      <c r="O2759" s="418"/>
      <c r="P2759" s="418"/>
      <c r="Q2759" s="419"/>
      <c r="R2759" s="420" t="str">
        <f t="shared" si="163"/>
        <v>fx</v>
      </c>
      <c r="S2759" s="418"/>
      <c r="T2759" s="418"/>
      <c r="U2759" s="418"/>
    </row>
    <row r="2760" spans="1:21" ht="15.75" thickBot="1" x14ac:dyDescent="0.3">
      <c r="A2760" s="162" t="str">
        <f t="shared" si="161"/>
        <v>روز</v>
      </c>
      <c r="B2760" s="418"/>
      <c r="C2760" s="418"/>
      <c r="D2760" s="418">
        <v>7</v>
      </c>
      <c r="E2760" s="418">
        <v>50</v>
      </c>
      <c r="F2760" s="418"/>
      <c r="G2760" s="88"/>
      <c r="H2760" s="169"/>
      <c r="I2760" s="169"/>
      <c r="J2760" s="178"/>
      <c r="K2760" s="179">
        <f t="shared" si="162"/>
        <v>0</v>
      </c>
      <c r="L2760" s="418"/>
      <c r="M2760" s="418"/>
      <c r="N2760" s="418"/>
      <c r="O2760" s="418"/>
      <c r="P2760" s="418"/>
      <c r="Q2760" s="419"/>
      <c r="R2760" s="420" t="str">
        <f t="shared" si="163"/>
        <v>fx</v>
      </c>
      <c r="S2760" s="418"/>
      <c r="T2760" s="418"/>
      <c r="U2760" s="418"/>
    </row>
    <row r="2761" spans="1:21" ht="15.75" thickBot="1" x14ac:dyDescent="0.3">
      <c r="A2761" s="162" t="str">
        <f t="shared" si="161"/>
        <v>روز</v>
      </c>
      <c r="B2761" s="418"/>
      <c r="C2761" s="418"/>
      <c r="D2761" s="418">
        <v>7</v>
      </c>
      <c r="E2761" s="418">
        <v>50</v>
      </c>
      <c r="F2761" s="418"/>
      <c r="G2761" s="88"/>
      <c r="H2761" s="169"/>
      <c r="I2761" s="169"/>
      <c r="J2761" s="178"/>
      <c r="K2761" s="179">
        <f t="shared" si="162"/>
        <v>0</v>
      </c>
      <c r="L2761" s="418"/>
      <c r="M2761" s="418"/>
      <c r="N2761" s="418"/>
      <c r="O2761" s="418"/>
      <c r="P2761" s="418"/>
      <c r="Q2761" s="419"/>
      <c r="R2761" s="420" t="str">
        <f t="shared" si="163"/>
        <v>fx</v>
      </c>
      <c r="S2761" s="418"/>
      <c r="T2761" s="418"/>
      <c r="U2761" s="418"/>
    </row>
    <row r="2762" spans="1:21" ht="15.75" thickBot="1" x14ac:dyDescent="0.3">
      <c r="A2762" s="162" t="str">
        <f t="shared" si="161"/>
        <v>روز</v>
      </c>
      <c r="B2762" s="418"/>
      <c r="C2762" s="418"/>
      <c r="D2762" s="418">
        <v>7</v>
      </c>
      <c r="E2762" s="418">
        <v>50</v>
      </c>
      <c r="F2762" s="418"/>
      <c r="G2762" s="88"/>
      <c r="H2762" s="169"/>
      <c r="I2762" s="169"/>
      <c r="J2762" s="178"/>
      <c r="K2762" s="179">
        <f t="shared" si="162"/>
        <v>0</v>
      </c>
      <c r="L2762" s="418"/>
      <c r="M2762" s="418"/>
      <c r="N2762" s="418"/>
      <c r="O2762" s="418"/>
      <c r="P2762" s="418"/>
      <c r="Q2762" s="419"/>
      <c r="R2762" s="420" t="str">
        <f t="shared" si="163"/>
        <v>fx</v>
      </c>
      <c r="S2762" s="418"/>
      <c r="T2762" s="418"/>
      <c r="U2762" s="418"/>
    </row>
    <row r="2763" spans="1:21" ht="15.75" thickBot="1" x14ac:dyDescent="0.3">
      <c r="A2763" s="162" t="str">
        <f t="shared" si="161"/>
        <v>روز</v>
      </c>
      <c r="B2763" s="418"/>
      <c r="C2763" s="418"/>
      <c r="D2763" s="418">
        <v>7</v>
      </c>
      <c r="E2763" s="418">
        <v>50</v>
      </c>
      <c r="F2763" s="418"/>
      <c r="G2763" s="88"/>
      <c r="H2763" s="169"/>
      <c r="I2763" s="169"/>
      <c r="J2763" s="178"/>
      <c r="K2763" s="179">
        <f t="shared" si="162"/>
        <v>0</v>
      </c>
      <c r="L2763" s="418"/>
      <c r="M2763" s="418"/>
      <c r="N2763" s="418"/>
      <c r="O2763" s="418"/>
      <c r="P2763" s="418"/>
      <c r="Q2763" s="419"/>
      <c r="R2763" s="420" t="str">
        <f t="shared" si="163"/>
        <v>fx</v>
      </c>
      <c r="S2763" s="418"/>
      <c r="T2763" s="418"/>
      <c r="U2763" s="418"/>
    </row>
    <row r="2764" spans="1:21" ht="15.75" thickBot="1" x14ac:dyDescent="0.3">
      <c r="A2764" s="162" t="str">
        <f t="shared" si="161"/>
        <v>روز</v>
      </c>
      <c r="B2764" s="418"/>
      <c r="C2764" s="418"/>
      <c r="D2764" s="418">
        <v>7</v>
      </c>
      <c r="E2764" s="418">
        <v>50</v>
      </c>
      <c r="F2764" s="418"/>
      <c r="G2764" s="88"/>
      <c r="H2764" s="169"/>
      <c r="I2764" s="169"/>
      <c r="J2764" s="178"/>
      <c r="K2764" s="179">
        <f t="shared" si="162"/>
        <v>0</v>
      </c>
      <c r="L2764" s="418"/>
      <c r="M2764" s="418"/>
      <c r="N2764" s="418"/>
      <c r="O2764" s="418"/>
      <c r="P2764" s="418"/>
      <c r="Q2764" s="419"/>
      <c r="R2764" s="420" t="str">
        <f t="shared" si="163"/>
        <v>fx</v>
      </c>
      <c r="S2764" s="418"/>
      <c r="T2764" s="418"/>
      <c r="U2764" s="418"/>
    </row>
    <row r="2765" spans="1:21" ht="15.75" thickBot="1" x14ac:dyDescent="0.3">
      <c r="A2765" s="162" t="str">
        <f t="shared" si="161"/>
        <v>روز</v>
      </c>
      <c r="B2765" s="418"/>
      <c r="C2765" s="418"/>
      <c r="D2765" s="418">
        <v>7</v>
      </c>
      <c r="E2765" s="418">
        <v>50</v>
      </c>
      <c r="F2765" s="418"/>
      <c r="G2765" s="88"/>
      <c r="H2765" s="169"/>
      <c r="I2765" s="169"/>
      <c r="J2765" s="178"/>
      <c r="K2765" s="179">
        <f t="shared" si="162"/>
        <v>0</v>
      </c>
      <c r="L2765" s="418"/>
      <c r="M2765" s="418"/>
      <c r="N2765" s="418"/>
      <c r="O2765" s="418"/>
      <c r="P2765" s="418"/>
      <c r="Q2765" s="419"/>
      <c r="R2765" s="420" t="str">
        <f t="shared" si="163"/>
        <v>fx</v>
      </c>
      <c r="S2765" s="418"/>
      <c r="T2765" s="418"/>
      <c r="U2765" s="418"/>
    </row>
    <row r="2766" spans="1:21" ht="15.75" thickBot="1" x14ac:dyDescent="0.3">
      <c r="A2766" s="162" t="str">
        <f t="shared" si="161"/>
        <v>روز</v>
      </c>
      <c r="B2766" s="418"/>
      <c r="C2766" s="418"/>
      <c r="D2766" s="418">
        <v>7</v>
      </c>
      <c r="E2766" s="418">
        <v>50</v>
      </c>
      <c r="F2766" s="418"/>
      <c r="G2766" s="88"/>
      <c r="H2766" s="169"/>
      <c r="I2766" s="169"/>
      <c r="J2766" s="178"/>
      <c r="K2766" s="179">
        <f t="shared" si="162"/>
        <v>0</v>
      </c>
      <c r="L2766" s="418"/>
      <c r="M2766" s="418"/>
      <c r="N2766" s="418"/>
      <c r="O2766" s="418"/>
      <c r="P2766" s="418"/>
      <c r="Q2766" s="419"/>
      <c r="R2766" s="420" t="str">
        <f t="shared" si="163"/>
        <v>fx</v>
      </c>
      <c r="S2766" s="418"/>
      <c r="T2766" s="418"/>
      <c r="U2766" s="418"/>
    </row>
    <row r="2767" spans="1:21" ht="15.75" thickBot="1" x14ac:dyDescent="0.3">
      <c r="A2767" s="162" t="str">
        <f t="shared" si="161"/>
        <v>روز</v>
      </c>
      <c r="B2767" s="418"/>
      <c r="C2767" s="418"/>
      <c r="D2767" s="418">
        <v>7</v>
      </c>
      <c r="E2767" s="418">
        <v>50</v>
      </c>
      <c r="F2767" s="418"/>
      <c r="G2767" s="88"/>
      <c r="H2767" s="169"/>
      <c r="I2767" s="169"/>
      <c r="J2767" s="178"/>
      <c r="K2767" s="179">
        <f t="shared" si="162"/>
        <v>0</v>
      </c>
      <c r="L2767" s="418"/>
      <c r="M2767" s="418"/>
      <c r="N2767" s="418"/>
      <c r="O2767" s="418"/>
      <c r="P2767" s="418"/>
      <c r="Q2767" s="419"/>
      <c r="R2767" s="420" t="str">
        <f t="shared" si="163"/>
        <v>fx</v>
      </c>
      <c r="S2767" s="418"/>
      <c r="T2767" s="418"/>
      <c r="U2767" s="418"/>
    </row>
    <row r="2768" spans="1:21" ht="15.75" thickBot="1" x14ac:dyDescent="0.3">
      <c r="A2768" s="162" t="str">
        <f t="shared" si="161"/>
        <v>روز</v>
      </c>
      <c r="B2768" s="418"/>
      <c r="C2768" s="418"/>
      <c r="D2768" s="418">
        <v>7</v>
      </c>
      <c r="E2768" s="418">
        <v>50</v>
      </c>
      <c r="F2768" s="418"/>
      <c r="G2768" s="88"/>
      <c r="H2768" s="169"/>
      <c r="I2768" s="169"/>
      <c r="J2768" s="178"/>
      <c r="K2768" s="179">
        <f t="shared" si="162"/>
        <v>0</v>
      </c>
      <c r="L2768" s="418"/>
      <c r="M2768" s="418"/>
      <c r="N2768" s="418"/>
      <c r="O2768" s="418"/>
      <c r="P2768" s="418"/>
      <c r="Q2768" s="419"/>
      <c r="R2768" s="420" t="str">
        <f t="shared" si="163"/>
        <v>fx</v>
      </c>
      <c r="S2768" s="418"/>
      <c r="T2768" s="418"/>
      <c r="U2768" s="418"/>
    </row>
    <row r="2769" spans="1:21" ht="15.75" thickBot="1" x14ac:dyDescent="0.3">
      <c r="A2769" s="162" t="str">
        <f t="shared" si="161"/>
        <v>روز</v>
      </c>
      <c r="B2769" s="418"/>
      <c r="C2769" s="418"/>
      <c r="D2769" s="418">
        <v>7</v>
      </c>
      <c r="E2769" s="418">
        <v>50</v>
      </c>
      <c r="F2769" s="418"/>
      <c r="G2769" s="88"/>
      <c r="H2769" s="169"/>
      <c r="I2769" s="169"/>
      <c r="J2769" s="178"/>
      <c r="K2769" s="179">
        <f t="shared" si="162"/>
        <v>0</v>
      </c>
      <c r="L2769" s="418"/>
      <c r="M2769" s="418"/>
      <c r="N2769" s="418"/>
      <c r="O2769" s="418"/>
      <c r="P2769" s="418"/>
      <c r="Q2769" s="419"/>
      <c r="R2769" s="420" t="str">
        <f t="shared" si="163"/>
        <v>fx</v>
      </c>
      <c r="S2769" s="418"/>
      <c r="T2769" s="418"/>
      <c r="U2769" s="418"/>
    </row>
    <row r="2770" spans="1:21" ht="15.75" thickBot="1" x14ac:dyDescent="0.3">
      <c r="A2770" s="162" t="str">
        <f t="shared" si="161"/>
        <v>روز</v>
      </c>
      <c r="B2770" s="418"/>
      <c r="C2770" s="418"/>
      <c r="D2770" s="418">
        <v>7</v>
      </c>
      <c r="E2770" s="418">
        <v>50</v>
      </c>
      <c r="F2770" s="418"/>
      <c r="G2770" s="88"/>
      <c r="H2770" s="169"/>
      <c r="I2770" s="169"/>
      <c r="J2770" s="178"/>
      <c r="K2770" s="179">
        <f t="shared" si="162"/>
        <v>0</v>
      </c>
      <c r="L2770" s="418"/>
      <c r="M2770" s="418"/>
      <c r="N2770" s="418"/>
      <c r="O2770" s="418"/>
      <c r="P2770" s="418"/>
      <c r="Q2770" s="419"/>
      <c r="R2770" s="420" t="str">
        <f t="shared" si="163"/>
        <v>fx</v>
      </c>
      <c r="S2770" s="418"/>
      <c r="T2770" s="418"/>
      <c r="U2770" s="418"/>
    </row>
    <row r="2771" spans="1:21" ht="15.75" thickBot="1" x14ac:dyDescent="0.3">
      <c r="A2771" s="162" t="str">
        <f t="shared" si="161"/>
        <v>روز</v>
      </c>
      <c r="B2771" s="418"/>
      <c r="C2771" s="418"/>
      <c r="D2771" s="418">
        <v>7</v>
      </c>
      <c r="E2771" s="418">
        <v>50</v>
      </c>
      <c r="F2771" s="418"/>
      <c r="G2771" s="88"/>
      <c r="H2771" s="169"/>
      <c r="I2771" s="169"/>
      <c r="J2771" s="178"/>
      <c r="K2771" s="179">
        <f t="shared" si="162"/>
        <v>0</v>
      </c>
      <c r="L2771" s="418"/>
      <c r="M2771" s="418"/>
      <c r="N2771" s="418"/>
      <c r="O2771" s="418"/>
      <c r="P2771" s="418"/>
      <c r="Q2771" s="419"/>
      <c r="R2771" s="420" t="str">
        <f t="shared" si="163"/>
        <v>fx</v>
      </c>
      <c r="S2771" s="418"/>
      <c r="T2771" s="418"/>
      <c r="U2771" s="418"/>
    </row>
    <row r="2772" spans="1:21" ht="15.75" thickBot="1" x14ac:dyDescent="0.3">
      <c r="A2772" s="162" t="str">
        <f t="shared" si="161"/>
        <v>روز</v>
      </c>
      <c r="B2772" s="418"/>
      <c r="C2772" s="418"/>
      <c r="D2772" s="418">
        <v>7</v>
      </c>
      <c r="E2772" s="418">
        <v>50</v>
      </c>
      <c r="F2772" s="418"/>
      <c r="G2772" s="88"/>
      <c r="H2772" s="169"/>
      <c r="I2772" s="169"/>
      <c r="J2772" s="178"/>
      <c r="K2772" s="179">
        <f t="shared" si="162"/>
        <v>0</v>
      </c>
      <c r="L2772" s="418"/>
      <c r="M2772" s="418"/>
      <c r="N2772" s="418"/>
      <c r="O2772" s="418"/>
      <c r="P2772" s="418"/>
      <c r="Q2772" s="419"/>
      <c r="R2772" s="420" t="str">
        <f t="shared" si="163"/>
        <v>fx</v>
      </c>
      <c r="S2772" s="418"/>
      <c r="T2772" s="418"/>
      <c r="U2772" s="418"/>
    </row>
    <row r="2773" spans="1:21" ht="15.75" thickBot="1" x14ac:dyDescent="0.3">
      <c r="A2773" s="162" t="str">
        <f t="shared" si="161"/>
        <v>روز</v>
      </c>
      <c r="B2773" s="418"/>
      <c r="C2773" s="418"/>
      <c r="D2773" s="418">
        <v>7</v>
      </c>
      <c r="E2773" s="418">
        <v>50</v>
      </c>
      <c r="F2773" s="418"/>
      <c r="G2773" s="88"/>
      <c r="H2773" s="169"/>
      <c r="I2773" s="169"/>
      <c r="J2773" s="178"/>
      <c r="K2773" s="179">
        <f t="shared" si="162"/>
        <v>0</v>
      </c>
      <c r="L2773" s="418"/>
      <c r="M2773" s="418"/>
      <c r="N2773" s="418"/>
      <c r="O2773" s="418"/>
      <c r="P2773" s="418"/>
      <c r="Q2773" s="419"/>
      <c r="R2773" s="420" t="str">
        <f t="shared" si="163"/>
        <v>fx</v>
      </c>
      <c r="S2773" s="418"/>
      <c r="T2773" s="418"/>
      <c r="U2773" s="418"/>
    </row>
    <row r="2774" spans="1:21" ht="15.75" thickBot="1" x14ac:dyDescent="0.3">
      <c r="A2774" s="162" t="str">
        <f t="shared" si="161"/>
        <v>روز</v>
      </c>
      <c r="B2774" s="418"/>
      <c r="C2774" s="418"/>
      <c r="D2774" s="418">
        <v>7</v>
      </c>
      <c r="E2774" s="418">
        <v>50</v>
      </c>
      <c r="F2774" s="418"/>
      <c r="G2774" s="88"/>
      <c r="H2774" s="169"/>
      <c r="I2774" s="169"/>
      <c r="J2774" s="178"/>
      <c r="K2774" s="179">
        <f t="shared" si="162"/>
        <v>0</v>
      </c>
      <c r="L2774" s="418"/>
      <c r="M2774" s="418"/>
      <c r="N2774" s="418"/>
      <c r="O2774" s="418"/>
      <c r="P2774" s="418"/>
      <c r="Q2774" s="419"/>
      <c r="R2774" s="420" t="str">
        <f t="shared" si="163"/>
        <v>fx</v>
      </c>
      <c r="S2774" s="418"/>
      <c r="T2774" s="418"/>
      <c r="U2774" s="418"/>
    </row>
    <row r="2775" spans="1:21" ht="15.75" thickBot="1" x14ac:dyDescent="0.3">
      <c r="A2775" s="162" t="str">
        <f t="shared" si="161"/>
        <v>روز</v>
      </c>
      <c r="B2775" s="418"/>
      <c r="C2775" s="418"/>
      <c r="D2775" s="418">
        <v>7</v>
      </c>
      <c r="E2775" s="418">
        <v>50</v>
      </c>
      <c r="F2775" s="418"/>
      <c r="G2775" s="88"/>
      <c r="H2775" s="169"/>
      <c r="I2775" s="169"/>
      <c r="J2775" s="178"/>
      <c r="K2775" s="179">
        <f t="shared" si="162"/>
        <v>0</v>
      </c>
      <c r="L2775" s="418"/>
      <c r="M2775" s="418"/>
      <c r="N2775" s="418"/>
      <c r="O2775" s="418"/>
      <c r="P2775" s="418"/>
      <c r="Q2775" s="419"/>
      <c r="R2775" s="420" t="str">
        <f t="shared" si="163"/>
        <v>fx</v>
      </c>
      <c r="S2775" s="418"/>
      <c r="T2775" s="418"/>
      <c r="U2775" s="418"/>
    </row>
    <row r="2776" spans="1:21" ht="15.75" thickBot="1" x14ac:dyDescent="0.3">
      <c r="A2776" s="162" t="str">
        <f t="shared" si="161"/>
        <v>روز</v>
      </c>
      <c r="B2776" s="418"/>
      <c r="C2776" s="418"/>
      <c r="D2776" s="418">
        <v>7</v>
      </c>
      <c r="E2776" s="418">
        <v>50</v>
      </c>
      <c r="F2776" s="418"/>
      <c r="G2776" s="88"/>
      <c r="H2776" s="169"/>
      <c r="I2776" s="169"/>
      <c r="J2776" s="178"/>
      <c r="K2776" s="179">
        <f t="shared" si="162"/>
        <v>0</v>
      </c>
      <c r="L2776" s="418"/>
      <c r="M2776" s="418"/>
      <c r="N2776" s="418"/>
      <c r="O2776" s="418"/>
      <c r="P2776" s="418"/>
      <c r="Q2776" s="419"/>
      <c r="R2776" s="420" t="str">
        <f t="shared" si="163"/>
        <v>fx</v>
      </c>
      <c r="S2776" s="418"/>
      <c r="T2776" s="418"/>
      <c r="U2776" s="418"/>
    </row>
    <row r="2777" spans="1:21" ht="15.75" thickBot="1" x14ac:dyDescent="0.3">
      <c r="A2777" s="162" t="str">
        <f t="shared" si="161"/>
        <v>روز</v>
      </c>
      <c r="B2777" s="418"/>
      <c r="C2777" s="418"/>
      <c r="D2777" s="418">
        <v>7</v>
      </c>
      <c r="E2777" s="418">
        <v>50</v>
      </c>
      <c r="F2777" s="418"/>
      <c r="G2777" s="88"/>
      <c r="H2777" s="169"/>
      <c r="I2777" s="169"/>
      <c r="J2777" s="178"/>
      <c r="K2777" s="179">
        <f t="shared" si="162"/>
        <v>0</v>
      </c>
      <c r="L2777" s="418"/>
      <c r="M2777" s="418"/>
      <c r="N2777" s="418"/>
      <c r="O2777" s="418"/>
      <c r="P2777" s="418"/>
      <c r="Q2777" s="419"/>
      <c r="R2777" s="420" t="str">
        <f t="shared" si="163"/>
        <v>fx</v>
      </c>
      <c r="S2777" s="418"/>
      <c r="T2777" s="418"/>
      <c r="U2777" s="418"/>
    </row>
    <row r="2778" spans="1:21" ht="15.75" thickBot="1" x14ac:dyDescent="0.3">
      <c r="A2778" s="162" t="str">
        <f t="shared" si="161"/>
        <v>روز</v>
      </c>
      <c r="B2778" s="418"/>
      <c r="C2778" s="418"/>
      <c r="D2778" s="418">
        <v>7</v>
      </c>
      <c r="E2778" s="418">
        <v>50</v>
      </c>
      <c r="F2778" s="418"/>
      <c r="G2778" s="88"/>
      <c r="H2778" s="169"/>
      <c r="I2778" s="169"/>
      <c r="J2778" s="178"/>
      <c r="K2778" s="179">
        <f t="shared" si="162"/>
        <v>0</v>
      </c>
      <c r="L2778" s="418"/>
      <c r="M2778" s="418"/>
      <c r="N2778" s="418"/>
      <c r="O2778" s="418"/>
      <c r="P2778" s="418"/>
      <c r="Q2778" s="419"/>
      <c r="R2778" s="420" t="str">
        <f t="shared" si="163"/>
        <v>fx</v>
      </c>
      <c r="S2778" s="418"/>
      <c r="T2778" s="418"/>
      <c r="U2778" s="418"/>
    </row>
    <row r="2779" spans="1:21" ht="15.75" thickBot="1" x14ac:dyDescent="0.3">
      <c r="A2779" s="162" t="str">
        <f t="shared" si="161"/>
        <v>روز</v>
      </c>
      <c r="B2779" s="418"/>
      <c r="C2779" s="418"/>
      <c r="D2779" s="418">
        <v>7</v>
      </c>
      <c r="E2779" s="418">
        <v>50</v>
      </c>
      <c r="F2779" s="418"/>
      <c r="G2779" s="88"/>
      <c r="H2779" s="169"/>
      <c r="I2779" s="169"/>
      <c r="J2779" s="178"/>
      <c r="K2779" s="179">
        <f t="shared" si="162"/>
        <v>0</v>
      </c>
      <c r="L2779" s="418"/>
      <c r="M2779" s="418"/>
      <c r="N2779" s="418"/>
      <c r="O2779" s="418"/>
      <c r="P2779" s="418"/>
      <c r="Q2779" s="419"/>
      <c r="R2779" s="420" t="str">
        <f t="shared" si="163"/>
        <v>fx</v>
      </c>
      <c r="S2779" s="418"/>
      <c r="T2779" s="418"/>
      <c r="U2779" s="418"/>
    </row>
    <row r="2780" spans="1:21" ht="15.75" thickBot="1" x14ac:dyDescent="0.3">
      <c r="A2780" s="162" t="str">
        <f t="shared" si="161"/>
        <v>روز</v>
      </c>
      <c r="B2780" s="418"/>
      <c r="C2780" s="418"/>
      <c r="D2780" s="418">
        <v>7</v>
      </c>
      <c r="E2780" s="418">
        <v>50</v>
      </c>
      <c r="F2780" s="418"/>
      <c r="G2780" s="88"/>
      <c r="H2780" s="169"/>
      <c r="I2780" s="169"/>
      <c r="J2780" s="178"/>
      <c r="K2780" s="179">
        <f t="shared" si="162"/>
        <v>0</v>
      </c>
      <c r="L2780" s="418"/>
      <c r="M2780" s="418"/>
      <c r="N2780" s="418"/>
      <c r="O2780" s="418"/>
      <c r="P2780" s="418"/>
      <c r="Q2780" s="419"/>
      <c r="R2780" s="420" t="str">
        <f t="shared" si="163"/>
        <v>fx</v>
      </c>
      <c r="S2780" s="418"/>
      <c r="T2780" s="418"/>
      <c r="U2780" s="418"/>
    </row>
    <row r="2781" spans="1:21" ht="15.75" thickBot="1" x14ac:dyDescent="0.3">
      <c r="A2781" s="162" t="str">
        <f t="shared" si="161"/>
        <v>روز</v>
      </c>
      <c r="B2781" s="418"/>
      <c r="C2781" s="418"/>
      <c r="D2781" s="418">
        <v>7</v>
      </c>
      <c r="E2781" s="418">
        <v>50</v>
      </c>
      <c r="F2781" s="418"/>
      <c r="G2781" s="88"/>
      <c r="H2781" s="169"/>
      <c r="I2781" s="169"/>
      <c r="J2781" s="178"/>
      <c r="K2781" s="179">
        <f t="shared" si="162"/>
        <v>0</v>
      </c>
      <c r="L2781" s="418"/>
      <c r="M2781" s="418"/>
      <c r="N2781" s="418"/>
      <c r="O2781" s="418"/>
      <c r="P2781" s="418"/>
      <c r="Q2781" s="419"/>
      <c r="R2781" s="420" t="str">
        <f t="shared" si="163"/>
        <v>fx</v>
      </c>
      <c r="S2781" s="418"/>
      <c r="T2781" s="418"/>
      <c r="U2781" s="418"/>
    </row>
    <row r="2782" spans="1:21" ht="15.75" thickBot="1" x14ac:dyDescent="0.3">
      <c r="A2782" s="162" t="str">
        <f t="shared" ref="A2782:A2824" si="164">IF(H2782&gt;I2782,"شب","روز")</f>
        <v>روز</v>
      </c>
      <c r="B2782" s="418"/>
      <c r="C2782" s="418"/>
      <c r="D2782" s="418">
        <v>7</v>
      </c>
      <c r="E2782" s="418">
        <v>50</v>
      </c>
      <c r="F2782" s="418"/>
      <c r="G2782" s="88"/>
      <c r="H2782" s="169"/>
      <c r="I2782" s="169"/>
      <c r="J2782" s="178"/>
      <c r="K2782" s="179">
        <f t="shared" ref="K2782:K2824" si="165">IF(H2782&gt;I2782,(H2782-I2782)-J2782,(I2782-H2782)-J2782)</f>
        <v>0</v>
      </c>
      <c r="L2782" s="418"/>
      <c r="M2782" s="418"/>
      <c r="N2782" s="418"/>
      <c r="O2782" s="418"/>
      <c r="P2782" s="418"/>
      <c r="Q2782" s="419"/>
      <c r="R2782" s="420" t="str">
        <f t="shared" ref="R2782:R2824" si="166">IF(C2782=370,"p500","fx")</f>
        <v>fx</v>
      </c>
      <c r="S2782" s="418"/>
      <c r="T2782" s="418"/>
      <c r="U2782" s="418"/>
    </row>
    <row r="2783" spans="1:21" ht="15.75" thickBot="1" x14ac:dyDescent="0.3">
      <c r="A2783" s="162" t="str">
        <f t="shared" si="164"/>
        <v>روز</v>
      </c>
      <c r="B2783" s="418"/>
      <c r="C2783" s="418"/>
      <c r="D2783" s="418">
        <v>7</v>
      </c>
      <c r="E2783" s="418">
        <v>50</v>
      </c>
      <c r="F2783" s="418"/>
      <c r="G2783" s="88"/>
      <c r="H2783" s="169"/>
      <c r="I2783" s="169"/>
      <c r="J2783" s="178"/>
      <c r="K2783" s="179">
        <f t="shared" si="165"/>
        <v>0</v>
      </c>
      <c r="L2783" s="418"/>
      <c r="M2783" s="418"/>
      <c r="N2783" s="418"/>
      <c r="O2783" s="418"/>
      <c r="P2783" s="418"/>
      <c r="Q2783" s="419"/>
      <c r="R2783" s="420" t="str">
        <f t="shared" si="166"/>
        <v>fx</v>
      </c>
      <c r="S2783" s="418"/>
      <c r="T2783" s="418"/>
      <c r="U2783" s="418"/>
    </row>
    <row r="2784" spans="1:21" ht="15.75" thickBot="1" x14ac:dyDescent="0.3">
      <c r="A2784" s="162" t="str">
        <f t="shared" si="164"/>
        <v>روز</v>
      </c>
      <c r="B2784" s="418"/>
      <c r="C2784" s="418"/>
      <c r="D2784" s="418">
        <v>7</v>
      </c>
      <c r="E2784" s="418">
        <v>50</v>
      </c>
      <c r="F2784" s="418"/>
      <c r="G2784" s="88"/>
      <c r="H2784" s="169"/>
      <c r="I2784" s="169"/>
      <c r="J2784" s="178"/>
      <c r="K2784" s="179">
        <f t="shared" si="165"/>
        <v>0</v>
      </c>
      <c r="L2784" s="418"/>
      <c r="M2784" s="418"/>
      <c r="N2784" s="418"/>
      <c r="O2784" s="418"/>
      <c r="P2784" s="418"/>
      <c r="Q2784" s="419"/>
      <c r="R2784" s="420" t="str">
        <f t="shared" si="166"/>
        <v>fx</v>
      </c>
      <c r="S2784" s="418"/>
      <c r="T2784" s="418"/>
      <c r="U2784" s="418"/>
    </row>
    <row r="2785" spans="1:21" ht="15.75" thickBot="1" x14ac:dyDescent="0.3">
      <c r="A2785" s="162" t="str">
        <f t="shared" si="164"/>
        <v>روز</v>
      </c>
      <c r="B2785" s="418"/>
      <c r="C2785" s="418"/>
      <c r="D2785" s="418">
        <v>7</v>
      </c>
      <c r="E2785" s="418">
        <v>50</v>
      </c>
      <c r="F2785" s="418"/>
      <c r="G2785" s="88"/>
      <c r="H2785" s="169"/>
      <c r="I2785" s="169"/>
      <c r="J2785" s="178"/>
      <c r="K2785" s="179">
        <f t="shared" si="165"/>
        <v>0</v>
      </c>
      <c r="L2785" s="418"/>
      <c r="M2785" s="418"/>
      <c r="N2785" s="418"/>
      <c r="O2785" s="418"/>
      <c r="P2785" s="418"/>
      <c r="Q2785" s="419"/>
      <c r="R2785" s="420" t="str">
        <f t="shared" si="166"/>
        <v>fx</v>
      </c>
      <c r="S2785" s="418"/>
      <c r="T2785" s="418"/>
      <c r="U2785" s="418"/>
    </row>
    <row r="2786" spans="1:21" ht="15.75" thickBot="1" x14ac:dyDescent="0.3">
      <c r="A2786" s="162" t="str">
        <f t="shared" si="164"/>
        <v>روز</v>
      </c>
      <c r="B2786" s="418"/>
      <c r="C2786" s="418"/>
      <c r="D2786" s="418">
        <v>7</v>
      </c>
      <c r="E2786" s="418">
        <v>50</v>
      </c>
      <c r="F2786" s="418"/>
      <c r="G2786" s="88"/>
      <c r="H2786" s="169"/>
      <c r="I2786" s="169"/>
      <c r="J2786" s="178"/>
      <c r="K2786" s="179">
        <f t="shared" si="165"/>
        <v>0</v>
      </c>
      <c r="L2786" s="418"/>
      <c r="M2786" s="418"/>
      <c r="N2786" s="418"/>
      <c r="O2786" s="418"/>
      <c r="P2786" s="418"/>
      <c r="Q2786" s="419"/>
      <c r="R2786" s="420" t="str">
        <f t="shared" si="166"/>
        <v>fx</v>
      </c>
      <c r="S2786" s="418"/>
      <c r="T2786" s="418"/>
      <c r="U2786" s="418"/>
    </row>
    <row r="2787" spans="1:21" ht="15.75" thickBot="1" x14ac:dyDescent="0.3">
      <c r="A2787" s="162" t="str">
        <f t="shared" si="164"/>
        <v>روز</v>
      </c>
      <c r="B2787" s="418"/>
      <c r="C2787" s="418"/>
      <c r="D2787" s="418">
        <v>7</v>
      </c>
      <c r="E2787" s="418">
        <v>50</v>
      </c>
      <c r="F2787" s="418"/>
      <c r="G2787" s="88"/>
      <c r="H2787" s="169"/>
      <c r="I2787" s="169"/>
      <c r="J2787" s="178"/>
      <c r="K2787" s="179">
        <f t="shared" si="165"/>
        <v>0</v>
      </c>
      <c r="L2787" s="418"/>
      <c r="M2787" s="418"/>
      <c r="N2787" s="418"/>
      <c r="O2787" s="418"/>
      <c r="P2787" s="418"/>
      <c r="Q2787" s="419"/>
      <c r="R2787" s="420" t="str">
        <f t="shared" si="166"/>
        <v>fx</v>
      </c>
      <c r="S2787" s="418"/>
      <c r="T2787" s="418"/>
      <c r="U2787" s="418"/>
    </row>
    <row r="2788" spans="1:21" ht="15.75" thickBot="1" x14ac:dyDescent="0.3">
      <c r="A2788" s="162" t="str">
        <f t="shared" si="164"/>
        <v>روز</v>
      </c>
      <c r="B2788" s="418"/>
      <c r="C2788" s="418"/>
      <c r="D2788" s="418">
        <v>7</v>
      </c>
      <c r="E2788" s="418">
        <v>50</v>
      </c>
      <c r="F2788" s="418"/>
      <c r="G2788" s="88"/>
      <c r="H2788" s="169"/>
      <c r="I2788" s="169"/>
      <c r="J2788" s="178"/>
      <c r="K2788" s="179">
        <f t="shared" si="165"/>
        <v>0</v>
      </c>
      <c r="L2788" s="418"/>
      <c r="M2788" s="418"/>
      <c r="N2788" s="418"/>
      <c r="O2788" s="418"/>
      <c r="P2788" s="418"/>
      <c r="Q2788" s="419"/>
      <c r="R2788" s="420" t="str">
        <f t="shared" si="166"/>
        <v>fx</v>
      </c>
      <c r="S2788" s="418"/>
      <c r="T2788" s="418"/>
      <c r="U2788" s="418"/>
    </row>
    <row r="2789" spans="1:21" ht="15.75" thickBot="1" x14ac:dyDescent="0.3">
      <c r="A2789" s="162" t="str">
        <f t="shared" si="164"/>
        <v>روز</v>
      </c>
      <c r="B2789" s="418"/>
      <c r="C2789" s="418"/>
      <c r="D2789" s="418">
        <v>7</v>
      </c>
      <c r="E2789" s="418">
        <v>50</v>
      </c>
      <c r="F2789" s="418"/>
      <c r="G2789" s="88"/>
      <c r="H2789" s="169"/>
      <c r="I2789" s="169"/>
      <c r="J2789" s="178"/>
      <c r="K2789" s="179">
        <f t="shared" si="165"/>
        <v>0</v>
      </c>
      <c r="L2789" s="418"/>
      <c r="M2789" s="418"/>
      <c r="N2789" s="418"/>
      <c r="O2789" s="418"/>
      <c r="P2789" s="418"/>
      <c r="Q2789" s="419"/>
      <c r="R2789" s="420" t="str">
        <f t="shared" si="166"/>
        <v>fx</v>
      </c>
      <c r="S2789" s="418"/>
      <c r="T2789" s="418"/>
      <c r="U2789" s="418"/>
    </row>
    <row r="2790" spans="1:21" ht="15.75" thickBot="1" x14ac:dyDescent="0.3">
      <c r="A2790" s="162" t="str">
        <f t="shared" si="164"/>
        <v>روز</v>
      </c>
      <c r="B2790" s="418"/>
      <c r="C2790" s="418"/>
      <c r="D2790" s="418">
        <v>7</v>
      </c>
      <c r="E2790" s="418">
        <v>50</v>
      </c>
      <c r="F2790" s="418"/>
      <c r="G2790" s="88"/>
      <c r="H2790" s="169"/>
      <c r="I2790" s="169"/>
      <c r="J2790" s="178"/>
      <c r="K2790" s="179">
        <f t="shared" si="165"/>
        <v>0</v>
      </c>
      <c r="L2790" s="418"/>
      <c r="M2790" s="418"/>
      <c r="N2790" s="418"/>
      <c r="O2790" s="418"/>
      <c r="P2790" s="418"/>
      <c r="Q2790" s="419"/>
      <c r="R2790" s="420" t="str">
        <f t="shared" si="166"/>
        <v>fx</v>
      </c>
      <c r="S2790" s="418"/>
      <c r="T2790" s="418"/>
      <c r="U2790" s="418"/>
    </row>
    <row r="2791" spans="1:21" ht="15.75" thickBot="1" x14ac:dyDescent="0.3">
      <c r="A2791" s="162" t="str">
        <f t="shared" si="164"/>
        <v>روز</v>
      </c>
      <c r="B2791" s="418"/>
      <c r="C2791" s="418"/>
      <c r="D2791" s="418">
        <v>7</v>
      </c>
      <c r="E2791" s="418">
        <v>50</v>
      </c>
      <c r="F2791" s="418"/>
      <c r="G2791" s="88"/>
      <c r="H2791" s="169"/>
      <c r="I2791" s="169"/>
      <c r="J2791" s="178"/>
      <c r="K2791" s="179">
        <f t="shared" si="165"/>
        <v>0</v>
      </c>
      <c r="L2791" s="418"/>
      <c r="M2791" s="418"/>
      <c r="N2791" s="418"/>
      <c r="O2791" s="418"/>
      <c r="P2791" s="418"/>
      <c r="Q2791" s="419"/>
      <c r="R2791" s="420" t="str">
        <f t="shared" si="166"/>
        <v>fx</v>
      </c>
      <c r="S2791" s="418"/>
      <c r="T2791" s="418"/>
      <c r="U2791" s="418"/>
    </row>
    <row r="2792" spans="1:21" ht="15.75" thickBot="1" x14ac:dyDescent="0.3">
      <c r="A2792" s="162" t="str">
        <f t="shared" si="164"/>
        <v>روز</v>
      </c>
      <c r="B2792" s="418"/>
      <c r="C2792" s="418"/>
      <c r="D2792" s="418">
        <v>7</v>
      </c>
      <c r="E2792" s="418">
        <v>50</v>
      </c>
      <c r="F2792" s="418"/>
      <c r="G2792" s="88"/>
      <c r="H2792" s="169"/>
      <c r="I2792" s="169"/>
      <c r="J2792" s="178"/>
      <c r="K2792" s="179">
        <f t="shared" si="165"/>
        <v>0</v>
      </c>
      <c r="L2792" s="418"/>
      <c r="M2792" s="418"/>
      <c r="N2792" s="418"/>
      <c r="O2792" s="418"/>
      <c r="P2792" s="418"/>
      <c r="Q2792" s="419"/>
      <c r="R2792" s="420" t="str">
        <f t="shared" si="166"/>
        <v>fx</v>
      </c>
      <c r="S2792" s="418"/>
      <c r="T2792" s="418"/>
      <c r="U2792" s="418"/>
    </row>
    <row r="2793" spans="1:21" ht="15.75" thickBot="1" x14ac:dyDescent="0.3">
      <c r="A2793" s="162" t="str">
        <f t="shared" si="164"/>
        <v>روز</v>
      </c>
      <c r="B2793" s="418"/>
      <c r="C2793" s="418"/>
      <c r="D2793" s="418">
        <v>7</v>
      </c>
      <c r="E2793" s="418">
        <v>50</v>
      </c>
      <c r="F2793" s="418"/>
      <c r="G2793" s="88"/>
      <c r="H2793" s="169"/>
      <c r="I2793" s="169"/>
      <c r="J2793" s="178"/>
      <c r="K2793" s="179">
        <f t="shared" si="165"/>
        <v>0</v>
      </c>
      <c r="L2793" s="418"/>
      <c r="M2793" s="418"/>
      <c r="N2793" s="418"/>
      <c r="O2793" s="418"/>
      <c r="P2793" s="418"/>
      <c r="Q2793" s="419"/>
      <c r="R2793" s="420" t="str">
        <f t="shared" si="166"/>
        <v>fx</v>
      </c>
      <c r="S2793" s="418"/>
      <c r="T2793" s="418"/>
      <c r="U2793" s="418"/>
    </row>
    <row r="2794" spans="1:21" ht="15.75" thickBot="1" x14ac:dyDescent="0.3">
      <c r="A2794" s="162" t="str">
        <f t="shared" si="164"/>
        <v>روز</v>
      </c>
      <c r="B2794" s="418"/>
      <c r="C2794" s="418"/>
      <c r="D2794" s="418">
        <v>7</v>
      </c>
      <c r="E2794" s="418">
        <v>50</v>
      </c>
      <c r="F2794" s="418"/>
      <c r="G2794" s="88"/>
      <c r="H2794" s="169"/>
      <c r="I2794" s="169"/>
      <c r="J2794" s="178"/>
      <c r="K2794" s="179">
        <f t="shared" si="165"/>
        <v>0</v>
      </c>
      <c r="L2794" s="418"/>
      <c r="M2794" s="418"/>
      <c r="N2794" s="418"/>
      <c r="O2794" s="418"/>
      <c r="P2794" s="418"/>
      <c r="Q2794" s="419"/>
      <c r="R2794" s="420" t="str">
        <f t="shared" si="166"/>
        <v>fx</v>
      </c>
      <c r="S2794" s="418"/>
      <c r="T2794" s="418"/>
      <c r="U2794" s="418"/>
    </row>
    <row r="2795" spans="1:21" ht="15.75" thickBot="1" x14ac:dyDescent="0.3">
      <c r="A2795" s="162" t="str">
        <f t="shared" si="164"/>
        <v>روز</v>
      </c>
      <c r="B2795" s="418"/>
      <c r="C2795" s="418"/>
      <c r="D2795" s="418">
        <v>7</v>
      </c>
      <c r="E2795" s="418">
        <v>50</v>
      </c>
      <c r="F2795" s="418"/>
      <c r="G2795" s="88"/>
      <c r="H2795" s="169"/>
      <c r="I2795" s="169"/>
      <c r="J2795" s="178"/>
      <c r="K2795" s="179">
        <f t="shared" si="165"/>
        <v>0</v>
      </c>
      <c r="L2795" s="418"/>
      <c r="M2795" s="418"/>
      <c r="N2795" s="418"/>
      <c r="O2795" s="418"/>
      <c r="P2795" s="418"/>
      <c r="Q2795" s="419"/>
      <c r="R2795" s="420" t="str">
        <f t="shared" si="166"/>
        <v>fx</v>
      </c>
      <c r="S2795" s="418"/>
      <c r="T2795" s="418"/>
      <c r="U2795" s="418"/>
    </row>
    <row r="2796" spans="1:21" ht="15.75" thickBot="1" x14ac:dyDescent="0.3">
      <c r="A2796" s="162" t="str">
        <f t="shared" si="164"/>
        <v>روز</v>
      </c>
      <c r="B2796" s="418"/>
      <c r="C2796" s="418"/>
      <c r="D2796" s="418">
        <v>7</v>
      </c>
      <c r="E2796" s="418">
        <v>50</v>
      </c>
      <c r="F2796" s="418"/>
      <c r="G2796" s="88"/>
      <c r="H2796" s="169"/>
      <c r="I2796" s="169"/>
      <c r="J2796" s="178"/>
      <c r="K2796" s="179">
        <f t="shared" si="165"/>
        <v>0</v>
      </c>
      <c r="L2796" s="418"/>
      <c r="M2796" s="418"/>
      <c r="N2796" s="418"/>
      <c r="O2796" s="418"/>
      <c r="P2796" s="418"/>
      <c r="Q2796" s="419"/>
      <c r="R2796" s="420" t="str">
        <f t="shared" si="166"/>
        <v>fx</v>
      </c>
      <c r="S2796" s="418"/>
      <c r="T2796" s="418"/>
      <c r="U2796" s="418"/>
    </row>
    <row r="2797" spans="1:21" ht="15.75" thickBot="1" x14ac:dyDescent="0.3">
      <c r="A2797" s="162" t="str">
        <f t="shared" si="164"/>
        <v>روز</v>
      </c>
      <c r="B2797" s="418"/>
      <c r="C2797" s="418"/>
      <c r="D2797" s="418">
        <v>7</v>
      </c>
      <c r="E2797" s="418">
        <v>50</v>
      </c>
      <c r="F2797" s="418"/>
      <c r="G2797" s="88"/>
      <c r="H2797" s="169"/>
      <c r="I2797" s="169"/>
      <c r="J2797" s="178"/>
      <c r="K2797" s="179">
        <f t="shared" si="165"/>
        <v>0</v>
      </c>
      <c r="L2797" s="418"/>
      <c r="M2797" s="418"/>
      <c r="N2797" s="418"/>
      <c r="O2797" s="418"/>
      <c r="P2797" s="418"/>
      <c r="Q2797" s="419"/>
      <c r="R2797" s="420" t="str">
        <f t="shared" si="166"/>
        <v>fx</v>
      </c>
      <c r="S2797" s="418"/>
      <c r="T2797" s="418"/>
      <c r="U2797" s="418"/>
    </row>
    <row r="2798" spans="1:21" ht="15.75" thickBot="1" x14ac:dyDescent="0.3">
      <c r="A2798" s="162" t="str">
        <f t="shared" si="164"/>
        <v>روز</v>
      </c>
      <c r="B2798" s="418"/>
      <c r="C2798" s="418"/>
      <c r="D2798" s="418">
        <v>7</v>
      </c>
      <c r="E2798" s="418">
        <v>50</v>
      </c>
      <c r="F2798" s="418"/>
      <c r="G2798" s="88"/>
      <c r="H2798" s="169"/>
      <c r="I2798" s="169"/>
      <c r="J2798" s="178"/>
      <c r="K2798" s="179">
        <f t="shared" si="165"/>
        <v>0</v>
      </c>
      <c r="L2798" s="418"/>
      <c r="M2798" s="418"/>
      <c r="N2798" s="418"/>
      <c r="O2798" s="418"/>
      <c r="P2798" s="418"/>
      <c r="Q2798" s="419"/>
      <c r="R2798" s="420" t="str">
        <f t="shared" si="166"/>
        <v>fx</v>
      </c>
      <c r="S2798" s="418"/>
      <c r="T2798" s="418"/>
      <c r="U2798" s="418"/>
    </row>
    <row r="2799" spans="1:21" ht="15.75" thickBot="1" x14ac:dyDescent="0.3">
      <c r="A2799" s="162" t="str">
        <f t="shared" si="164"/>
        <v>روز</v>
      </c>
      <c r="B2799" s="418"/>
      <c r="C2799" s="418"/>
      <c r="D2799" s="418">
        <v>7</v>
      </c>
      <c r="E2799" s="418">
        <v>50</v>
      </c>
      <c r="F2799" s="418"/>
      <c r="G2799" s="88"/>
      <c r="H2799" s="169"/>
      <c r="I2799" s="169"/>
      <c r="J2799" s="178"/>
      <c r="K2799" s="179">
        <f t="shared" si="165"/>
        <v>0</v>
      </c>
      <c r="L2799" s="418"/>
      <c r="M2799" s="418"/>
      <c r="N2799" s="418"/>
      <c r="O2799" s="418"/>
      <c r="P2799" s="418"/>
      <c r="Q2799" s="419"/>
      <c r="R2799" s="420" t="str">
        <f t="shared" si="166"/>
        <v>fx</v>
      </c>
      <c r="S2799" s="418"/>
      <c r="T2799" s="418"/>
      <c r="U2799" s="418"/>
    </row>
    <row r="2800" spans="1:21" ht="15.75" thickBot="1" x14ac:dyDescent="0.3">
      <c r="A2800" s="162" t="str">
        <f t="shared" si="164"/>
        <v>روز</v>
      </c>
      <c r="B2800" s="418"/>
      <c r="C2800" s="418"/>
      <c r="D2800" s="418">
        <v>7</v>
      </c>
      <c r="E2800" s="418">
        <v>50</v>
      </c>
      <c r="F2800" s="418"/>
      <c r="G2800" s="88"/>
      <c r="H2800" s="169"/>
      <c r="I2800" s="169"/>
      <c r="J2800" s="178"/>
      <c r="K2800" s="179">
        <f t="shared" si="165"/>
        <v>0</v>
      </c>
      <c r="L2800" s="418"/>
      <c r="M2800" s="418"/>
      <c r="N2800" s="418"/>
      <c r="O2800" s="418"/>
      <c r="P2800" s="418"/>
      <c r="Q2800" s="419"/>
      <c r="R2800" s="420" t="str">
        <f t="shared" si="166"/>
        <v>fx</v>
      </c>
      <c r="S2800" s="418"/>
      <c r="T2800" s="418"/>
      <c r="U2800" s="418"/>
    </row>
    <row r="2801" spans="1:21" ht="15.75" thickBot="1" x14ac:dyDescent="0.3">
      <c r="A2801" s="162" t="str">
        <f t="shared" si="164"/>
        <v>روز</v>
      </c>
      <c r="B2801" s="418"/>
      <c r="C2801" s="418"/>
      <c r="D2801" s="418">
        <v>7</v>
      </c>
      <c r="E2801" s="418">
        <v>50</v>
      </c>
      <c r="F2801" s="418"/>
      <c r="G2801" s="88"/>
      <c r="H2801" s="169"/>
      <c r="I2801" s="169"/>
      <c r="J2801" s="178"/>
      <c r="K2801" s="179">
        <f t="shared" si="165"/>
        <v>0</v>
      </c>
      <c r="L2801" s="418"/>
      <c r="M2801" s="418"/>
      <c r="N2801" s="418"/>
      <c r="O2801" s="418"/>
      <c r="P2801" s="418"/>
      <c r="Q2801" s="419"/>
      <c r="R2801" s="420" t="str">
        <f t="shared" si="166"/>
        <v>fx</v>
      </c>
      <c r="S2801" s="418"/>
      <c r="T2801" s="418"/>
      <c r="U2801" s="418"/>
    </row>
    <row r="2802" spans="1:21" ht="15.75" thickBot="1" x14ac:dyDescent="0.3">
      <c r="A2802" s="162" t="str">
        <f t="shared" si="164"/>
        <v>روز</v>
      </c>
      <c r="B2802" s="418"/>
      <c r="C2802" s="418"/>
      <c r="D2802" s="418">
        <v>7</v>
      </c>
      <c r="E2802" s="418">
        <v>50</v>
      </c>
      <c r="F2802" s="418"/>
      <c r="G2802" s="88"/>
      <c r="H2802" s="169"/>
      <c r="I2802" s="169"/>
      <c r="J2802" s="178"/>
      <c r="K2802" s="179">
        <f t="shared" si="165"/>
        <v>0</v>
      </c>
      <c r="L2802" s="418"/>
      <c r="M2802" s="418"/>
      <c r="N2802" s="418"/>
      <c r="O2802" s="418"/>
      <c r="P2802" s="418"/>
      <c r="Q2802" s="419"/>
      <c r="R2802" s="420" t="str">
        <f t="shared" si="166"/>
        <v>fx</v>
      </c>
      <c r="S2802" s="418"/>
      <c r="T2802" s="418"/>
      <c r="U2802" s="418"/>
    </row>
    <row r="2803" spans="1:21" ht="15.75" thickBot="1" x14ac:dyDescent="0.3">
      <c r="A2803" s="162" t="str">
        <f t="shared" si="164"/>
        <v>روز</v>
      </c>
      <c r="B2803" s="418"/>
      <c r="C2803" s="418"/>
      <c r="D2803" s="418">
        <v>7</v>
      </c>
      <c r="E2803" s="418">
        <v>50</v>
      </c>
      <c r="F2803" s="418"/>
      <c r="G2803" s="88"/>
      <c r="H2803" s="169"/>
      <c r="I2803" s="169"/>
      <c r="J2803" s="178"/>
      <c r="K2803" s="179">
        <f t="shared" si="165"/>
        <v>0</v>
      </c>
      <c r="L2803" s="418"/>
      <c r="M2803" s="418"/>
      <c r="N2803" s="418"/>
      <c r="O2803" s="418"/>
      <c r="P2803" s="418"/>
      <c r="Q2803" s="419"/>
      <c r="R2803" s="420" t="str">
        <f t="shared" si="166"/>
        <v>fx</v>
      </c>
      <c r="S2803" s="418"/>
      <c r="T2803" s="418"/>
      <c r="U2803" s="418"/>
    </row>
    <row r="2804" spans="1:21" ht="15.75" thickBot="1" x14ac:dyDescent="0.3">
      <c r="A2804" s="162" t="str">
        <f t="shared" si="164"/>
        <v>روز</v>
      </c>
      <c r="B2804" s="418"/>
      <c r="C2804" s="418"/>
      <c r="D2804" s="418">
        <v>7</v>
      </c>
      <c r="E2804" s="418">
        <v>50</v>
      </c>
      <c r="F2804" s="418"/>
      <c r="G2804" s="88"/>
      <c r="H2804" s="169"/>
      <c r="I2804" s="169"/>
      <c r="J2804" s="178"/>
      <c r="K2804" s="179">
        <f t="shared" si="165"/>
        <v>0</v>
      </c>
      <c r="L2804" s="418"/>
      <c r="M2804" s="418"/>
      <c r="N2804" s="418"/>
      <c r="O2804" s="418"/>
      <c r="P2804" s="418"/>
      <c r="Q2804" s="419"/>
      <c r="R2804" s="420" t="str">
        <f t="shared" si="166"/>
        <v>fx</v>
      </c>
      <c r="S2804" s="418"/>
      <c r="T2804" s="418"/>
      <c r="U2804" s="418"/>
    </row>
    <row r="2805" spans="1:21" ht="15.75" thickBot="1" x14ac:dyDescent="0.3">
      <c r="A2805" s="162" t="str">
        <f t="shared" si="164"/>
        <v>روز</v>
      </c>
      <c r="B2805" s="418"/>
      <c r="C2805" s="418"/>
      <c r="D2805" s="418">
        <v>7</v>
      </c>
      <c r="E2805" s="418">
        <v>50</v>
      </c>
      <c r="F2805" s="418"/>
      <c r="G2805" s="88"/>
      <c r="H2805" s="169"/>
      <c r="I2805" s="169"/>
      <c r="J2805" s="178"/>
      <c r="K2805" s="179">
        <f t="shared" si="165"/>
        <v>0</v>
      </c>
      <c r="L2805" s="418"/>
      <c r="M2805" s="418"/>
      <c r="N2805" s="418"/>
      <c r="O2805" s="418"/>
      <c r="P2805" s="418"/>
      <c r="Q2805" s="419"/>
      <c r="R2805" s="420" t="str">
        <f t="shared" si="166"/>
        <v>fx</v>
      </c>
      <c r="S2805" s="418"/>
      <c r="T2805" s="418"/>
      <c r="U2805" s="418"/>
    </row>
    <row r="2806" spans="1:21" ht="15.75" thickBot="1" x14ac:dyDescent="0.3">
      <c r="A2806" s="162" t="str">
        <f t="shared" si="164"/>
        <v>روز</v>
      </c>
      <c r="B2806" s="418"/>
      <c r="C2806" s="418"/>
      <c r="D2806" s="418">
        <v>7</v>
      </c>
      <c r="E2806" s="418">
        <v>50</v>
      </c>
      <c r="F2806" s="418"/>
      <c r="G2806" s="88"/>
      <c r="H2806" s="169"/>
      <c r="I2806" s="169"/>
      <c r="J2806" s="178"/>
      <c r="K2806" s="179">
        <f t="shared" si="165"/>
        <v>0</v>
      </c>
      <c r="L2806" s="418"/>
      <c r="M2806" s="418"/>
      <c r="N2806" s="418"/>
      <c r="O2806" s="418"/>
      <c r="P2806" s="418"/>
      <c r="Q2806" s="419"/>
      <c r="R2806" s="420" t="str">
        <f t="shared" si="166"/>
        <v>fx</v>
      </c>
      <c r="S2806" s="418"/>
      <c r="T2806" s="418"/>
      <c r="U2806" s="418"/>
    </row>
    <row r="2807" spans="1:21" ht="15.75" thickBot="1" x14ac:dyDescent="0.3">
      <c r="A2807" s="162" t="str">
        <f t="shared" si="164"/>
        <v>روز</v>
      </c>
      <c r="B2807" s="418"/>
      <c r="C2807" s="418"/>
      <c r="D2807" s="418">
        <v>7</v>
      </c>
      <c r="E2807" s="418">
        <v>50</v>
      </c>
      <c r="F2807" s="418"/>
      <c r="G2807" s="88"/>
      <c r="H2807" s="169"/>
      <c r="I2807" s="169"/>
      <c r="J2807" s="178"/>
      <c r="K2807" s="179">
        <f t="shared" si="165"/>
        <v>0</v>
      </c>
      <c r="L2807" s="418"/>
      <c r="M2807" s="418"/>
      <c r="N2807" s="418"/>
      <c r="O2807" s="418"/>
      <c r="P2807" s="418"/>
      <c r="Q2807" s="419"/>
      <c r="R2807" s="420" t="str">
        <f t="shared" si="166"/>
        <v>fx</v>
      </c>
      <c r="S2807" s="418"/>
      <c r="T2807" s="418"/>
      <c r="U2807" s="418"/>
    </row>
    <row r="2808" spans="1:21" ht="15.75" thickBot="1" x14ac:dyDescent="0.3">
      <c r="A2808" s="162" t="str">
        <f t="shared" si="164"/>
        <v>روز</v>
      </c>
      <c r="B2808" s="418"/>
      <c r="C2808" s="418"/>
      <c r="D2808" s="418">
        <v>7</v>
      </c>
      <c r="E2808" s="418">
        <v>50</v>
      </c>
      <c r="F2808" s="418"/>
      <c r="G2808" s="88"/>
      <c r="H2808" s="169"/>
      <c r="I2808" s="169"/>
      <c r="J2808" s="178"/>
      <c r="K2808" s="179">
        <f t="shared" si="165"/>
        <v>0</v>
      </c>
      <c r="L2808" s="418"/>
      <c r="M2808" s="418"/>
      <c r="N2808" s="418"/>
      <c r="O2808" s="418"/>
      <c r="P2808" s="418"/>
      <c r="Q2808" s="419"/>
      <c r="R2808" s="420" t="str">
        <f t="shared" si="166"/>
        <v>fx</v>
      </c>
      <c r="S2808" s="418"/>
      <c r="T2808" s="418"/>
      <c r="U2808" s="418"/>
    </row>
    <row r="2809" spans="1:21" ht="15.75" thickBot="1" x14ac:dyDescent="0.3">
      <c r="A2809" s="162" t="str">
        <f t="shared" si="164"/>
        <v>روز</v>
      </c>
      <c r="B2809" s="418"/>
      <c r="C2809" s="418"/>
      <c r="D2809" s="418">
        <v>7</v>
      </c>
      <c r="E2809" s="418">
        <v>50</v>
      </c>
      <c r="F2809" s="418"/>
      <c r="G2809" s="88"/>
      <c r="H2809" s="169"/>
      <c r="I2809" s="169"/>
      <c r="J2809" s="178"/>
      <c r="K2809" s="179">
        <f t="shared" si="165"/>
        <v>0</v>
      </c>
      <c r="L2809" s="418"/>
      <c r="M2809" s="418"/>
      <c r="N2809" s="418"/>
      <c r="O2809" s="418"/>
      <c r="P2809" s="418"/>
      <c r="Q2809" s="419"/>
      <c r="R2809" s="420" t="str">
        <f t="shared" si="166"/>
        <v>fx</v>
      </c>
      <c r="S2809" s="418"/>
      <c r="T2809" s="418"/>
      <c r="U2809" s="418"/>
    </row>
    <row r="2810" spans="1:21" ht="15.75" thickBot="1" x14ac:dyDescent="0.3">
      <c r="A2810" s="162" t="str">
        <f t="shared" si="164"/>
        <v>روز</v>
      </c>
      <c r="B2810" s="418"/>
      <c r="C2810" s="418"/>
      <c r="D2810" s="418">
        <v>7</v>
      </c>
      <c r="E2810" s="418">
        <v>50</v>
      </c>
      <c r="F2810" s="418"/>
      <c r="G2810" s="88"/>
      <c r="H2810" s="169"/>
      <c r="I2810" s="169"/>
      <c r="J2810" s="178"/>
      <c r="K2810" s="179">
        <f t="shared" si="165"/>
        <v>0</v>
      </c>
      <c r="L2810" s="418"/>
      <c r="M2810" s="418"/>
      <c r="N2810" s="418"/>
      <c r="O2810" s="418"/>
      <c r="P2810" s="418"/>
      <c r="Q2810" s="419"/>
      <c r="R2810" s="420" t="str">
        <f t="shared" si="166"/>
        <v>fx</v>
      </c>
      <c r="S2810" s="418"/>
      <c r="T2810" s="418"/>
      <c r="U2810" s="418"/>
    </row>
    <row r="2811" spans="1:21" ht="15.75" thickBot="1" x14ac:dyDescent="0.3">
      <c r="A2811" s="162" t="str">
        <f t="shared" si="164"/>
        <v>روز</v>
      </c>
      <c r="B2811" s="418"/>
      <c r="C2811" s="418"/>
      <c r="D2811" s="418">
        <v>7</v>
      </c>
      <c r="E2811" s="418">
        <v>50</v>
      </c>
      <c r="F2811" s="418"/>
      <c r="G2811" s="88"/>
      <c r="H2811" s="169"/>
      <c r="I2811" s="169"/>
      <c r="J2811" s="178"/>
      <c r="K2811" s="179">
        <f t="shared" si="165"/>
        <v>0</v>
      </c>
      <c r="L2811" s="418"/>
      <c r="M2811" s="418"/>
      <c r="N2811" s="418"/>
      <c r="O2811" s="418"/>
      <c r="P2811" s="418"/>
      <c r="Q2811" s="419"/>
      <c r="R2811" s="420" t="str">
        <f t="shared" si="166"/>
        <v>fx</v>
      </c>
      <c r="S2811" s="418"/>
      <c r="T2811" s="418"/>
      <c r="U2811" s="418"/>
    </row>
    <row r="2812" spans="1:21" ht="15.75" thickBot="1" x14ac:dyDescent="0.3">
      <c r="A2812" s="162" t="str">
        <f t="shared" si="164"/>
        <v>روز</v>
      </c>
      <c r="B2812" s="418"/>
      <c r="C2812" s="418"/>
      <c r="D2812" s="418">
        <v>7</v>
      </c>
      <c r="E2812" s="418">
        <v>50</v>
      </c>
      <c r="F2812" s="418"/>
      <c r="G2812" s="88"/>
      <c r="H2812" s="169"/>
      <c r="I2812" s="169"/>
      <c r="J2812" s="178"/>
      <c r="K2812" s="179">
        <f t="shared" si="165"/>
        <v>0</v>
      </c>
      <c r="L2812" s="418"/>
      <c r="M2812" s="418"/>
      <c r="N2812" s="418"/>
      <c r="O2812" s="418"/>
      <c r="P2812" s="418"/>
      <c r="Q2812" s="419"/>
      <c r="R2812" s="420" t="str">
        <f t="shared" si="166"/>
        <v>fx</v>
      </c>
      <c r="S2812" s="418"/>
      <c r="T2812" s="418"/>
      <c r="U2812" s="418"/>
    </row>
    <row r="2813" spans="1:21" ht="15.75" thickBot="1" x14ac:dyDescent="0.3">
      <c r="A2813" s="162" t="str">
        <f t="shared" si="164"/>
        <v>روز</v>
      </c>
      <c r="B2813" s="418"/>
      <c r="C2813" s="418"/>
      <c r="D2813" s="418">
        <v>7</v>
      </c>
      <c r="E2813" s="418">
        <v>50</v>
      </c>
      <c r="F2813" s="418"/>
      <c r="G2813" s="88"/>
      <c r="H2813" s="169"/>
      <c r="I2813" s="169"/>
      <c r="J2813" s="178"/>
      <c r="K2813" s="179">
        <f t="shared" si="165"/>
        <v>0</v>
      </c>
      <c r="L2813" s="418"/>
      <c r="M2813" s="418"/>
      <c r="N2813" s="418"/>
      <c r="O2813" s="418"/>
      <c r="P2813" s="418"/>
      <c r="Q2813" s="419"/>
      <c r="R2813" s="420" t="str">
        <f t="shared" si="166"/>
        <v>fx</v>
      </c>
      <c r="S2813" s="418"/>
      <c r="T2813" s="418"/>
      <c r="U2813" s="418"/>
    </row>
    <row r="2814" spans="1:21" ht="15.75" thickBot="1" x14ac:dyDescent="0.3">
      <c r="A2814" s="162" t="str">
        <f t="shared" si="164"/>
        <v>روز</v>
      </c>
      <c r="B2814" s="418"/>
      <c r="C2814" s="418"/>
      <c r="D2814" s="418">
        <v>7</v>
      </c>
      <c r="E2814" s="418">
        <v>50</v>
      </c>
      <c r="F2814" s="418"/>
      <c r="G2814" s="88"/>
      <c r="H2814" s="169"/>
      <c r="I2814" s="169"/>
      <c r="J2814" s="178"/>
      <c r="K2814" s="179">
        <f t="shared" si="165"/>
        <v>0</v>
      </c>
      <c r="L2814" s="418"/>
      <c r="M2814" s="418"/>
      <c r="N2814" s="418"/>
      <c r="O2814" s="418"/>
      <c r="P2814" s="418"/>
      <c r="Q2814" s="419"/>
      <c r="R2814" s="420" t="str">
        <f t="shared" si="166"/>
        <v>fx</v>
      </c>
      <c r="S2814" s="418"/>
      <c r="T2814" s="418"/>
      <c r="U2814" s="418"/>
    </row>
    <row r="2815" spans="1:21" ht="15.75" thickBot="1" x14ac:dyDescent="0.3">
      <c r="A2815" s="162" t="str">
        <f t="shared" si="164"/>
        <v>روز</v>
      </c>
      <c r="B2815" s="418"/>
      <c r="C2815" s="418"/>
      <c r="D2815" s="418">
        <v>7</v>
      </c>
      <c r="E2815" s="418">
        <v>50</v>
      </c>
      <c r="F2815" s="418"/>
      <c r="G2815" s="88"/>
      <c r="H2815" s="169"/>
      <c r="I2815" s="169"/>
      <c r="J2815" s="178"/>
      <c r="K2815" s="179">
        <f t="shared" si="165"/>
        <v>0</v>
      </c>
      <c r="L2815" s="418"/>
      <c r="M2815" s="418"/>
      <c r="N2815" s="418"/>
      <c r="O2815" s="418"/>
      <c r="P2815" s="418"/>
      <c r="Q2815" s="419"/>
      <c r="R2815" s="420" t="str">
        <f t="shared" si="166"/>
        <v>fx</v>
      </c>
      <c r="S2815" s="418"/>
      <c r="T2815" s="418"/>
      <c r="U2815" s="418"/>
    </row>
    <row r="2816" spans="1:21" ht="15.75" thickBot="1" x14ac:dyDescent="0.3">
      <c r="A2816" s="162" t="str">
        <f t="shared" si="164"/>
        <v>روز</v>
      </c>
      <c r="B2816" s="418"/>
      <c r="C2816" s="418"/>
      <c r="D2816" s="418">
        <v>7</v>
      </c>
      <c r="E2816" s="418">
        <v>50</v>
      </c>
      <c r="F2816" s="418"/>
      <c r="G2816" s="88"/>
      <c r="H2816" s="169"/>
      <c r="I2816" s="169"/>
      <c r="J2816" s="178"/>
      <c r="K2816" s="179">
        <f t="shared" si="165"/>
        <v>0</v>
      </c>
      <c r="L2816" s="418"/>
      <c r="M2816" s="418"/>
      <c r="N2816" s="418"/>
      <c r="O2816" s="418"/>
      <c r="P2816" s="418"/>
      <c r="Q2816" s="419"/>
      <c r="R2816" s="420" t="str">
        <f t="shared" si="166"/>
        <v>fx</v>
      </c>
      <c r="S2816" s="418"/>
      <c r="T2816" s="418"/>
      <c r="U2816" s="418"/>
    </row>
    <row r="2817" spans="1:21" ht="15.75" thickBot="1" x14ac:dyDescent="0.3">
      <c r="A2817" s="162" t="str">
        <f t="shared" si="164"/>
        <v>روز</v>
      </c>
      <c r="B2817" s="418"/>
      <c r="C2817" s="418"/>
      <c r="D2817" s="418">
        <v>7</v>
      </c>
      <c r="E2817" s="418">
        <v>50</v>
      </c>
      <c r="F2817" s="418"/>
      <c r="G2817" s="88"/>
      <c r="H2817" s="169"/>
      <c r="I2817" s="169"/>
      <c r="J2817" s="178"/>
      <c r="K2817" s="179">
        <f t="shared" si="165"/>
        <v>0</v>
      </c>
      <c r="L2817" s="418"/>
      <c r="M2817" s="418"/>
      <c r="N2817" s="418"/>
      <c r="O2817" s="418"/>
      <c r="P2817" s="418"/>
      <c r="Q2817" s="419"/>
      <c r="R2817" s="420" t="str">
        <f t="shared" si="166"/>
        <v>fx</v>
      </c>
      <c r="S2817" s="418"/>
      <c r="T2817" s="418"/>
      <c r="U2817" s="418"/>
    </row>
    <row r="2818" spans="1:21" ht="15.75" thickBot="1" x14ac:dyDescent="0.3">
      <c r="A2818" s="162" t="str">
        <f t="shared" si="164"/>
        <v>روز</v>
      </c>
      <c r="B2818" s="418"/>
      <c r="C2818" s="418"/>
      <c r="D2818" s="418">
        <v>7</v>
      </c>
      <c r="E2818" s="418">
        <v>50</v>
      </c>
      <c r="F2818" s="418"/>
      <c r="G2818" s="88"/>
      <c r="H2818" s="169"/>
      <c r="I2818" s="169"/>
      <c r="J2818" s="178"/>
      <c r="K2818" s="179">
        <f t="shared" si="165"/>
        <v>0</v>
      </c>
      <c r="L2818" s="418"/>
      <c r="M2818" s="418"/>
      <c r="N2818" s="418"/>
      <c r="O2818" s="418"/>
      <c r="P2818" s="418"/>
      <c r="Q2818" s="419"/>
      <c r="R2818" s="420" t="str">
        <f t="shared" si="166"/>
        <v>fx</v>
      </c>
      <c r="S2818" s="418"/>
      <c r="T2818" s="418"/>
      <c r="U2818" s="418"/>
    </row>
    <row r="2819" spans="1:21" ht="15.75" thickBot="1" x14ac:dyDescent="0.3">
      <c r="A2819" s="162" t="str">
        <f t="shared" si="164"/>
        <v>روز</v>
      </c>
      <c r="B2819" s="418"/>
      <c r="C2819" s="418"/>
      <c r="D2819" s="418">
        <v>7</v>
      </c>
      <c r="E2819" s="418">
        <v>50</v>
      </c>
      <c r="F2819" s="418"/>
      <c r="G2819" s="88"/>
      <c r="H2819" s="169"/>
      <c r="I2819" s="169"/>
      <c r="J2819" s="178"/>
      <c r="K2819" s="179">
        <f t="shared" si="165"/>
        <v>0</v>
      </c>
      <c r="L2819" s="418"/>
      <c r="M2819" s="418"/>
      <c r="N2819" s="418"/>
      <c r="O2819" s="418"/>
      <c r="P2819" s="418"/>
      <c r="Q2819" s="419"/>
      <c r="R2819" s="420" t="str">
        <f t="shared" si="166"/>
        <v>fx</v>
      </c>
      <c r="S2819" s="418"/>
      <c r="T2819" s="418"/>
      <c r="U2819" s="418"/>
    </row>
    <row r="2820" spans="1:21" ht="15.75" thickBot="1" x14ac:dyDescent="0.3">
      <c r="A2820" s="162" t="str">
        <f t="shared" si="164"/>
        <v>روز</v>
      </c>
      <c r="B2820" s="418"/>
      <c r="C2820" s="418"/>
      <c r="D2820" s="418">
        <v>7</v>
      </c>
      <c r="E2820" s="418">
        <v>50</v>
      </c>
      <c r="F2820" s="418"/>
      <c r="G2820" s="88"/>
      <c r="H2820" s="169"/>
      <c r="I2820" s="169"/>
      <c r="J2820" s="178"/>
      <c r="K2820" s="179">
        <f t="shared" si="165"/>
        <v>0</v>
      </c>
      <c r="L2820" s="418"/>
      <c r="M2820" s="418"/>
      <c r="N2820" s="418"/>
      <c r="O2820" s="418"/>
      <c r="P2820" s="418"/>
      <c r="Q2820" s="419"/>
      <c r="R2820" s="420" t="str">
        <f t="shared" si="166"/>
        <v>fx</v>
      </c>
      <c r="S2820" s="418"/>
      <c r="T2820" s="418"/>
      <c r="U2820" s="418"/>
    </row>
    <row r="2821" spans="1:21" ht="15.75" thickBot="1" x14ac:dyDescent="0.3">
      <c r="A2821" s="162" t="str">
        <f t="shared" si="164"/>
        <v>روز</v>
      </c>
      <c r="B2821" s="418"/>
      <c r="C2821" s="418"/>
      <c r="D2821" s="418">
        <v>7</v>
      </c>
      <c r="E2821" s="418">
        <v>50</v>
      </c>
      <c r="F2821" s="418"/>
      <c r="G2821" s="88"/>
      <c r="H2821" s="169"/>
      <c r="I2821" s="169"/>
      <c r="J2821" s="178"/>
      <c r="K2821" s="179">
        <f t="shared" si="165"/>
        <v>0</v>
      </c>
      <c r="L2821" s="418"/>
      <c r="M2821" s="418"/>
      <c r="N2821" s="418"/>
      <c r="O2821" s="418"/>
      <c r="P2821" s="418"/>
      <c r="Q2821" s="419"/>
      <c r="R2821" s="420" t="str">
        <f t="shared" si="166"/>
        <v>fx</v>
      </c>
      <c r="S2821" s="418"/>
      <c r="T2821" s="418"/>
      <c r="U2821" s="418"/>
    </row>
    <row r="2822" spans="1:21" ht="15.75" thickBot="1" x14ac:dyDescent="0.3">
      <c r="A2822" s="162" t="str">
        <f t="shared" si="164"/>
        <v>روز</v>
      </c>
      <c r="B2822" s="418"/>
      <c r="C2822" s="418"/>
      <c r="D2822" s="418">
        <v>7</v>
      </c>
      <c r="E2822" s="418">
        <v>50</v>
      </c>
      <c r="F2822" s="418"/>
      <c r="G2822" s="88"/>
      <c r="H2822" s="169"/>
      <c r="I2822" s="169"/>
      <c r="J2822" s="178"/>
      <c r="K2822" s="179">
        <f t="shared" si="165"/>
        <v>0</v>
      </c>
      <c r="L2822" s="418"/>
      <c r="M2822" s="418"/>
      <c r="N2822" s="418"/>
      <c r="O2822" s="418"/>
      <c r="P2822" s="418"/>
      <c r="Q2822" s="419"/>
      <c r="R2822" s="420" t="str">
        <f t="shared" si="166"/>
        <v>fx</v>
      </c>
      <c r="S2822" s="418"/>
      <c r="T2822" s="418"/>
      <c r="U2822" s="418"/>
    </row>
    <row r="2823" spans="1:21" ht="15.75" thickBot="1" x14ac:dyDescent="0.3">
      <c r="A2823" s="162" t="str">
        <f t="shared" si="164"/>
        <v>روز</v>
      </c>
      <c r="B2823" s="418"/>
      <c r="C2823" s="418"/>
      <c r="D2823" s="418">
        <v>7</v>
      </c>
      <c r="E2823" s="418">
        <v>50</v>
      </c>
      <c r="F2823" s="418"/>
      <c r="G2823" s="88"/>
      <c r="H2823" s="169"/>
      <c r="I2823" s="169"/>
      <c r="J2823" s="178"/>
      <c r="K2823" s="179">
        <f t="shared" si="165"/>
        <v>0</v>
      </c>
      <c r="L2823" s="418"/>
      <c r="M2823" s="418"/>
      <c r="N2823" s="418"/>
      <c r="O2823" s="418"/>
      <c r="P2823" s="418"/>
      <c r="Q2823" s="419"/>
      <c r="R2823" s="420" t="str">
        <f t="shared" si="166"/>
        <v>fx</v>
      </c>
      <c r="S2823" s="418"/>
      <c r="T2823" s="418"/>
      <c r="U2823" s="418"/>
    </row>
    <row r="2824" spans="1:21" x14ac:dyDescent="0.25">
      <c r="A2824" s="162" t="str">
        <f t="shared" si="164"/>
        <v>روز</v>
      </c>
      <c r="B2824" s="418"/>
      <c r="C2824" s="418"/>
      <c r="D2824" s="418">
        <v>7</v>
      </c>
      <c r="E2824" s="418">
        <v>50</v>
      </c>
      <c r="F2824" s="418"/>
      <c r="G2824" s="88"/>
      <c r="H2824" s="169"/>
      <c r="I2824" s="169"/>
      <c r="J2824" s="178"/>
      <c r="K2824" s="179">
        <f t="shared" si="165"/>
        <v>0</v>
      </c>
      <c r="L2824" s="418"/>
      <c r="M2824" s="418"/>
      <c r="N2824" s="418"/>
      <c r="O2824" s="418"/>
      <c r="P2824" s="418"/>
      <c r="Q2824" s="419"/>
      <c r="R2824" s="420" t="str">
        <f t="shared" si="166"/>
        <v>fx</v>
      </c>
      <c r="S2824" s="418"/>
      <c r="T2824" s="418"/>
      <c r="U2824" s="418"/>
    </row>
    <row r="1048450" ht="15" customHeight="1" x14ac:dyDescent="0.25"/>
    <row r="1048451" ht="15" customHeight="1" x14ac:dyDescent="0.25"/>
  </sheetData>
  <autoFilter ref="A3:AS3"/>
  <mergeCells count="1173"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topLeftCell="C1" zoomScaleNormal="100" zoomScaleSheetLayoutView="85" zoomScalePageLayoutView="55" workbookViewId="0">
      <pane ySplit="3" topLeftCell="A598" activePane="bottomLeft" state="frozen"/>
      <selection pane="bottomLeft" activeCell="D607" sqref="D607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42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788" t="s">
        <v>1</v>
      </c>
      <c r="D1" s="788"/>
      <c r="E1" s="788"/>
      <c r="F1" s="788"/>
      <c r="G1" s="788"/>
      <c r="H1" s="788"/>
      <c r="I1" s="788"/>
      <c r="J1" s="788"/>
      <c r="K1" s="789"/>
      <c r="L1" s="788"/>
      <c r="M1" s="788"/>
      <c r="N1" s="788"/>
      <c r="O1" s="788"/>
      <c r="P1" s="788"/>
      <c r="Q1" s="788"/>
      <c r="R1" s="788"/>
      <c r="S1" s="265"/>
      <c r="T1" s="265"/>
    </row>
    <row r="2" spans="1:20" ht="36" customHeight="1" x14ac:dyDescent="0.25">
      <c r="A2" s="805" t="s">
        <v>128</v>
      </c>
      <c r="B2" s="794" t="s">
        <v>116</v>
      </c>
      <c r="C2" s="807" t="s">
        <v>35</v>
      </c>
      <c r="D2" s="792" t="s">
        <v>36</v>
      </c>
      <c r="E2" s="792" t="s">
        <v>37</v>
      </c>
      <c r="F2" s="794" t="s">
        <v>329</v>
      </c>
      <c r="G2" s="794" t="s">
        <v>38</v>
      </c>
      <c r="H2" s="792" t="s">
        <v>24</v>
      </c>
      <c r="I2" s="792"/>
      <c r="J2" s="792"/>
      <c r="K2" s="796"/>
      <c r="L2" s="794" t="s">
        <v>39</v>
      </c>
      <c r="M2" s="794" t="s">
        <v>40</v>
      </c>
      <c r="N2" s="792" t="s">
        <v>41</v>
      </c>
      <c r="O2" s="794" t="s">
        <v>30</v>
      </c>
      <c r="P2" s="794" t="s">
        <v>32</v>
      </c>
      <c r="Q2" s="798" t="s">
        <v>333</v>
      </c>
      <c r="R2" s="794" t="s">
        <v>157</v>
      </c>
      <c r="S2" s="800" t="s">
        <v>330</v>
      </c>
      <c r="T2" s="790" t="s">
        <v>332</v>
      </c>
    </row>
    <row r="3" spans="1:20" ht="41.25" thickBot="1" x14ac:dyDescent="0.3">
      <c r="A3" s="806"/>
      <c r="B3" s="797"/>
      <c r="C3" s="808"/>
      <c r="D3" s="793"/>
      <c r="E3" s="793"/>
      <c r="F3" s="797"/>
      <c r="G3" s="795"/>
      <c r="H3" s="266" t="s">
        <v>91</v>
      </c>
      <c r="I3" s="266" t="s">
        <v>92</v>
      </c>
      <c r="J3" s="267" t="s">
        <v>151</v>
      </c>
      <c r="K3" s="268" t="s">
        <v>331</v>
      </c>
      <c r="L3" s="795"/>
      <c r="M3" s="795"/>
      <c r="N3" s="793"/>
      <c r="O3" s="795"/>
      <c r="P3" s="795"/>
      <c r="Q3" s="799"/>
      <c r="R3" s="795"/>
      <c r="S3" s="801"/>
      <c r="T3" s="791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782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13" t="s">
        <v>242</v>
      </c>
      <c r="R4" s="259" t="s">
        <v>115</v>
      </c>
      <c r="S4" s="260">
        <f t="shared" ref="S4:S58" si="0">E4*F4</f>
        <v>0</v>
      </c>
      <c r="T4" s="804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783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5" t="s">
        <v>242</v>
      </c>
      <c r="R5" s="260" t="s">
        <v>115</v>
      </c>
      <c r="S5" s="260">
        <f t="shared" si="0"/>
        <v>0</v>
      </c>
      <c r="T5" s="780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783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5" t="s">
        <v>242</v>
      </c>
      <c r="R6" s="260" t="s">
        <v>115</v>
      </c>
      <c r="S6" s="260">
        <f t="shared" si="0"/>
        <v>0</v>
      </c>
      <c r="T6" s="780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783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5" t="s">
        <v>242</v>
      </c>
      <c r="R7" s="260" t="s">
        <v>115</v>
      </c>
      <c r="S7" s="260">
        <f t="shared" si="0"/>
        <v>0</v>
      </c>
      <c r="T7" s="780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783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5" t="s">
        <v>242</v>
      </c>
      <c r="R8" s="260" t="s">
        <v>115</v>
      </c>
      <c r="S8" s="260">
        <v>0</v>
      </c>
      <c r="T8" s="780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783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5" t="s">
        <v>368</v>
      </c>
      <c r="R9" s="260" t="s">
        <v>115</v>
      </c>
      <c r="S9" s="260">
        <f t="shared" si="0"/>
        <v>0</v>
      </c>
      <c r="T9" s="780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783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5" t="s">
        <v>241</v>
      </c>
      <c r="R10" s="260" t="s">
        <v>115</v>
      </c>
      <c r="S10" s="260">
        <f t="shared" si="0"/>
        <v>0</v>
      </c>
      <c r="T10" s="780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783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5" t="s">
        <v>241</v>
      </c>
      <c r="R11" s="260" t="s">
        <v>115</v>
      </c>
      <c r="S11" s="260">
        <f t="shared" si="0"/>
        <v>0</v>
      </c>
      <c r="T11" s="780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784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34" t="s">
        <v>241</v>
      </c>
      <c r="R12" s="261" t="s">
        <v>115</v>
      </c>
      <c r="S12" s="260">
        <f t="shared" si="0"/>
        <v>0</v>
      </c>
      <c r="T12" s="781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782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13" t="s">
        <v>242</v>
      </c>
      <c r="R13" s="259" t="s">
        <v>115</v>
      </c>
      <c r="S13" s="260">
        <f t="shared" si="0"/>
        <v>0</v>
      </c>
      <c r="T13" s="779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783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5" t="s">
        <v>242</v>
      </c>
      <c r="R14" s="213" t="s">
        <v>115</v>
      </c>
      <c r="S14" s="260">
        <f t="shared" si="0"/>
        <v>0</v>
      </c>
      <c r="T14" s="780"/>
    </row>
    <row r="15" spans="1:20" x14ac:dyDescent="0.25">
      <c r="A15" s="208" t="s">
        <v>135</v>
      </c>
      <c r="B15" s="260" t="s">
        <v>97</v>
      </c>
      <c r="C15" s="260">
        <v>14030219</v>
      </c>
      <c r="D15" s="783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5" t="s">
        <v>241</v>
      </c>
      <c r="R15" s="213" t="s">
        <v>115</v>
      </c>
      <c r="S15" s="260">
        <f t="shared" si="0"/>
        <v>0</v>
      </c>
      <c r="T15" s="780"/>
    </row>
    <row r="16" spans="1:20" x14ac:dyDescent="0.25">
      <c r="A16" s="208" t="s">
        <v>135</v>
      </c>
      <c r="B16" s="260" t="s">
        <v>97</v>
      </c>
      <c r="C16" s="260">
        <v>14030219</v>
      </c>
      <c r="D16" s="783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5" t="s">
        <v>241</v>
      </c>
      <c r="R16" s="213" t="s">
        <v>115</v>
      </c>
      <c r="S16" s="260">
        <f t="shared" si="0"/>
        <v>0</v>
      </c>
      <c r="T16" s="780"/>
    </row>
    <row r="17" spans="1:20" x14ac:dyDescent="0.25">
      <c r="A17" s="208" t="s">
        <v>135</v>
      </c>
      <c r="B17" s="260" t="s">
        <v>97</v>
      </c>
      <c r="C17" s="260">
        <v>14030219</v>
      </c>
      <c r="D17" s="783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5" t="s">
        <v>241</v>
      </c>
      <c r="R17" s="213" t="s">
        <v>115</v>
      </c>
      <c r="S17" s="260">
        <f t="shared" si="0"/>
        <v>0</v>
      </c>
      <c r="T17" s="780"/>
    </row>
    <row r="18" spans="1:20" x14ac:dyDescent="0.25">
      <c r="A18" s="208" t="s">
        <v>135</v>
      </c>
      <c r="B18" s="260" t="s">
        <v>97</v>
      </c>
      <c r="C18" s="260">
        <v>14030219</v>
      </c>
      <c r="D18" s="783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5" t="s">
        <v>241</v>
      </c>
      <c r="R18" s="213" t="s">
        <v>115</v>
      </c>
      <c r="S18" s="260">
        <f t="shared" si="0"/>
        <v>0</v>
      </c>
      <c r="T18" s="780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784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34" t="s">
        <v>241</v>
      </c>
      <c r="R19" s="213" t="s">
        <v>115</v>
      </c>
      <c r="S19" s="260">
        <f t="shared" si="0"/>
        <v>0</v>
      </c>
      <c r="T19" s="781"/>
    </row>
    <row r="20" spans="1:20" x14ac:dyDescent="0.25">
      <c r="A20" s="206" t="s">
        <v>213</v>
      </c>
      <c r="B20" s="260" t="s">
        <v>97</v>
      </c>
      <c r="C20" s="259">
        <v>14030219</v>
      </c>
      <c r="D20" s="782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13" t="s">
        <v>255</v>
      </c>
      <c r="R20" s="213" t="s">
        <v>115</v>
      </c>
      <c r="S20" s="260">
        <f t="shared" si="0"/>
        <v>0</v>
      </c>
      <c r="T20" s="779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783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5" t="s">
        <v>255</v>
      </c>
      <c r="R21" s="213" t="s">
        <v>115</v>
      </c>
      <c r="S21" s="260">
        <f t="shared" si="0"/>
        <v>0</v>
      </c>
      <c r="T21" s="780"/>
    </row>
    <row r="22" spans="1:20" x14ac:dyDescent="0.25">
      <c r="A22" s="208" t="s">
        <v>107</v>
      </c>
      <c r="B22" s="260" t="s">
        <v>97</v>
      </c>
      <c r="C22" s="260">
        <v>14030219</v>
      </c>
      <c r="D22" s="783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5" t="s">
        <v>368</v>
      </c>
      <c r="R22" s="213" t="s">
        <v>115</v>
      </c>
      <c r="S22" s="260">
        <f t="shared" si="0"/>
        <v>0</v>
      </c>
      <c r="T22" s="780"/>
    </row>
    <row r="23" spans="1:20" x14ac:dyDescent="0.25">
      <c r="A23" s="208" t="s">
        <v>118</v>
      </c>
      <c r="B23" s="260" t="s">
        <v>97</v>
      </c>
      <c r="C23" s="260">
        <v>14030219</v>
      </c>
      <c r="D23" s="783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5" t="s">
        <v>372</v>
      </c>
      <c r="R23" s="213" t="s">
        <v>115</v>
      </c>
      <c r="S23" s="260">
        <f t="shared" si="0"/>
        <v>0</v>
      </c>
      <c r="T23" s="780"/>
    </row>
    <row r="24" spans="1:20" x14ac:dyDescent="0.25">
      <c r="A24" s="208" t="s">
        <v>135</v>
      </c>
      <c r="B24" s="260" t="s">
        <v>97</v>
      </c>
      <c r="C24" s="260">
        <v>14030219</v>
      </c>
      <c r="D24" s="783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5" t="s">
        <v>241</v>
      </c>
      <c r="R24" s="213" t="s">
        <v>115</v>
      </c>
      <c r="S24" s="260">
        <f t="shared" si="0"/>
        <v>0</v>
      </c>
      <c r="T24" s="780"/>
    </row>
    <row r="25" spans="1:20" x14ac:dyDescent="0.25">
      <c r="A25" s="208" t="s">
        <v>135</v>
      </c>
      <c r="B25" s="260" t="s">
        <v>97</v>
      </c>
      <c r="C25" s="260">
        <v>14030219</v>
      </c>
      <c r="D25" s="783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5" t="s">
        <v>241</v>
      </c>
      <c r="R25" s="213" t="s">
        <v>115</v>
      </c>
      <c r="S25" s="260">
        <f t="shared" si="0"/>
        <v>0</v>
      </c>
      <c r="T25" s="780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784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6" t="s">
        <v>241</v>
      </c>
      <c r="R26" s="257" t="s">
        <v>115</v>
      </c>
      <c r="S26" s="260">
        <f t="shared" si="0"/>
        <v>0</v>
      </c>
      <c r="T26" s="781"/>
    </row>
    <row r="27" spans="1:20" x14ac:dyDescent="0.25">
      <c r="A27" s="206" t="s">
        <v>135</v>
      </c>
      <c r="B27" s="260" t="s">
        <v>97</v>
      </c>
      <c r="C27" s="259">
        <v>14030220</v>
      </c>
      <c r="D27" s="782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13" t="s">
        <v>241</v>
      </c>
      <c r="R27" s="259" t="s">
        <v>115</v>
      </c>
      <c r="S27" s="260">
        <f t="shared" si="0"/>
        <v>0</v>
      </c>
      <c r="T27" s="779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783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5" t="s">
        <v>241</v>
      </c>
      <c r="R28" s="213" t="s">
        <v>115</v>
      </c>
      <c r="S28" s="260">
        <f t="shared" si="0"/>
        <v>0</v>
      </c>
      <c r="T28" s="780"/>
    </row>
    <row r="29" spans="1:20" x14ac:dyDescent="0.25">
      <c r="A29" s="208" t="s">
        <v>118</v>
      </c>
      <c r="B29" s="260" t="s">
        <v>97</v>
      </c>
      <c r="C29" s="213">
        <v>14030220</v>
      </c>
      <c r="D29" s="783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5" t="s">
        <v>242</v>
      </c>
      <c r="R29" s="213" t="s">
        <v>115</v>
      </c>
      <c r="S29" s="260">
        <f t="shared" si="0"/>
        <v>0</v>
      </c>
      <c r="T29" s="780"/>
    </row>
    <row r="30" spans="1:20" x14ac:dyDescent="0.25">
      <c r="A30" s="208" t="s">
        <v>118</v>
      </c>
      <c r="B30" s="260" t="s">
        <v>97</v>
      </c>
      <c r="C30" s="213">
        <v>14030220</v>
      </c>
      <c r="D30" s="783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5" t="s">
        <v>242</v>
      </c>
      <c r="R30" s="213" t="s">
        <v>115</v>
      </c>
      <c r="S30" s="260">
        <f t="shared" si="0"/>
        <v>0</v>
      </c>
      <c r="T30" s="780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784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6" t="s">
        <v>243</v>
      </c>
      <c r="R31" s="257" t="s">
        <v>115</v>
      </c>
      <c r="S31" s="260">
        <f t="shared" si="0"/>
        <v>0</v>
      </c>
      <c r="T31" s="781"/>
    </row>
    <row r="32" spans="1:20" x14ac:dyDescent="0.25">
      <c r="A32" s="206" t="s">
        <v>118</v>
      </c>
      <c r="B32" s="259" t="s">
        <v>97</v>
      </c>
      <c r="C32" s="259">
        <v>14030220</v>
      </c>
      <c r="D32" s="782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13" t="s">
        <v>242</v>
      </c>
      <c r="R32" s="259" t="s">
        <v>115</v>
      </c>
      <c r="S32" s="260">
        <f t="shared" si="0"/>
        <v>0</v>
      </c>
      <c r="T32" s="779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783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7" t="s">
        <v>242</v>
      </c>
      <c r="R33" s="213" t="s">
        <v>115</v>
      </c>
      <c r="S33" s="260">
        <f t="shared" si="0"/>
        <v>0</v>
      </c>
      <c r="T33" s="780"/>
    </row>
    <row r="34" spans="1:20" x14ac:dyDescent="0.25">
      <c r="A34" s="208" t="s">
        <v>118</v>
      </c>
      <c r="B34" s="260" t="s">
        <v>97</v>
      </c>
      <c r="C34" s="213">
        <v>14030220</v>
      </c>
      <c r="D34" s="783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7" t="s">
        <v>242</v>
      </c>
      <c r="R34" s="213" t="s">
        <v>115</v>
      </c>
      <c r="S34" s="260">
        <f t="shared" si="0"/>
        <v>0</v>
      </c>
      <c r="T34" s="780"/>
    </row>
    <row r="35" spans="1:20" x14ac:dyDescent="0.25">
      <c r="A35" s="208" t="s">
        <v>118</v>
      </c>
      <c r="B35" s="260" t="s">
        <v>97</v>
      </c>
      <c r="C35" s="213">
        <v>14030220</v>
      </c>
      <c r="D35" s="783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7" t="s">
        <v>242</v>
      </c>
      <c r="R35" s="213" t="s">
        <v>115</v>
      </c>
      <c r="S35" s="260">
        <f t="shared" si="0"/>
        <v>0</v>
      </c>
      <c r="T35" s="780"/>
    </row>
    <row r="36" spans="1:20" x14ac:dyDescent="0.25">
      <c r="A36" s="208" t="s">
        <v>118</v>
      </c>
      <c r="B36" s="260" t="s">
        <v>97</v>
      </c>
      <c r="C36" s="213">
        <v>14030220</v>
      </c>
      <c r="D36" s="783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7" t="s">
        <v>242</v>
      </c>
      <c r="R36" s="213" t="s">
        <v>115</v>
      </c>
      <c r="S36" s="260">
        <f t="shared" si="0"/>
        <v>0</v>
      </c>
      <c r="T36" s="780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784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6" t="s">
        <v>243</v>
      </c>
      <c r="R37" s="257" t="s">
        <v>115</v>
      </c>
      <c r="S37" s="260">
        <f t="shared" si="0"/>
        <v>0</v>
      </c>
      <c r="T37" s="781"/>
    </row>
    <row r="38" spans="1:20" x14ac:dyDescent="0.25">
      <c r="A38" s="206" t="s">
        <v>118</v>
      </c>
      <c r="B38" s="259" t="s">
        <v>97</v>
      </c>
      <c r="C38" s="259">
        <v>14030220</v>
      </c>
      <c r="D38" s="782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13" t="s">
        <v>242</v>
      </c>
      <c r="R38" s="259" t="s">
        <v>115</v>
      </c>
      <c r="S38" s="260">
        <f t="shared" si="0"/>
        <v>0</v>
      </c>
      <c r="T38" s="779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783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7" t="s">
        <v>242</v>
      </c>
      <c r="R39" s="213" t="s">
        <v>115</v>
      </c>
      <c r="S39" s="260">
        <f t="shared" si="0"/>
        <v>0</v>
      </c>
      <c r="T39" s="780"/>
    </row>
    <row r="40" spans="1:20" x14ac:dyDescent="0.25">
      <c r="A40" s="208" t="s">
        <v>118</v>
      </c>
      <c r="B40" s="260" t="s">
        <v>97</v>
      </c>
      <c r="C40" s="213">
        <v>14030220</v>
      </c>
      <c r="D40" s="783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7" t="s">
        <v>242</v>
      </c>
      <c r="R40" s="213" t="s">
        <v>115</v>
      </c>
      <c r="S40" s="260">
        <f t="shared" si="0"/>
        <v>0</v>
      </c>
      <c r="T40" s="780"/>
    </row>
    <row r="41" spans="1:20" x14ac:dyDescent="0.25">
      <c r="A41" s="208" t="s">
        <v>118</v>
      </c>
      <c r="B41" s="260" t="s">
        <v>97</v>
      </c>
      <c r="C41" s="213">
        <v>14030220</v>
      </c>
      <c r="D41" s="783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7" t="s">
        <v>242</v>
      </c>
      <c r="R41" s="213" t="s">
        <v>115</v>
      </c>
      <c r="S41" s="260">
        <f t="shared" si="0"/>
        <v>0</v>
      </c>
      <c r="T41" s="780"/>
    </row>
    <row r="42" spans="1:20" x14ac:dyDescent="0.25">
      <c r="A42" s="208" t="s">
        <v>118</v>
      </c>
      <c r="B42" s="260" t="s">
        <v>97</v>
      </c>
      <c r="C42" s="213">
        <v>14030220</v>
      </c>
      <c r="D42" s="783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7" t="s">
        <v>242</v>
      </c>
      <c r="R42" s="213" t="s">
        <v>115</v>
      </c>
      <c r="S42" s="260">
        <f t="shared" si="0"/>
        <v>0</v>
      </c>
      <c r="T42" s="780"/>
    </row>
    <row r="43" spans="1:20" x14ac:dyDescent="0.25">
      <c r="A43" s="208" t="s">
        <v>117</v>
      </c>
      <c r="B43" s="260" t="s">
        <v>97</v>
      </c>
      <c r="C43" s="213">
        <v>14030220</v>
      </c>
      <c r="D43" s="783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7" t="s">
        <v>242</v>
      </c>
      <c r="R43" s="213" t="s">
        <v>115</v>
      </c>
      <c r="S43" s="260">
        <f t="shared" si="0"/>
        <v>0</v>
      </c>
      <c r="T43" s="780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784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34" t="s">
        <v>243</v>
      </c>
      <c r="R44" s="258" t="s">
        <v>115</v>
      </c>
      <c r="S44" s="260">
        <f t="shared" si="0"/>
        <v>0</v>
      </c>
      <c r="T44" s="781"/>
    </row>
    <row r="45" spans="1:20" x14ac:dyDescent="0.25">
      <c r="A45" s="206" t="s">
        <v>374</v>
      </c>
      <c r="B45" s="259" t="s">
        <v>97</v>
      </c>
      <c r="C45" s="259">
        <v>14030220</v>
      </c>
      <c r="D45" s="782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13" t="s">
        <v>378</v>
      </c>
      <c r="R45" s="259" t="s">
        <v>115</v>
      </c>
      <c r="S45" s="260">
        <f t="shared" si="0"/>
        <v>0</v>
      </c>
      <c r="T45" s="779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783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5" t="s">
        <v>378</v>
      </c>
      <c r="R46" s="260" t="s">
        <v>115</v>
      </c>
      <c r="S46" s="260">
        <f t="shared" si="0"/>
        <v>0</v>
      </c>
      <c r="T46" s="780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784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34" t="s">
        <v>378</v>
      </c>
      <c r="R47" s="261" t="s">
        <v>115</v>
      </c>
      <c r="S47" s="260">
        <f t="shared" si="0"/>
        <v>0</v>
      </c>
      <c r="T47" s="781"/>
    </row>
    <row r="48" spans="1:20" x14ac:dyDescent="0.25">
      <c r="A48" s="206" t="s">
        <v>213</v>
      </c>
      <c r="B48" s="259" t="s">
        <v>97</v>
      </c>
      <c r="C48" s="259">
        <v>14030221</v>
      </c>
      <c r="D48" s="782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13" t="s">
        <v>255</v>
      </c>
      <c r="R48" s="259" t="s">
        <v>115</v>
      </c>
      <c r="S48" s="260">
        <f t="shared" si="0"/>
        <v>0</v>
      </c>
      <c r="T48" s="779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783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5" t="s">
        <v>255</v>
      </c>
      <c r="R49" s="260" t="s">
        <v>115</v>
      </c>
      <c r="S49" s="260">
        <f t="shared" si="0"/>
        <v>0</v>
      </c>
      <c r="T49" s="780"/>
    </row>
    <row r="50" spans="1:20" x14ac:dyDescent="0.25">
      <c r="A50" s="208" t="s">
        <v>107</v>
      </c>
      <c r="B50" s="213" t="s">
        <v>97</v>
      </c>
      <c r="C50" s="213">
        <v>14030221</v>
      </c>
      <c r="D50" s="783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5" t="s">
        <v>243</v>
      </c>
      <c r="R50" s="260" t="s">
        <v>115</v>
      </c>
      <c r="S50" s="260">
        <f t="shared" si="0"/>
        <v>0</v>
      </c>
      <c r="T50" s="780"/>
    </row>
    <row r="51" spans="1:20" x14ac:dyDescent="0.25">
      <c r="A51" s="208" t="s">
        <v>121</v>
      </c>
      <c r="B51" s="213" t="s">
        <v>97</v>
      </c>
      <c r="C51" s="213">
        <v>14030221</v>
      </c>
      <c r="D51" s="783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5" t="s">
        <v>241</v>
      </c>
      <c r="R51" s="260" t="s">
        <v>115</v>
      </c>
      <c r="S51" s="260">
        <f t="shared" si="0"/>
        <v>0</v>
      </c>
      <c r="T51" s="780"/>
    </row>
    <row r="52" spans="1:20" x14ac:dyDescent="0.25">
      <c r="A52" s="208" t="s">
        <v>121</v>
      </c>
      <c r="B52" s="213" t="s">
        <v>97</v>
      </c>
      <c r="C52" s="213">
        <v>14030221</v>
      </c>
      <c r="D52" s="783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5" t="s">
        <v>241</v>
      </c>
      <c r="R52" s="260" t="s">
        <v>115</v>
      </c>
      <c r="S52" s="260">
        <f t="shared" si="0"/>
        <v>0</v>
      </c>
      <c r="T52" s="780"/>
    </row>
    <row r="53" spans="1:20" x14ac:dyDescent="0.25">
      <c r="A53" s="208" t="s">
        <v>121</v>
      </c>
      <c r="B53" s="213" t="s">
        <v>97</v>
      </c>
      <c r="C53" s="213">
        <v>14030221</v>
      </c>
      <c r="D53" s="783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5" t="s">
        <v>241</v>
      </c>
      <c r="R53" s="260" t="s">
        <v>115</v>
      </c>
      <c r="S53" s="260">
        <f t="shared" si="0"/>
        <v>0</v>
      </c>
      <c r="T53" s="780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784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34" t="s">
        <v>242</v>
      </c>
      <c r="R54" s="261" t="s">
        <v>115</v>
      </c>
      <c r="S54" s="260">
        <f t="shared" si="0"/>
        <v>0</v>
      </c>
      <c r="T54" s="781"/>
    </row>
    <row r="55" spans="1:20" x14ac:dyDescent="0.25">
      <c r="A55" s="206" t="s">
        <v>121</v>
      </c>
      <c r="B55" s="259" t="s">
        <v>97</v>
      </c>
      <c r="C55" s="259">
        <v>14030222</v>
      </c>
      <c r="D55" s="782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13" t="s">
        <v>241</v>
      </c>
      <c r="R55" s="259" t="s">
        <v>115</v>
      </c>
      <c r="S55" s="260">
        <f t="shared" si="0"/>
        <v>0</v>
      </c>
      <c r="T55" s="779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783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5" t="s">
        <v>241</v>
      </c>
      <c r="R56" s="260" t="s">
        <v>115</v>
      </c>
      <c r="S56" s="260">
        <f t="shared" si="0"/>
        <v>0</v>
      </c>
      <c r="T56" s="780"/>
    </row>
    <row r="57" spans="1:20" x14ac:dyDescent="0.25">
      <c r="A57" s="208" t="s">
        <v>121</v>
      </c>
      <c r="B57" s="213" t="s">
        <v>97</v>
      </c>
      <c r="C57" s="213">
        <v>14030222</v>
      </c>
      <c r="D57" s="783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5" t="s">
        <v>241</v>
      </c>
      <c r="R57" s="260" t="s">
        <v>115</v>
      </c>
      <c r="S57" s="260">
        <f t="shared" si="0"/>
        <v>0</v>
      </c>
      <c r="T57" s="780"/>
    </row>
    <row r="58" spans="1:20" x14ac:dyDescent="0.25">
      <c r="A58" s="208" t="s">
        <v>118</v>
      </c>
      <c r="B58" s="213" t="s">
        <v>97</v>
      </c>
      <c r="C58" s="213">
        <v>14030222</v>
      </c>
      <c r="D58" s="783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5" t="s">
        <v>372</v>
      </c>
      <c r="R58" s="260" t="s">
        <v>115</v>
      </c>
      <c r="S58" s="260">
        <f t="shared" si="0"/>
        <v>0</v>
      </c>
      <c r="T58" s="780"/>
    </row>
    <row r="59" spans="1:20" x14ac:dyDescent="0.25">
      <c r="A59" s="208" t="s">
        <v>118</v>
      </c>
      <c r="B59" s="213" t="s">
        <v>97</v>
      </c>
      <c r="C59" s="213">
        <v>14030222</v>
      </c>
      <c r="D59" s="783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5" t="s">
        <v>242</v>
      </c>
      <c r="R59" s="260" t="s">
        <v>115</v>
      </c>
      <c r="S59" s="260">
        <f t="shared" ref="S59:S122" si="1">E59*F59</f>
        <v>0</v>
      </c>
      <c r="T59" s="780"/>
    </row>
    <row r="60" spans="1:20" x14ac:dyDescent="0.25">
      <c r="A60" s="208" t="s">
        <v>121</v>
      </c>
      <c r="B60" s="213" t="s">
        <v>97</v>
      </c>
      <c r="C60" s="213">
        <v>14030222</v>
      </c>
      <c r="D60" s="783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5" t="s">
        <v>241</v>
      </c>
      <c r="R60" s="260" t="s">
        <v>115</v>
      </c>
      <c r="S60" s="260">
        <f t="shared" si="1"/>
        <v>0</v>
      </c>
      <c r="T60" s="780"/>
    </row>
    <row r="61" spans="1:20" x14ac:dyDescent="0.25">
      <c r="A61" s="208" t="s">
        <v>121</v>
      </c>
      <c r="B61" s="213" t="s">
        <v>97</v>
      </c>
      <c r="C61" s="213">
        <v>14030222</v>
      </c>
      <c r="D61" s="783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5" t="s">
        <v>241</v>
      </c>
      <c r="R61" s="260" t="s">
        <v>115</v>
      </c>
      <c r="S61" s="260">
        <f t="shared" si="1"/>
        <v>0</v>
      </c>
      <c r="T61" s="780"/>
    </row>
    <row r="62" spans="1:20" x14ac:dyDescent="0.25">
      <c r="A62" s="208" t="s">
        <v>135</v>
      </c>
      <c r="B62" s="213" t="s">
        <v>97</v>
      </c>
      <c r="C62" s="213">
        <v>14030222</v>
      </c>
      <c r="D62" s="783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5" t="s">
        <v>379</v>
      </c>
      <c r="R62" s="260" t="s">
        <v>115</v>
      </c>
      <c r="S62" s="260">
        <f t="shared" si="1"/>
        <v>0</v>
      </c>
      <c r="T62" s="780"/>
    </row>
    <row r="63" spans="1:20" x14ac:dyDescent="0.25">
      <c r="A63" s="208" t="s">
        <v>213</v>
      </c>
      <c r="B63" s="213" t="s">
        <v>97</v>
      </c>
      <c r="C63" s="213">
        <v>14030222</v>
      </c>
      <c r="D63" s="783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5" t="s">
        <v>255</v>
      </c>
      <c r="R63" s="260" t="s">
        <v>115</v>
      </c>
      <c r="S63" s="260">
        <f t="shared" si="1"/>
        <v>0</v>
      </c>
      <c r="T63" s="780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784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34" t="s">
        <v>255</v>
      </c>
      <c r="R64" s="261" t="s">
        <v>115</v>
      </c>
      <c r="S64" s="260">
        <f t="shared" si="1"/>
        <v>0</v>
      </c>
      <c r="T64" s="781"/>
    </row>
    <row r="65" spans="1:20" x14ac:dyDescent="0.25">
      <c r="A65" s="206" t="s">
        <v>135</v>
      </c>
      <c r="B65" s="259" t="s">
        <v>97</v>
      </c>
      <c r="C65" s="259">
        <v>14030222</v>
      </c>
      <c r="D65" s="782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13" t="s">
        <v>241</v>
      </c>
      <c r="R65" s="259" t="s">
        <v>115</v>
      </c>
      <c r="S65" s="260">
        <f t="shared" si="1"/>
        <v>0</v>
      </c>
      <c r="T65" s="779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783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5" t="s">
        <v>241</v>
      </c>
      <c r="R66" s="260" t="s">
        <v>115</v>
      </c>
      <c r="S66" s="260">
        <f t="shared" si="1"/>
        <v>0</v>
      </c>
      <c r="T66" s="780"/>
    </row>
    <row r="67" spans="1:20" x14ac:dyDescent="0.25">
      <c r="A67" s="208" t="s">
        <v>118</v>
      </c>
      <c r="B67" s="213" t="s">
        <v>97</v>
      </c>
      <c r="C67" s="213">
        <v>14030222</v>
      </c>
      <c r="D67" s="783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5" t="s">
        <v>242</v>
      </c>
      <c r="R67" s="260" t="s">
        <v>115</v>
      </c>
      <c r="S67" s="260">
        <f t="shared" si="1"/>
        <v>0</v>
      </c>
      <c r="T67" s="780"/>
    </row>
    <row r="68" spans="1:20" x14ac:dyDescent="0.25">
      <c r="A68" s="208" t="s">
        <v>118</v>
      </c>
      <c r="B68" s="213" t="s">
        <v>97</v>
      </c>
      <c r="C68" s="213">
        <v>14030222</v>
      </c>
      <c r="D68" s="783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5" t="s">
        <v>242</v>
      </c>
      <c r="R68" s="260" t="s">
        <v>115</v>
      </c>
      <c r="S68" s="260">
        <f t="shared" si="1"/>
        <v>0</v>
      </c>
      <c r="T68" s="780"/>
    </row>
    <row r="69" spans="1:20" x14ac:dyDescent="0.25">
      <c r="A69" s="208" t="s">
        <v>118</v>
      </c>
      <c r="B69" s="213" t="s">
        <v>97</v>
      </c>
      <c r="C69" s="213">
        <v>14030222</v>
      </c>
      <c r="D69" s="783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5" t="s">
        <v>242</v>
      </c>
      <c r="R69" s="260" t="s">
        <v>115</v>
      </c>
      <c r="S69" s="260">
        <f t="shared" si="1"/>
        <v>0</v>
      </c>
      <c r="T69" s="780"/>
    </row>
    <row r="70" spans="1:20" x14ac:dyDescent="0.25">
      <c r="A70" s="208" t="s">
        <v>121</v>
      </c>
      <c r="B70" s="213" t="s">
        <v>97</v>
      </c>
      <c r="C70" s="213">
        <v>14030222</v>
      </c>
      <c r="D70" s="783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5" t="s">
        <v>241</v>
      </c>
      <c r="R70" s="260" t="s">
        <v>115</v>
      </c>
      <c r="S70" s="260">
        <f t="shared" si="1"/>
        <v>0</v>
      </c>
      <c r="T70" s="780"/>
    </row>
    <row r="71" spans="1:20" x14ac:dyDescent="0.25">
      <c r="A71" s="208" t="s">
        <v>121</v>
      </c>
      <c r="B71" s="213" t="s">
        <v>97</v>
      </c>
      <c r="C71" s="213">
        <v>14030222</v>
      </c>
      <c r="D71" s="783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5" t="s">
        <v>241</v>
      </c>
      <c r="R71" s="260" t="s">
        <v>115</v>
      </c>
      <c r="S71" s="260">
        <f t="shared" si="1"/>
        <v>0</v>
      </c>
      <c r="T71" s="780"/>
    </row>
    <row r="72" spans="1:20" x14ac:dyDescent="0.25">
      <c r="A72" s="208" t="s">
        <v>213</v>
      </c>
      <c r="B72" s="213" t="s">
        <v>97</v>
      </c>
      <c r="C72" s="213">
        <v>14030222</v>
      </c>
      <c r="D72" s="783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5" t="s">
        <v>255</v>
      </c>
      <c r="R72" s="260" t="s">
        <v>115</v>
      </c>
      <c r="S72" s="260">
        <f t="shared" si="1"/>
        <v>0</v>
      </c>
      <c r="T72" s="780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783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6" t="s">
        <v>255</v>
      </c>
      <c r="R73" s="215" t="s">
        <v>115</v>
      </c>
      <c r="S73" s="215">
        <f t="shared" si="1"/>
        <v>0</v>
      </c>
      <c r="T73" s="780"/>
    </row>
    <row r="74" spans="1:20" x14ac:dyDescent="0.25">
      <c r="A74" s="206" t="s">
        <v>248</v>
      </c>
      <c r="B74" s="213" t="s">
        <v>97</v>
      </c>
      <c r="C74" s="259">
        <v>14030224</v>
      </c>
      <c r="D74" s="782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13" t="s">
        <v>242</v>
      </c>
      <c r="R74" s="259" t="s">
        <v>115</v>
      </c>
      <c r="S74" s="259">
        <f t="shared" si="1"/>
        <v>0</v>
      </c>
      <c r="T74" s="779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783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5" t="s">
        <v>287</v>
      </c>
      <c r="R75" s="260" t="s">
        <v>115</v>
      </c>
      <c r="S75" s="260">
        <f t="shared" si="1"/>
        <v>0</v>
      </c>
      <c r="T75" s="780"/>
    </row>
    <row r="76" spans="1:20" x14ac:dyDescent="0.25">
      <c r="A76" s="208" t="s">
        <v>279</v>
      </c>
      <c r="B76" s="213" t="s">
        <v>97</v>
      </c>
      <c r="C76" s="213">
        <v>14030224</v>
      </c>
      <c r="D76" s="783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5" t="s">
        <v>287</v>
      </c>
      <c r="R76" s="260" t="s">
        <v>115</v>
      </c>
      <c r="S76" s="260">
        <f t="shared" si="1"/>
        <v>0</v>
      </c>
      <c r="T76" s="780"/>
    </row>
    <row r="77" spans="1:20" x14ac:dyDescent="0.25">
      <c r="A77" s="208" t="s">
        <v>281</v>
      </c>
      <c r="B77" s="213" t="s">
        <v>97</v>
      </c>
      <c r="C77" s="213">
        <v>14030224</v>
      </c>
      <c r="D77" s="783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5" t="s">
        <v>286</v>
      </c>
      <c r="R77" s="260" t="s">
        <v>115</v>
      </c>
      <c r="S77" s="260">
        <f t="shared" si="1"/>
        <v>0</v>
      </c>
      <c r="T77" s="780"/>
    </row>
    <row r="78" spans="1:20" x14ac:dyDescent="0.25">
      <c r="A78" s="208" t="s">
        <v>281</v>
      </c>
      <c r="B78" s="213" t="s">
        <v>97</v>
      </c>
      <c r="C78" s="213">
        <v>14030224</v>
      </c>
      <c r="D78" s="783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5" t="s">
        <v>286</v>
      </c>
      <c r="R78" s="260" t="s">
        <v>115</v>
      </c>
      <c r="S78" s="260">
        <f t="shared" si="1"/>
        <v>0</v>
      </c>
      <c r="T78" s="780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784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34" t="s">
        <v>286</v>
      </c>
      <c r="R79" s="261" t="s">
        <v>115</v>
      </c>
      <c r="S79" s="261">
        <f t="shared" si="1"/>
        <v>0</v>
      </c>
      <c r="T79" s="781"/>
    </row>
    <row r="80" spans="1:20" x14ac:dyDescent="0.25">
      <c r="A80" s="206" t="s">
        <v>135</v>
      </c>
      <c r="B80" s="213" t="s">
        <v>97</v>
      </c>
      <c r="C80" s="259">
        <v>14030224</v>
      </c>
      <c r="D80" s="782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13" t="s">
        <v>241</v>
      </c>
      <c r="R80" s="259" t="s">
        <v>115</v>
      </c>
      <c r="S80" s="259">
        <f t="shared" si="1"/>
        <v>0</v>
      </c>
      <c r="T80" s="779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783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5" t="s">
        <v>286</v>
      </c>
      <c r="R81" s="260" t="s">
        <v>115</v>
      </c>
      <c r="S81" s="260">
        <f t="shared" si="1"/>
        <v>0</v>
      </c>
      <c r="T81" s="780"/>
    </row>
    <row r="82" spans="1:20" x14ac:dyDescent="0.25">
      <c r="A82" s="208" t="s">
        <v>281</v>
      </c>
      <c r="B82" s="213" t="s">
        <v>97</v>
      </c>
      <c r="C82" s="213">
        <v>14030224</v>
      </c>
      <c r="D82" s="783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5" t="s">
        <v>286</v>
      </c>
      <c r="R82" s="260" t="s">
        <v>115</v>
      </c>
      <c r="S82" s="260">
        <f t="shared" si="1"/>
        <v>0</v>
      </c>
      <c r="T82" s="780"/>
    </row>
    <row r="83" spans="1:20" x14ac:dyDescent="0.25">
      <c r="A83" s="208" t="s">
        <v>281</v>
      </c>
      <c r="B83" s="213" t="s">
        <v>97</v>
      </c>
      <c r="C83" s="213">
        <v>14030224</v>
      </c>
      <c r="D83" s="783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5" t="s">
        <v>286</v>
      </c>
      <c r="R83" s="260" t="s">
        <v>115</v>
      </c>
      <c r="S83" s="260">
        <f t="shared" si="1"/>
        <v>0</v>
      </c>
      <c r="T83" s="780"/>
    </row>
    <row r="84" spans="1:20" x14ac:dyDescent="0.25">
      <c r="A84" s="208" t="s">
        <v>279</v>
      </c>
      <c r="B84" s="213" t="s">
        <v>97</v>
      </c>
      <c r="C84" s="213">
        <v>14030224</v>
      </c>
      <c r="D84" s="783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5" t="s">
        <v>287</v>
      </c>
      <c r="R84" s="260" t="s">
        <v>115</v>
      </c>
      <c r="S84" s="260">
        <f t="shared" si="1"/>
        <v>0</v>
      </c>
      <c r="T84" s="780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784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34" t="s">
        <v>287</v>
      </c>
      <c r="R85" s="261" t="s">
        <v>115</v>
      </c>
      <c r="S85" s="261">
        <f t="shared" si="1"/>
        <v>0</v>
      </c>
      <c r="T85" s="781"/>
    </row>
    <row r="86" spans="1:20" x14ac:dyDescent="0.25">
      <c r="A86" s="206" t="s">
        <v>135</v>
      </c>
      <c r="B86" s="213" t="s">
        <v>97</v>
      </c>
      <c r="C86" s="259">
        <v>14030224</v>
      </c>
      <c r="D86" s="782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13" t="s">
        <v>241</v>
      </c>
      <c r="R86" s="259" t="s">
        <v>115</v>
      </c>
      <c r="S86" s="259">
        <f t="shared" si="1"/>
        <v>0</v>
      </c>
      <c r="T86" s="779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783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5" t="s">
        <v>286</v>
      </c>
      <c r="R87" s="260" t="s">
        <v>115</v>
      </c>
      <c r="S87" s="260">
        <f t="shared" si="1"/>
        <v>0</v>
      </c>
      <c r="T87" s="780"/>
    </row>
    <row r="88" spans="1:20" x14ac:dyDescent="0.25">
      <c r="A88" s="208" t="s">
        <v>281</v>
      </c>
      <c r="B88" s="213" t="s">
        <v>97</v>
      </c>
      <c r="C88" s="213">
        <v>14030224</v>
      </c>
      <c r="D88" s="783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5" t="s">
        <v>286</v>
      </c>
      <c r="R88" s="260" t="s">
        <v>115</v>
      </c>
      <c r="S88" s="260">
        <f t="shared" si="1"/>
        <v>0</v>
      </c>
      <c r="T88" s="780"/>
    </row>
    <row r="89" spans="1:20" x14ac:dyDescent="0.25">
      <c r="A89" s="208" t="s">
        <v>281</v>
      </c>
      <c r="B89" s="213" t="s">
        <v>97</v>
      </c>
      <c r="C89" s="213">
        <v>14030224</v>
      </c>
      <c r="D89" s="783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5" t="s">
        <v>286</v>
      </c>
      <c r="R89" s="260" t="s">
        <v>115</v>
      </c>
      <c r="S89" s="260">
        <f t="shared" si="1"/>
        <v>0</v>
      </c>
      <c r="T89" s="780"/>
    </row>
    <row r="90" spans="1:20" x14ac:dyDescent="0.25">
      <c r="A90" s="208" t="s">
        <v>281</v>
      </c>
      <c r="B90" s="213" t="s">
        <v>97</v>
      </c>
      <c r="C90" s="213">
        <v>14030224</v>
      </c>
      <c r="D90" s="783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5" t="s">
        <v>286</v>
      </c>
      <c r="R90" s="260" t="s">
        <v>115</v>
      </c>
      <c r="S90" s="260">
        <f t="shared" si="1"/>
        <v>0</v>
      </c>
      <c r="T90" s="780"/>
    </row>
    <row r="91" spans="1:20" x14ac:dyDescent="0.25">
      <c r="A91" s="208" t="s">
        <v>279</v>
      </c>
      <c r="B91" s="213" t="s">
        <v>97</v>
      </c>
      <c r="C91" s="213">
        <v>14030224</v>
      </c>
      <c r="D91" s="783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5" t="s">
        <v>287</v>
      </c>
      <c r="R91" s="260" t="s">
        <v>115</v>
      </c>
      <c r="S91" s="260">
        <f t="shared" si="1"/>
        <v>0</v>
      </c>
      <c r="T91" s="780"/>
    </row>
    <row r="92" spans="1:20" x14ac:dyDescent="0.25">
      <c r="A92" s="208" t="s">
        <v>279</v>
      </c>
      <c r="B92" s="213" t="s">
        <v>97</v>
      </c>
      <c r="C92" s="213">
        <v>14030224</v>
      </c>
      <c r="D92" s="783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5" t="s">
        <v>287</v>
      </c>
      <c r="R92" s="260" t="s">
        <v>115</v>
      </c>
      <c r="S92" s="260">
        <f t="shared" si="1"/>
        <v>0</v>
      </c>
      <c r="T92" s="780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783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6" t="s">
        <v>287</v>
      </c>
      <c r="R93" s="215" t="s">
        <v>115</v>
      </c>
      <c r="S93" s="215">
        <f t="shared" si="1"/>
        <v>0</v>
      </c>
      <c r="T93" s="780"/>
    </row>
    <row r="94" spans="1:20" x14ac:dyDescent="0.25">
      <c r="A94" s="206" t="s">
        <v>297</v>
      </c>
      <c r="B94" s="259" t="s">
        <v>97</v>
      </c>
      <c r="C94" s="259">
        <v>14030225</v>
      </c>
      <c r="D94" s="782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13" t="s">
        <v>269</v>
      </c>
      <c r="R94" s="259" t="s">
        <v>115</v>
      </c>
      <c r="S94" s="259">
        <f t="shared" si="1"/>
        <v>0</v>
      </c>
      <c r="T94" s="779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783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5" t="s">
        <v>287</v>
      </c>
      <c r="R95" s="260" t="s">
        <v>115</v>
      </c>
      <c r="S95" s="260">
        <f t="shared" si="1"/>
        <v>0</v>
      </c>
      <c r="T95" s="780"/>
    </row>
    <row r="96" spans="1:20" x14ac:dyDescent="0.25">
      <c r="A96" s="208" t="s">
        <v>383</v>
      </c>
      <c r="B96" s="213" t="s">
        <v>97</v>
      </c>
      <c r="C96" s="213">
        <v>14030225</v>
      </c>
      <c r="D96" s="783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5" t="s">
        <v>241</v>
      </c>
      <c r="R96" s="260" t="s">
        <v>115</v>
      </c>
      <c r="S96" s="260">
        <f t="shared" si="1"/>
        <v>0</v>
      </c>
      <c r="T96" s="780"/>
    </row>
    <row r="97" spans="1:20" x14ac:dyDescent="0.25">
      <c r="A97" s="208" t="s">
        <v>121</v>
      </c>
      <c r="B97" s="213" t="s">
        <v>97</v>
      </c>
      <c r="C97" s="213">
        <v>14030225</v>
      </c>
      <c r="D97" s="783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5" t="s">
        <v>241</v>
      </c>
      <c r="R97" s="260" t="s">
        <v>115</v>
      </c>
      <c r="S97" s="260">
        <f t="shared" si="1"/>
        <v>0</v>
      </c>
      <c r="T97" s="780"/>
    </row>
    <row r="98" spans="1:20" x14ac:dyDescent="0.25">
      <c r="A98" s="208" t="s">
        <v>121</v>
      </c>
      <c r="B98" s="213" t="s">
        <v>97</v>
      </c>
      <c r="C98" s="213">
        <v>14030225</v>
      </c>
      <c r="D98" s="783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5" t="s">
        <v>241</v>
      </c>
      <c r="R98" s="260" t="s">
        <v>115</v>
      </c>
      <c r="S98" s="260">
        <v>0</v>
      </c>
      <c r="T98" s="780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784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34" t="s">
        <v>241</v>
      </c>
      <c r="R99" s="261" t="s">
        <v>115</v>
      </c>
      <c r="S99" s="261">
        <f t="shared" si="1"/>
        <v>0</v>
      </c>
      <c r="T99" s="781"/>
    </row>
    <row r="100" spans="1:20" x14ac:dyDescent="0.25">
      <c r="A100" s="206" t="s">
        <v>121</v>
      </c>
      <c r="B100" s="259" t="s">
        <v>97</v>
      </c>
      <c r="C100" s="259">
        <v>14030226</v>
      </c>
      <c r="D100" s="782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13" t="s">
        <v>241</v>
      </c>
      <c r="R100" s="259" t="s">
        <v>115</v>
      </c>
      <c r="S100" s="259">
        <f t="shared" si="1"/>
        <v>0</v>
      </c>
      <c r="T100" s="779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783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5" t="s">
        <v>241</v>
      </c>
      <c r="R101" s="260" t="s">
        <v>115</v>
      </c>
      <c r="S101" s="260">
        <f t="shared" si="1"/>
        <v>0</v>
      </c>
      <c r="T101" s="780"/>
    </row>
    <row r="102" spans="1:20" x14ac:dyDescent="0.25">
      <c r="A102" s="224" t="s">
        <v>121</v>
      </c>
      <c r="B102" s="213" t="s">
        <v>97</v>
      </c>
      <c r="C102" s="213">
        <v>14030226</v>
      </c>
      <c r="D102" s="783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7" t="s">
        <v>241</v>
      </c>
      <c r="R102" s="260" t="s">
        <v>115</v>
      </c>
      <c r="S102" s="260">
        <f t="shared" si="1"/>
        <v>0</v>
      </c>
      <c r="T102" s="780"/>
    </row>
    <row r="103" spans="1:20" x14ac:dyDescent="0.25">
      <c r="A103" s="208" t="s">
        <v>121</v>
      </c>
      <c r="B103" s="213" t="s">
        <v>97</v>
      </c>
      <c r="C103" s="213">
        <v>14030226</v>
      </c>
      <c r="D103" s="783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5" t="s">
        <v>241</v>
      </c>
      <c r="R103" s="260" t="s">
        <v>115</v>
      </c>
      <c r="S103" s="260">
        <f t="shared" si="1"/>
        <v>0</v>
      </c>
      <c r="T103" s="780"/>
    </row>
    <row r="104" spans="1:20" x14ac:dyDescent="0.25">
      <c r="A104" s="224" t="s">
        <v>121</v>
      </c>
      <c r="B104" s="213" t="s">
        <v>97</v>
      </c>
      <c r="C104" s="213">
        <v>14030226</v>
      </c>
      <c r="D104" s="783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7" t="s">
        <v>241</v>
      </c>
      <c r="R104" s="260" t="s">
        <v>115</v>
      </c>
      <c r="S104" s="260">
        <f t="shared" si="1"/>
        <v>0</v>
      </c>
      <c r="T104" s="780"/>
    </row>
    <row r="105" spans="1:20" x14ac:dyDescent="0.25">
      <c r="A105" s="208" t="s">
        <v>121</v>
      </c>
      <c r="B105" s="213" t="s">
        <v>97</v>
      </c>
      <c r="C105" s="213">
        <v>14030226</v>
      </c>
      <c r="D105" s="783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5" t="s">
        <v>241</v>
      </c>
      <c r="R105" s="260" t="s">
        <v>115</v>
      </c>
      <c r="S105" s="260">
        <f t="shared" si="1"/>
        <v>0</v>
      </c>
      <c r="T105" s="780"/>
    </row>
    <row r="106" spans="1:20" x14ac:dyDescent="0.25">
      <c r="A106" s="224" t="s">
        <v>121</v>
      </c>
      <c r="B106" s="213" t="s">
        <v>97</v>
      </c>
      <c r="C106" s="213">
        <v>14030226</v>
      </c>
      <c r="D106" s="783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7" t="s">
        <v>241</v>
      </c>
      <c r="R106" s="260" t="s">
        <v>115</v>
      </c>
      <c r="S106" s="260">
        <f t="shared" si="1"/>
        <v>0</v>
      </c>
      <c r="T106" s="780"/>
    </row>
    <row r="107" spans="1:20" x14ac:dyDescent="0.25">
      <c r="A107" s="208" t="s">
        <v>121</v>
      </c>
      <c r="B107" s="213" t="s">
        <v>97</v>
      </c>
      <c r="C107" s="213">
        <v>14030226</v>
      </c>
      <c r="D107" s="783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5" t="s">
        <v>241</v>
      </c>
      <c r="R107" s="260" t="s">
        <v>115</v>
      </c>
      <c r="S107" s="260">
        <f t="shared" si="1"/>
        <v>0</v>
      </c>
      <c r="T107" s="780"/>
    </row>
    <row r="108" spans="1:20" x14ac:dyDescent="0.25">
      <c r="A108" s="224" t="s">
        <v>121</v>
      </c>
      <c r="B108" s="213" t="s">
        <v>97</v>
      </c>
      <c r="C108" s="213">
        <v>14030226</v>
      </c>
      <c r="D108" s="783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7" t="s">
        <v>241</v>
      </c>
      <c r="R108" s="260" t="s">
        <v>115</v>
      </c>
      <c r="S108" s="260">
        <f t="shared" si="1"/>
        <v>0</v>
      </c>
      <c r="T108" s="780"/>
    </row>
    <row r="109" spans="1:20" x14ac:dyDescent="0.25">
      <c r="A109" s="208" t="s">
        <v>121</v>
      </c>
      <c r="B109" s="213" t="s">
        <v>97</v>
      </c>
      <c r="C109" s="213">
        <v>14030226</v>
      </c>
      <c r="D109" s="783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5" t="s">
        <v>241</v>
      </c>
      <c r="R109" s="260" t="s">
        <v>115</v>
      </c>
      <c r="S109" s="260">
        <f t="shared" si="1"/>
        <v>0</v>
      </c>
      <c r="T109" s="780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784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8" t="s">
        <v>241</v>
      </c>
      <c r="R110" s="261" t="s">
        <v>115</v>
      </c>
      <c r="S110" s="261">
        <f t="shared" si="1"/>
        <v>0</v>
      </c>
      <c r="T110" s="781"/>
    </row>
    <row r="111" spans="1:20" x14ac:dyDescent="0.25">
      <c r="A111" s="206" t="s">
        <v>121</v>
      </c>
      <c r="B111" s="259" t="s">
        <v>97</v>
      </c>
      <c r="C111" s="259">
        <v>14030226</v>
      </c>
      <c r="D111" s="782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13" t="s">
        <v>241</v>
      </c>
      <c r="R111" s="259" t="s">
        <v>115</v>
      </c>
      <c r="S111" s="259">
        <f t="shared" si="1"/>
        <v>0</v>
      </c>
      <c r="T111" s="779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783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5" t="s">
        <v>241</v>
      </c>
      <c r="R112" s="260" t="s">
        <v>115</v>
      </c>
      <c r="S112" s="260">
        <f>E112*F112</f>
        <v>0</v>
      </c>
      <c r="T112" s="780"/>
    </row>
    <row r="113" spans="1:20" x14ac:dyDescent="0.25">
      <c r="A113" s="208" t="s">
        <v>121</v>
      </c>
      <c r="B113" s="213" t="s">
        <v>97</v>
      </c>
      <c r="C113" s="213">
        <v>14030226</v>
      </c>
      <c r="D113" s="783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5" t="s">
        <v>241</v>
      </c>
      <c r="R113" s="260" t="s">
        <v>115</v>
      </c>
      <c r="S113" s="260">
        <f t="shared" si="1"/>
        <v>0</v>
      </c>
      <c r="T113" s="780"/>
    </row>
    <row r="114" spans="1:20" x14ac:dyDescent="0.25">
      <c r="A114" s="208" t="s">
        <v>121</v>
      </c>
      <c r="B114" s="213" t="s">
        <v>97</v>
      </c>
      <c r="C114" s="213">
        <v>14030226</v>
      </c>
      <c r="D114" s="783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5" t="s">
        <v>241</v>
      </c>
      <c r="R114" s="260" t="s">
        <v>115</v>
      </c>
      <c r="S114" s="260">
        <f t="shared" si="1"/>
        <v>0</v>
      </c>
      <c r="T114" s="780"/>
    </row>
    <row r="115" spans="1:20" x14ac:dyDescent="0.25">
      <c r="A115" s="224" t="s">
        <v>121</v>
      </c>
      <c r="B115" s="213" t="s">
        <v>97</v>
      </c>
      <c r="C115" s="213">
        <v>14030226</v>
      </c>
      <c r="D115" s="783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5" t="s">
        <v>241</v>
      </c>
      <c r="R115" s="260" t="s">
        <v>115</v>
      </c>
      <c r="S115" s="260">
        <f t="shared" si="1"/>
        <v>0</v>
      </c>
      <c r="T115" s="780"/>
    </row>
    <row r="116" spans="1:20" x14ac:dyDescent="0.25">
      <c r="A116" s="208" t="s">
        <v>121</v>
      </c>
      <c r="B116" s="213" t="s">
        <v>97</v>
      </c>
      <c r="C116" s="213">
        <v>14030226</v>
      </c>
      <c r="D116" s="783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5" t="s">
        <v>241</v>
      </c>
      <c r="R116" s="260" t="s">
        <v>115</v>
      </c>
      <c r="S116" s="260">
        <f t="shared" si="1"/>
        <v>0</v>
      </c>
      <c r="T116" s="780"/>
    </row>
    <row r="117" spans="1:20" x14ac:dyDescent="0.25">
      <c r="A117" s="208" t="s">
        <v>121</v>
      </c>
      <c r="B117" s="213" t="s">
        <v>97</v>
      </c>
      <c r="C117" s="213">
        <v>14030226</v>
      </c>
      <c r="D117" s="783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5" t="s">
        <v>241</v>
      </c>
      <c r="R117" s="260" t="s">
        <v>115</v>
      </c>
      <c r="S117" s="260">
        <f t="shared" si="1"/>
        <v>0</v>
      </c>
      <c r="T117" s="780"/>
    </row>
    <row r="118" spans="1:20" x14ac:dyDescent="0.25">
      <c r="A118" s="208" t="s">
        <v>121</v>
      </c>
      <c r="B118" s="213" t="s">
        <v>97</v>
      </c>
      <c r="C118" s="213">
        <v>14030226</v>
      </c>
      <c r="D118" s="783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5" t="s">
        <v>241</v>
      </c>
      <c r="R118" s="260" t="s">
        <v>115</v>
      </c>
      <c r="S118" s="260">
        <f t="shared" si="1"/>
        <v>0</v>
      </c>
      <c r="T118" s="780"/>
    </row>
    <row r="119" spans="1:20" x14ac:dyDescent="0.25">
      <c r="A119" s="224" t="s">
        <v>121</v>
      </c>
      <c r="B119" s="213" t="s">
        <v>97</v>
      </c>
      <c r="C119" s="213">
        <v>14030226</v>
      </c>
      <c r="D119" s="783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5" t="s">
        <v>241</v>
      </c>
      <c r="R119" s="260" t="s">
        <v>115</v>
      </c>
      <c r="S119" s="260">
        <f t="shared" si="1"/>
        <v>0</v>
      </c>
      <c r="T119" s="780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784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34" t="s">
        <v>241</v>
      </c>
      <c r="R120" s="261" t="s">
        <v>115</v>
      </c>
      <c r="S120" s="261">
        <f t="shared" si="1"/>
        <v>0</v>
      </c>
      <c r="T120" s="781"/>
    </row>
    <row r="121" spans="1:20" x14ac:dyDescent="0.25">
      <c r="A121" s="206" t="s">
        <v>121</v>
      </c>
      <c r="B121" s="259" t="s">
        <v>97</v>
      </c>
      <c r="C121" s="259">
        <v>14030226</v>
      </c>
      <c r="D121" s="782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13" t="s">
        <v>241</v>
      </c>
      <c r="R121" s="259" t="s">
        <v>115</v>
      </c>
      <c r="S121" s="259">
        <f t="shared" si="1"/>
        <v>0</v>
      </c>
      <c r="T121" s="779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783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5" t="s">
        <v>241</v>
      </c>
      <c r="R122" s="260" t="s">
        <v>115</v>
      </c>
      <c r="S122" s="260">
        <f t="shared" si="1"/>
        <v>0</v>
      </c>
      <c r="T122" s="780"/>
    </row>
    <row r="123" spans="1:20" x14ac:dyDescent="0.25">
      <c r="A123" s="208" t="s">
        <v>121</v>
      </c>
      <c r="B123" s="213" t="s">
        <v>97</v>
      </c>
      <c r="C123" s="213">
        <v>14030226</v>
      </c>
      <c r="D123" s="783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7" t="s">
        <v>241</v>
      </c>
      <c r="R123" s="260" t="s">
        <v>115</v>
      </c>
      <c r="S123" s="260">
        <f t="shared" ref="S123:S186" si="2">E123*F123</f>
        <v>0</v>
      </c>
      <c r="T123" s="780"/>
    </row>
    <row r="124" spans="1:20" x14ac:dyDescent="0.25">
      <c r="A124" s="208" t="s">
        <v>121</v>
      </c>
      <c r="B124" s="213" t="s">
        <v>97</v>
      </c>
      <c r="C124" s="213">
        <v>14030226</v>
      </c>
      <c r="D124" s="783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5" t="s">
        <v>241</v>
      </c>
      <c r="R124" s="260" t="s">
        <v>115</v>
      </c>
      <c r="S124" s="260">
        <f t="shared" si="2"/>
        <v>0</v>
      </c>
      <c r="T124" s="780"/>
    </row>
    <row r="125" spans="1:20" x14ac:dyDescent="0.25">
      <c r="A125" s="208" t="s">
        <v>121</v>
      </c>
      <c r="B125" s="213" t="s">
        <v>97</v>
      </c>
      <c r="C125" s="213">
        <v>14030226</v>
      </c>
      <c r="D125" s="783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7" t="s">
        <v>241</v>
      </c>
      <c r="R125" s="260" t="s">
        <v>115</v>
      </c>
      <c r="S125" s="260">
        <f t="shared" si="2"/>
        <v>0</v>
      </c>
      <c r="T125" s="780"/>
    </row>
    <row r="126" spans="1:20" x14ac:dyDescent="0.25">
      <c r="A126" s="208" t="s">
        <v>121</v>
      </c>
      <c r="B126" s="213" t="s">
        <v>97</v>
      </c>
      <c r="C126" s="213">
        <v>14030226</v>
      </c>
      <c r="D126" s="783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5" t="s">
        <v>241</v>
      </c>
      <c r="R126" s="260" t="s">
        <v>115</v>
      </c>
      <c r="S126" s="260">
        <f t="shared" si="2"/>
        <v>0</v>
      </c>
      <c r="T126" s="780"/>
    </row>
    <row r="127" spans="1:20" x14ac:dyDescent="0.25">
      <c r="A127" s="208" t="s">
        <v>121</v>
      </c>
      <c r="B127" s="213" t="s">
        <v>97</v>
      </c>
      <c r="C127" s="213">
        <v>14030226</v>
      </c>
      <c r="D127" s="783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7" t="s">
        <v>241</v>
      </c>
      <c r="R127" s="260" t="s">
        <v>115</v>
      </c>
      <c r="S127" s="260">
        <f t="shared" si="2"/>
        <v>0</v>
      </c>
      <c r="T127" s="780"/>
    </row>
    <row r="128" spans="1:20" x14ac:dyDescent="0.25">
      <c r="A128" s="208" t="s">
        <v>121</v>
      </c>
      <c r="B128" s="213" t="s">
        <v>97</v>
      </c>
      <c r="C128" s="213">
        <v>14030226</v>
      </c>
      <c r="D128" s="783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5" t="s">
        <v>241</v>
      </c>
      <c r="R128" s="260" t="s">
        <v>115</v>
      </c>
      <c r="S128" s="260">
        <f t="shared" si="2"/>
        <v>0</v>
      </c>
      <c r="T128" s="780"/>
    </row>
    <row r="129" spans="1:20" x14ac:dyDescent="0.25">
      <c r="A129" s="208" t="s">
        <v>121</v>
      </c>
      <c r="B129" s="213" t="s">
        <v>97</v>
      </c>
      <c r="C129" s="213">
        <v>14030226</v>
      </c>
      <c r="D129" s="783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7" t="s">
        <v>241</v>
      </c>
      <c r="R129" s="260" t="s">
        <v>115</v>
      </c>
      <c r="S129" s="260">
        <f t="shared" si="2"/>
        <v>0</v>
      </c>
      <c r="T129" s="780"/>
    </row>
    <row r="130" spans="1:20" x14ac:dyDescent="0.25">
      <c r="A130" s="208" t="s">
        <v>121</v>
      </c>
      <c r="B130" s="213" t="s">
        <v>97</v>
      </c>
      <c r="C130" s="213">
        <v>14030226</v>
      </c>
      <c r="D130" s="783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5" t="s">
        <v>241</v>
      </c>
      <c r="R130" s="260" t="s">
        <v>115</v>
      </c>
      <c r="S130" s="260">
        <f t="shared" si="2"/>
        <v>0</v>
      </c>
      <c r="T130" s="780"/>
    </row>
    <row r="131" spans="1:20" x14ac:dyDescent="0.25">
      <c r="A131" s="208" t="s">
        <v>121</v>
      </c>
      <c r="B131" s="213" t="s">
        <v>97</v>
      </c>
      <c r="C131" s="213">
        <v>14030226</v>
      </c>
      <c r="D131" s="783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7" t="s">
        <v>241</v>
      </c>
      <c r="R131" s="260" t="s">
        <v>115</v>
      </c>
      <c r="S131" s="260">
        <f t="shared" si="2"/>
        <v>0</v>
      </c>
      <c r="T131" s="780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783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6" t="s">
        <v>241</v>
      </c>
      <c r="R132" s="215" t="s">
        <v>115</v>
      </c>
      <c r="S132" s="215">
        <f t="shared" si="2"/>
        <v>0</v>
      </c>
      <c r="T132" s="780"/>
    </row>
    <row r="133" spans="1:20" x14ac:dyDescent="0.25">
      <c r="A133" s="206" t="s">
        <v>218</v>
      </c>
      <c r="B133" s="259" t="s">
        <v>97</v>
      </c>
      <c r="C133" s="226">
        <v>14030227</v>
      </c>
      <c r="D133" s="785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13" t="s">
        <v>241</v>
      </c>
      <c r="R133" s="259" t="s">
        <v>115</v>
      </c>
      <c r="S133" s="259">
        <f t="shared" si="2"/>
        <v>0</v>
      </c>
      <c r="T133" s="779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786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5" t="s">
        <v>289</v>
      </c>
      <c r="R134" s="260" t="s">
        <v>115</v>
      </c>
      <c r="S134" s="260">
        <f t="shared" si="2"/>
        <v>0</v>
      </c>
      <c r="T134" s="780"/>
    </row>
    <row r="135" spans="1:20" x14ac:dyDescent="0.25">
      <c r="A135" s="208" t="s">
        <v>121</v>
      </c>
      <c r="B135" s="213" t="s">
        <v>97</v>
      </c>
      <c r="C135" s="228">
        <v>14030227</v>
      </c>
      <c r="D135" s="786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5" t="s">
        <v>241</v>
      </c>
      <c r="R135" s="260" t="s">
        <v>115</v>
      </c>
      <c r="S135" s="260">
        <f t="shared" si="2"/>
        <v>0</v>
      </c>
      <c r="T135" s="780"/>
    </row>
    <row r="136" spans="1:20" x14ac:dyDescent="0.25">
      <c r="A136" s="208" t="s">
        <v>121</v>
      </c>
      <c r="B136" s="213" t="s">
        <v>97</v>
      </c>
      <c r="C136" s="228">
        <v>14030227</v>
      </c>
      <c r="D136" s="786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5" t="s">
        <v>241</v>
      </c>
      <c r="R136" s="260" t="s">
        <v>115</v>
      </c>
      <c r="S136" s="260">
        <f t="shared" si="2"/>
        <v>0</v>
      </c>
      <c r="T136" s="780"/>
    </row>
    <row r="137" spans="1:20" x14ac:dyDescent="0.25">
      <c r="A137" s="208" t="s">
        <v>121</v>
      </c>
      <c r="B137" s="213" t="s">
        <v>97</v>
      </c>
      <c r="C137" s="228">
        <v>14030227</v>
      </c>
      <c r="D137" s="786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5" t="s">
        <v>241</v>
      </c>
      <c r="R137" s="260" t="s">
        <v>115</v>
      </c>
      <c r="S137" s="260">
        <f t="shared" si="2"/>
        <v>0</v>
      </c>
      <c r="T137" s="780"/>
    </row>
    <row r="138" spans="1:20" x14ac:dyDescent="0.25">
      <c r="A138" s="208" t="s">
        <v>121</v>
      </c>
      <c r="B138" s="213" t="s">
        <v>97</v>
      </c>
      <c r="C138" s="228">
        <v>14030227</v>
      </c>
      <c r="D138" s="786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5" t="s">
        <v>241</v>
      </c>
      <c r="R138" s="260" t="s">
        <v>115</v>
      </c>
      <c r="S138" s="260">
        <f t="shared" si="2"/>
        <v>0</v>
      </c>
      <c r="T138" s="780"/>
    </row>
    <row r="139" spans="1:20" x14ac:dyDescent="0.25">
      <c r="A139" s="208" t="s">
        <v>121</v>
      </c>
      <c r="B139" s="213" t="s">
        <v>97</v>
      </c>
      <c r="C139" s="228">
        <v>14030227</v>
      </c>
      <c r="D139" s="786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5" t="s">
        <v>241</v>
      </c>
      <c r="R139" s="260" t="s">
        <v>115</v>
      </c>
      <c r="S139" s="260">
        <f t="shared" si="2"/>
        <v>0</v>
      </c>
      <c r="T139" s="780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787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34" t="s">
        <v>241</v>
      </c>
      <c r="R140" s="261" t="s">
        <v>115</v>
      </c>
      <c r="S140" s="261">
        <f t="shared" si="2"/>
        <v>0</v>
      </c>
      <c r="T140" s="781"/>
    </row>
    <row r="141" spans="1:20" x14ac:dyDescent="0.25">
      <c r="A141" s="206" t="s">
        <v>121</v>
      </c>
      <c r="B141" s="259" t="s">
        <v>97</v>
      </c>
      <c r="C141" s="226">
        <v>14030227</v>
      </c>
      <c r="D141" s="782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13" t="s">
        <v>241</v>
      </c>
      <c r="R141" s="259" t="s">
        <v>115</v>
      </c>
      <c r="S141" s="259">
        <f t="shared" si="2"/>
        <v>0</v>
      </c>
      <c r="T141" s="779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783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5" t="s">
        <v>241</v>
      </c>
      <c r="R142" s="260" t="s">
        <v>115</v>
      </c>
      <c r="S142" s="260">
        <f t="shared" si="2"/>
        <v>0</v>
      </c>
      <c r="T142" s="780"/>
    </row>
    <row r="143" spans="1:20" x14ac:dyDescent="0.25">
      <c r="A143" s="208" t="s">
        <v>121</v>
      </c>
      <c r="B143" s="213" t="s">
        <v>97</v>
      </c>
      <c r="C143" s="228">
        <v>14030227</v>
      </c>
      <c r="D143" s="783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7" t="s">
        <v>241</v>
      </c>
      <c r="R143" s="260" t="s">
        <v>115</v>
      </c>
      <c r="S143" s="260">
        <f t="shared" si="2"/>
        <v>0</v>
      </c>
      <c r="T143" s="780"/>
    </row>
    <row r="144" spans="1:20" x14ac:dyDescent="0.25">
      <c r="A144" s="208" t="s">
        <v>121</v>
      </c>
      <c r="B144" s="213" t="s">
        <v>97</v>
      </c>
      <c r="C144" s="228">
        <v>14030227</v>
      </c>
      <c r="D144" s="783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5" t="s">
        <v>241</v>
      </c>
      <c r="R144" s="260" t="s">
        <v>115</v>
      </c>
      <c r="S144" s="260">
        <f t="shared" si="2"/>
        <v>0</v>
      </c>
      <c r="T144" s="780"/>
    </row>
    <row r="145" spans="1:20" x14ac:dyDescent="0.25">
      <c r="A145" s="208" t="s">
        <v>218</v>
      </c>
      <c r="B145" s="213" t="s">
        <v>97</v>
      </c>
      <c r="C145" s="228">
        <v>14030227</v>
      </c>
      <c r="D145" s="783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7" t="s">
        <v>241</v>
      </c>
      <c r="R145" s="260" t="s">
        <v>115</v>
      </c>
      <c r="S145" s="260">
        <f t="shared" si="2"/>
        <v>0</v>
      </c>
      <c r="T145" s="780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784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34" t="s">
        <v>241</v>
      </c>
      <c r="R146" s="261" t="s">
        <v>115</v>
      </c>
      <c r="S146" s="261">
        <f t="shared" si="2"/>
        <v>0</v>
      </c>
      <c r="T146" s="781"/>
    </row>
    <row r="147" spans="1:20" x14ac:dyDescent="0.25">
      <c r="A147" s="206" t="s">
        <v>218</v>
      </c>
      <c r="B147" s="259" t="s">
        <v>97</v>
      </c>
      <c r="C147" s="259">
        <v>1403027</v>
      </c>
      <c r="D147" s="782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13" t="s">
        <v>241</v>
      </c>
      <c r="R147" s="259" t="s">
        <v>115</v>
      </c>
      <c r="S147" s="259">
        <f t="shared" si="2"/>
        <v>0</v>
      </c>
      <c r="T147" s="779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783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5" t="s">
        <v>241</v>
      </c>
      <c r="R148" s="260" t="s">
        <v>115</v>
      </c>
      <c r="S148" s="260">
        <f t="shared" si="2"/>
        <v>0</v>
      </c>
      <c r="T148" s="780"/>
    </row>
    <row r="149" spans="1:20" x14ac:dyDescent="0.25">
      <c r="A149" s="208" t="s">
        <v>121</v>
      </c>
      <c r="B149" s="213" t="s">
        <v>97</v>
      </c>
      <c r="C149" s="213">
        <v>1403027</v>
      </c>
      <c r="D149" s="783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7" t="s">
        <v>241</v>
      </c>
      <c r="R149" s="260" t="s">
        <v>115</v>
      </c>
      <c r="S149" s="260">
        <f t="shared" si="2"/>
        <v>0</v>
      </c>
      <c r="T149" s="780"/>
    </row>
    <row r="150" spans="1:20" x14ac:dyDescent="0.25">
      <c r="A150" s="208" t="s">
        <v>121</v>
      </c>
      <c r="B150" s="213" t="s">
        <v>97</v>
      </c>
      <c r="C150" s="213">
        <v>1403027</v>
      </c>
      <c r="D150" s="783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5" t="s">
        <v>241</v>
      </c>
      <c r="R150" s="260" t="s">
        <v>115</v>
      </c>
      <c r="S150" s="260">
        <f t="shared" si="2"/>
        <v>0</v>
      </c>
      <c r="T150" s="780"/>
    </row>
    <row r="151" spans="1:20" x14ac:dyDescent="0.25">
      <c r="A151" s="208" t="s">
        <v>121</v>
      </c>
      <c r="B151" s="213" t="s">
        <v>97</v>
      </c>
      <c r="C151" s="213">
        <v>1403027</v>
      </c>
      <c r="D151" s="783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7" t="s">
        <v>241</v>
      </c>
      <c r="R151" s="260" t="s">
        <v>115</v>
      </c>
      <c r="S151" s="260">
        <f t="shared" si="2"/>
        <v>0</v>
      </c>
      <c r="T151" s="780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784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34" t="s">
        <v>241</v>
      </c>
      <c r="R152" s="261" t="s">
        <v>115</v>
      </c>
      <c r="S152" s="261">
        <f t="shared" si="2"/>
        <v>0</v>
      </c>
      <c r="T152" s="781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782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13" t="s">
        <v>241</v>
      </c>
      <c r="R153" s="259" t="s">
        <v>115</v>
      </c>
      <c r="S153" s="259">
        <f t="shared" si="2"/>
        <v>0</v>
      </c>
      <c r="T153" s="779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783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5" t="s">
        <v>241</v>
      </c>
      <c r="R154" s="260" t="s">
        <v>115</v>
      </c>
      <c r="S154" s="260">
        <f t="shared" si="2"/>
        <v>0</v>
      </c>
      <c r="T154" s="780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783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7" t="s">
        <v>241</v>
      </c>
      <c r="R155" s="260" t="s">
        <v>115</v>
      </c>
      <c r="S155" s="260">
        <f t="shared" si="2"/>
        <v>0</v>
      </c>
      <c r="T155" s="780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783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5" t="s">
        <v>241</v>
      </c>
      <c r="R156" s="260" t="s">
        <v>115</v>
      </c>
      <c r="S156" s="260">
        <f t="shared" si="2"/>
        <v>0</v>
      </c>
      <c r="T156" s="780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783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5" t="s">
        <v>269</v>
      </c>
      <c r="R157" s="260" t="s">
        <v>115</v>
      </c>
      <c r="S157" s="260">
        <f t="shared" si="2"/>
        <v>0</v>
      </c>
      <c r="T157" s="780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783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5" t="s">
        <v>243</v>
      </c>
      <c r="R158" s="260" t="s">
        <v>115</v>
      </c>
      <c r="S158" s="260">
        <f t="shared" si="2"/>
        <v>0</v>
      </c>
      <c r="T158" s="780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784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34" t="s">
        <v>255</v>
      </c>
      <c r="R159" s="261" t="s">
        <v>115</v>
      </c>
      <c r="S159" s="261">
        <f t="shared" si="2"/>
        <v>0</v>
      </c>
      <c r="T159" s="781"/>
    </row>
    <row r="160" spans="1:20" x14ac:dyDescent="0.25">
      <c r="A160" s="206" t="s">
        <v>385</v>
      </c>
      <c r="B160" s="259" t="s">
        <v>97</v>
      </c>
      <c r="C160" s="259">
        <v>14030229</v>
      </c>
      <c r="D160" s="782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13" t="s">
        <v>243</v>
      </c>
      <c r="R160" s="259" t="s">
        <v>115</v>
      </c>
      <c r="S160" s="259">
        <f t="shared" si="2"/>
        <v>0</v>
      </c>
      <c r="T160" s="779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783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5" t="s">
        <v>241</v>
      </c>
      <c r="R161" s="213" t="s">
        <v>115</v>
      </c>
      <c r="S161" s="260">
        <f t="shared" si="2"/>
        <v>0</v>
      </c>
      <c r="T161" s="780"/>
    </row>
    <row r="162" spans="1:20" x14ac:dyDescent="0.25">
      <c r="A162" s="208" t="s">
        <v>121</v>
      </c>
      <c r="B162" s="213" t="s">
        <v>97</v>
      </c>
      <c r="C162" s="213">
        <v>14030229</v>
      </c>
      <c r="D162" s="783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5" t="s">
        <v>241</v>
      </c>
      <c r="R162" s="213" t="s">
        <v>115</v>
      </c>
      <c r="S162" s="260">
        <f t="shared" si="2"/>
        <v>0</v>
      </c>
      <c r="T162" s="780"/>
    </row>
    <row r="163" spans="1:20" x14ac:dyDescent="0.25">
      <c r="A163" s="208" t="s">
        <v>121</v>
      </c>
      <c r="B163" s="213" t="s">
        <v>97</v>
      </c>
      <c r="C163" s="213">
        <v>14030229</v>
      </c>
      <c r="D163" s="783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5" t="s">
        <v>241</v>
      </c>
      <c r="R163" s="213" t="s">
        <v>115</v>
      </c>
      <c r="S163" s="260">
        <f t="shared" si="2"/>
        <v>0</v>
      </c>
      <c r="T163" s="780"/>
    </row>
    <row r="164" spans="1:20" x14ac:dyDescent="0.25">
      <c r="A164" s="208" t="s">
        <v>121</v>
      </c>
      <c r="B164" s="213" t="s">
        <v>97</v>
      </c>
      <c r="C164" s="213">
        <v>14030229</v>
      </c>
      <c r="D164" s="783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5" t="s">
        <v>241</v>
      </c>
      <c r="R164" s="213" t="s">
        <v>115</v>
      </c>
      <c r="S164" s="260">
        <f t="shared" si="2"/>
        <v>0</v>
      </c>
      <c r="T164" s="780"/>
    </row>
    <row r="165" spans="1:20" x14ac:dyDescent="0.25">
      <c r="A165" s="208" t="s">
        <v>137</v>
      </c>
      <c r="B165" s="213" t="s">
        <v>97</v>
      </c>
      <c r="C165" s="213">
        <v>14030229</v>
      </c>
      <c r="D165" s="783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5" t="s">
        <v>241</v>
      </c>
      <c r="R165" s="213" t="s">
        <v>115</v>
      </c>
      <c r="S165" s="260">
        <f t="shared" si="2"/>
        <v>0</v>
      </c>
      <c r="T165" s="780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784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34" t="s">
        <v>269</v>
      </c>
      <c r="R166" s="258" t="s">
        <v>115</v>
      </c>
      <c r="S166" s="261">
        <f t="shared" si="2"/>
        <v>0</v>
      </c>
      <c r="T166" s="781"/>
    </row>
    <row r="167" spans="1:20" x14ac:dyDescent="0.25">
      <c r="A167" s="206" t="s">
        <v>121</v>
      </c>
      <c r="B167" s="259" t="s">
        <v>97</v>
      </c>
      <c r="C167" s="259">
        <v>14030229</v>
      </c>
      <c r="D167" s="782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13" t="s">
        <v>241</v>
      </c>
      <c r="R167" s="259" t="s">
        <v>115</v>
      </c>
      <c r="S167" s="259">
        <f t="shared" si="2"/>
        <v>0</v>
      </c>
      <c r="T167" s="779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783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5" t="s">
        <v>241</v>
      </c>
      <c r="R168" s="213" t="s">
        <v>115</v>
      </c>
      <c r="S168" s="260">
        <f t="shared" si="2"/>
        <v>0</v>
      </c>
      <c r="T168" s="780"/>
    </row>
    <row r="169" spans="1:20" x14ac:dyDescent="0.25">
      <c r="A169" s="208" t="s">
        <v>121</v>
      </c>
      <c r="B169" s="213" t="s">
        <v>97</v>
      </c>
      <c r="C169" s="213">
        <v>14030229</v>
      </c>
      <c r="D169" s="783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5" t="s">
        <v>241</v>
      </c>
      <c r="R169" s="213" t="s">
        <v>115</v>
      </c>
      <c r="S169" s="260">
        <f t="shared" si="2"/>
        <v>0</v>
      </c>
      <c r="T169" s="780"/>
    </row>
    <row r="170" spans="1:20" x14ac:dyDescent="0.25">
      <c r="A170" s="208" t="s">
        <v>121</v>
      </c>
      <c r="B170" s="213" t="s">
        <v>97</v>
      </c>
      <c r="C170" s="213">
        <v>14030229</v>
      </c>
      <c r="D170" s="783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5" t="s">
        <v>241</v>
      </c>
      <c r="R170" s="213" t="s">
        <v>115</v>
      </c>
      <c r="S170" s="260">
        <f t="shared" si="2"/>
        <v>0</v>
      </c>
      <c r="T170" s="780"/>
    </row>
    <row r="171" spans="1:20" x14ac:dyDescent="0.25">
      <c r="A171" s="208" t="s">
        <v>385</v>
      </c>
      <c r="B171" s="213" t="s">
        <v>97</v>
      </c>
      <c r="C171" s="213">
        <v>14030229</v>
      </c>
      <c r="D171" s="783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5" t="s">
        <v>241</v>
      </c>
      <c r="R171" s="213" t="s">
        <v>115</v>
      </c>
      <c r="S171" s="260">
        <f t="shared" si="2"/>
        <v>0</v>
      </c>
      <c r="T171" s="780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784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34" t="s">
        <v>241</v>
      </c>
      <c r="R172" s="258" t="s">
        <v>115</v>
      </c>
      <c r="S172" s="261">
        <f t="shared" si="2"/>
        <v>0</v>
      </c>
      <c r="T172" s="781"/>
    </row>
    <row r="173" spans="1:20" x14ac:dyDescent="0.25">
      <c r="A173" s="206" t="s">
        <v>385</v>
      </c>
      <c r="B173" s="259" t="s">
        <v>97</v>
      </c>
      <c r="C173" s="259">
        <v>14030230</v>
      </c>
      <c r="D173" s="782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13" t="s">
        <v>243</v>
      </c>
      <c r="R173" s="259" t="s">
        <v>115</v>
      </c>
      <c r="S173" s="259">
        <f t="shared" si="2"/>
        <v>0</v>
      </c>
      <c r="T173" s="779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783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5" t="s">
        <v>269</v>
      </c>
      <c r="R174" s="213" t="s">
        <v>115</v>
      </c>
      <c r="S174" s="260">
        <f t="shared" si="2"/>
        <v>0</v>
      </c>
      <c r="T174" s="780"/>
    </row>
    <row r="175" spans="1:20" x14ac:dyDescent="0.25">
      <c r="A175" s="208" t="s">
        <v>137</v>
      </c>
      <c r="B175" s="213" t="s">
        <v>97</v>
      </c>
      <c r="C175" s="213">
        <v>14030230</v>
      </c>
      <c r="D175" s="783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5" t="s">
        <v>389</v>
      </c>
      <c r="R175" s="213" t="s">
        <v>115</v>
      </c>
      <c r="S175" s="260">
        <f t="shared" si="2"/>
        <v>0</v>
      </c>
      <c r="T175" s="780"/>
    </row>
    <row r="176" spans="1:20" x14ac:dyDescent="0.25">
      <c r="A176" s="208" t="s">
        <v>136</v>
      </c>
      <c r="B176" s="213" t="s">
        <v>97</v>
      </c>
      <c r="C176" s="213">
        <v>14030230</v>
      </c>
      <c r="D176" s="783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5" t="s">
        <v>255</v>
      </c>
      <c r="R176" s="213" t="s">
        <v>115</v>
      </c>
      <c r="S176" s="260">
        <f t="shared" si="2"/>
        <v>0</v>
      </c>
      <c r="T176" s="780"/>
    </row>
    <row r="177" spans="1:20" x14ac:dyDescent="0.25">
      <c r="A177" s="208" t="s">
        <v>385</v>
      </c>
      <c r="B177" s="213" t="s">
        <v>97</v>
      </c>
      <c r="C177" s="213">
        <v>14030230</v>
      </c>
      <c r="D177" s="783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5" t="s">
        <v>390</v>
      </c>
      <c r="R177" s="213" t="s">
        <v>115</v>
      </c>
      <c r="S177" s="260">
        <f t="shared" si="2"/>
        <v>0</v>
      </c>
      <c r="T177" s="780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783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6" t="s">
        <v>391</v>
      </c>
      <c r="R178" s="257" t="s">
        <v>115</v>
      </c>
      <c r="S178" s="215">
        <v>0</v>
      </c>
      <c r="T178" s="780"/>
    </row>
    <row r="179" spans="1:20" x14ac:dyDescent="0.25">
      <c r="A179" s="206" t="s">
        <v>137</v>
      </c>
      <c r="B179" s="259" t="s">
        <v>97</v>
      </c>
      <c r="C179" s="259">
        <v>14030230</v>
      </c>
      <c r="D179" s="782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13" t="s">
        <v>269</v>
      </c>
      <c r="R179" s="259" t="s">
        <v>115</v>
      </c>
      <c r="S179" s="259">
        <f t="shared" si="2"/>
        <v>0</v>
      </c>
      <c r="T179" s="779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783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5" t="s">
        <v>255</v>
      </c>
      <c r="R180" s="213" t="s">
        <v>115</v>
      </c>
      <c r="S180" s="260">
        <f t="shared" si="2"/>
        <v>0</v>
      </c>
      <c r="T180" s="780"/>
    </row>
    <row r="181" spans="1:20" x14ac:dyDescent="0.25">
      <c r="A181" s="208" t="s">
        <v>136</v>
      </c>
      <c r="B181" s="213" t="s">
        <v>97</v>
      </c>
      <c r="C181" s="213">
        <v>14030230</v>
      </c>
      <c r="D181" s="783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5" t="s">
        <v>255</v>
      </c>
      <c r="R181" s="213" t="s">
        <v>115</v>
      </c>
      <c r="S181" s="260">
        <f t="shared" si="2"/>
        <v>0</v>
      </c>
      <c r="T181" s="780"/>
    </row>
    <row r="182" spans="1:20" x14ac:dyDescent="0.25">
      <c r="A182" s="208" t="s">
        <v>136</v>
      </c>
      <c r="B182" s="213" t="s">
        <v>97</v>
      </c>
      <c r="C182" s="213">
        <v>14030230</v>
      </c>
      <c r="D182" s="783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5" t="s">
        <v>255</v>
      </c>
      <c r="R182" s="213" t="s">
        <v>115</v>
      </c>
      <c r="S182" s="260">
        <f t="shared" si="2"/>
        <v>0</v>
      </c>
      <c r="T182" s="780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784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34" t="s">
        <v>394</v>
      </c>
      <c r="R183" s="258" t="s">
        <v>115</v>
      </c>
      <c r="S183" s="261">
        <f t="shared" si="2"/>
        <v>0</v>
      </c>
      <c r="T183" s="781"/>
    </row>
    <row r="184" spans="1:20" x14ac:dyDescent="0.25">
      <c r="A184" s="206" t="s">
        <v>385</v>
      </c>
      <c r="B184" s="259" t="s">
        <v>97</v>
      </c>
      <c r="C184" s="259">
        <v>14030230</v>
      </c>
      <c r="D184" s="782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13" t="s">
        <v>243</v>
      </c>
      <c r="R184" s="259" t="s">
        <v>115</v>
      </c>
      <c r="S184" s="259">
        <f t="shared" si="2"/>
        <v>0</v>
      </c>
      <c r="T184" s="779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783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5" t="s">
        <v>269</v>
      </c>
      <c r="R185" s="213" t="s">
        <v>115</v>
      </c>
      <c r="S185" s="260">
        <f t="shared" si="2"/>
        <v>0</v>
      </c>
      <c r="T185" s="780"/>
    </row>
    <row r="186" spans="1:20" x14ac:dyDescent="0.25">
      <c r="A186" s="208" t="s">
        <v>137</v>
      </c>
      <c r="B186" s="213" t="s">
        <v>97</v>
      </c>
      <c r="C186" s="213">
        <v>14030230</v>
      </c>
      <c r="D186" s="783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5" t="s">
        <v>389</v>
      </c>
      <c r="R186" s="213" t="s">
        <v>115</v>
      </c>
      <c r="S186" s="260">
        <f t="shared" si="2"/>
        <v>0</v>
      </c>
      <c r="T186" s="780"/>
    </row>
    <row r="187" spans="1:20" x14ac:dyDescent="0.25">
      <c r="A187" s="208" t="s">
        <v>136</v>
      </c>
      <c r="B187" s="213" t="s">
        <v>97</v>
      </c>
      <c r="C187" s="213">
        <v>14030230</v>
      </c>
      <c r="D187" s="783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5" t="s">
        <v>255</v>
      </c>
      <c r="R187" s="213" t="s">
        <v>115</v>
      </c>
      <c r="S187" s="260">
        <f t="shared" ref="S187:S250" si="3">E187*F187</f>
        <v>0</v>
      </c>
      <c r="T187" s="780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784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34" t="s">
        <v>389</v>
      </c>
      <c r="R188" s="258" t="s">
        <v>115</v>
      </c>
      <c r="S188" s="261">
        <f t="shared" si="3"/>
        <v>0</v>
      </c>
      <c r="T188" s="781"/>
    </row>
    <row r="189" spans="1:20" x14ac:dyDescent="0.25">
      <c r="A189" s="224" t="s">
        <v>137</v>
      </c>
      <c r="B189" s="213" t="s">
        <v>97</v>
      </c>
      <c r="C189" s="213">
        <v>14030231</v>
      </c>
      <c r="D189" s="783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7" t="s">
        <v>389</v>
      </c>
      <c r="R189" s="213" t="s">
        <v>115</v>
      </c>
      <c r="S189" s="213">
        <f t="shared" si="3"/>
        <v>0</v>
      </c>
      <c r="T189" s="780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783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6" t="s">
        <v>389</v>
      </c>
      <c r="R190" s="257" t="s">
        <v>115</v>
      </c>
      <c r="S190" s="215">
        <f t="shared" si="3"/>
        <v>0</v>
      </c>
      <c r="T190" s="780"/>
    </row>
    <row r="191" spans="1:20" x14ac:dyDescent="0.25">
      <c r="A191" s="206" t="s">
        <v>137</v>
      </c>
      <c r="B191" s="213" t="s">
        <v>97</v>
      </c>
      <c r="C191" s="260">
        <v>14030231</v>
      </c>
      <c r="D191" s="782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13" t="s">
        <v>389</v>
      </c>
      <c r="R191" s="257" t="s">
        <v>115</v>
      </c>
      <c r="S191" s="259">
        <f t="shared" si="3"/>
        <v>0</v>
      </c>
      <c r="T191" s="779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783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5" t="s">
        <v>390</v>
      </c>
      <c r="R192" s="257" t="s">
        <v>115</v>
      </c>
      <c r="S192" s="260">
        <f t="shared" si="3"/>
        <v>0</v>
      </c>
      <c r="T192" s="780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783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6" t="s">
        <v>390</v>
      </c>
      <c r="R193" s="257" t="s">
        <v>115</v>
      </c>
      <c r="S193" s="215">
        <f t="shared" si="3"/>
        <v>0</v>
      </c>
      <c r="T193" s="780"/>
    </row>
    <row r="194" spans="1:20" x14ac:dyDescent="0.25">
      <c r="A194" s="206" t="s">
        <v>385</v>
      </c>
      <c r="B194" s="213" t="s">
        <v>97</v>
      </c>
      <c r="C194" s="259">
        <v>14030231</v>
      </c>
      <c r="D194" s="782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13" t="s">
        <v>390</v>
      </c>
      <c r="R194" s="256" t="s">
        <v>115</v>
      </c>
      <c r="S194" s="259">
        <f t="shared" si="3"/>
        <v>0</v>
      </c>
      <c r="T194" s="779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784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34" t="s">
        <v>391</v>
      </c>
      <c r="R195" s="258" t="s">
        <v>115</v>
      </c>
      <c r="S195" s="261">
        <f t="shared" si="3"/>
        <v>0</v>
      </c>
      <c r="T195" s="781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782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13" t="s">
        <v>263</v>
      </c>
      <c r="R196" s="211" t="s">
        <v>115</v>
      </c>
      <c r="S196" s="259">
        <f t="shared" si="3"/>
        <v>0</v>
      </c>
      <c r="T196" s="779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783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5" t="s">
        <v>241</v>
      </c>
      <c r="R197" s="258" t="s">
        <v>115</v>
      </c>
      <c r="S197" s="260">
        <f t="shared" si="3"/>
        <v>0</v>
      </c>
      <c r="T197" s="780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784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34" t="s">
        <v>397</v>
      </c>
      <c r="R198" s="258" t="s">
        <v>115</v>
      </c>
      <c r="S198" s="261">
        <f t="shared" si="3"/>
        <v>0</v>
      </c>
      <c r="T198" s="781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782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13" t="s">
        <v>255</v>
      </c>
      <c r="R199" s="258" t="s">
        <v>115</v>
      </c>
      <c r="S199" s="259">
        <f t="shared" si="3"/>
        <v>0</v>
      </c>
      <c r="T199" s="779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783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5" t="s">
        <v>255</v>
      </c>
      <c r="R200" s="258" t="s">
        <v>115</v>
      </c>
      <c r="S200" s="260">
        <f t="shared" si="3"/>
        <v>0</v>
      </c>
      <c r="T200" s="780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783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5" t="s">
        <v>241</v>
      </c>
      <c r="R201" s="258" t="s">
        <v>115</v>
      </c>
      <c r="S201" s="260">
        <f t="shared" si="3"/>
        <v>0</v>
      </c>
      <c r="T201" s="780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783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6" t="s">
        <v>241</v>
      </c>
      <c r="R202" s="257" t="s">
        <v>115</v>
      </c>
      <c r="S202" s="215">
        <f t="shared" si="3"/>
        <v>0</v>
      </c>
      <c r="T202" s="780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9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782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13" t="s">
        <v>389</v>
      </c>
      <c r="R204" s="211" t="s">
        <v>115</v>
      </c>
      <c r="S204" s="259">
        <f t="shared" si="3"/>
        <v>0</v>
      </c>
      <c r="T204" s="779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783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5" t="s">
        <v>389</v>
      </c>
      <c r="R205" s="258" t="s">
        <v>115</v>
      </c>
      <c r="S205" s="260">
        <f t="shared" si="3"/>
        <v>0</v>
      </c>
      <c r="T205" s="780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783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5" t="s">
        <v>269</v>
      </c>
      <c r="R206" s="258" t="s">
        <v>115</v>
      </c>
      <c r="S206" s="260">
        <f t="shared" si="3"/>
        <v>0</v>
      </c>
      <c r="T206" s="780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783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5" t="s">
        <v>241</v>
      </c>
      <c r="R207" s="258" t="s">
        <v>115</v>
      </c>
      <c r="S207" s="260">
        <f t="shared" si="3"/>
        <v>0</v>
      </c>
      <c r="T207" s="780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784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34" t="s">
        <v>241</v>
      </c>
      <c r="R208" s="258" t="s">
        <v>115</v>
      </c>
      <c r="S208" s="261">
        <f t="shared" si="3"/>
        <v>0</v>
      </c>
      <c r="T208" s="781"/>
    </row>
    <row r="209" spans="1:20" x14ac:dyDescent="0.25">
      <c r="A209" s="206" t="s">
        <v>137</v>
      </c>
      <c r="B209" s="213" t="s">
        <v>97</v>
      </c>
      <c r="C209" s="259">
        <v>14030303</v>
      </c>
      <c r="D209" s="782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13" t="s">
        <v>389</v>
      </c>
      <c r="R209" s="259" t="s">
        <v>115</v>
      </c>
      <c r="S209" s="259">
        <f t="shared" si="3"/>
        <v>0</v>
      </c>
      <c r="T209" s="779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783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6" t="s">
        <v>291</v>
      </c>
      <c r="R210" s="215" t="s">
        <v>115</v>
      </c>
      <c r="S210" s="215">
        <f t="shared" si="3"/>
        <v>0</v>
      </c>
      <c r="T210" s="780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782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13" t="s">
        <v>389</v>
      </c>
      <c r="R211" s="259" t="s">
        <v>115</v>
      </c>
      <c r="S211" s="259">
        <f t="shared" si="3"/>
        <v>0</v>
      </c>
      <c r="T211" s="779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783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6" t="s">
        <v>291</v>
      </c>
      <c r="R212" s="215" t="s">
        <v>115</v>
      </c>
      <c r="S212" s="215">
        <f t="shared" si="3"/>
        <v>0</v>
      </c>
      <c r="T212" s="780"/>
    </row>
    <row r="213" spans="1:20" x14ac:dyDescent="0.25">
      <c r="A213" s="206" t="s">
        <v>121</v>
      </c>
      <c r="B213" s="259" t="s">
        <v>97</v>
      </c>
      <c r="C213" s="259">
        <v>14030305</v>
      </c>
      <c r="D213" s="782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13" t="s">
        <v>269</v>
      </c>
      <c r="R213" s="259" t="s">
        <v>115</v>
      </c>
      <c r="S213" s="259">
        <f t="shared" si="3"/>
        <v>0</v>
      </c>
      <c r="T213" s="802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783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5" t="s">
        <v>269</v>
      </c>
      <c r="R214" s="260" t="s">
        <v>115</v>
      </c>
      <c r="S214" s="260">
        <f t="shared" si="3"/>
        <v>0</v>
      </c>
      <c r="T214" s="803"/>
    </row>
    <row r="215" spans="1:20" x14ac:dyDescent="0.25">
      <c r="A215" s="208" t="s">
        <v>121</v>
      </c>
      <c r="B215" s="260" t="s">
        <v>97</v>
      </c>
      <c r="C215" s="260">
        <v>14030305</v>
      </c>
      <c r="D215" s="783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5" t="s">
        <v>269</v>
      </c>
      <c r="R215" s="260" t="s">
        <v>115</v>
      </c>
      <c r="S215" s="260">
        <v>0</v>
      </c>
      <c r="T215" s="803"/>
    </row>
    <row r="216" spans="1:20" x14ac:dyDescent="0.25">
      <c r="A216" s="208" t="s">
        <v>121</v>
      </c>
      <c r="B216" s="260" t="s">
        <v>97</v>
      </c>
      <c r="C216" s="260">
        <v>14030305</v>
      </c>
      <c r="D216" s="783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5" t="s">
        <v>241</v>
      </c>
      <c r="R216" s="260" t="s">
        <v>115</v>
      </c>
      <c r="S216" s="260">
        <f>E216*F216</f>
        <v>0</v>
      </c>
      <c r="T216" s="803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784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6" t="s">
        <v>291</v>
      </c>
      <c r="R217" s="215" t="s">
        <v>115</v>
      </c>
      <c r="S217" s="215">
        <f t="shared" si="3"/>
        <v>0</v>
      </c>
      <c r="T217" s="804"/>
    </row>
    <row r="218" spans="1:20" x14ac:dyDescent="0.25">
      <c r="A218" s="206" t="s">
        <v>121</v>
      </c>
      <c r="B218" s="259" t="s">
        <v>97</v>
      </c>
      <c r="C218" s="259">
        <v>14030305</v>
      </c>
      <c r="D218" s="782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13" t="s">
        <v>269</v>
      </c>
      <c r="R218" s="259" t="s">
        <v>115</v>
      </c>
      <c r="S218" s="259">
        <f t="shared" si="3"/>
        <v>0</v>
      </c>
      <c r="T218" s="779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783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5" t="s">
        <v>269</v>
      </c>
      <c r="R219" s="260" t="s">
        <v>115</v>
      </c>
      <c r="S219" s="260">
        <f t="shared" si="3"/>
        <v>0</v>
      </c>
      <c r="T219" s="780"/>
    </row>
    <row r="220" spans="1:20" x14ac:dyDescent="0.25">
      <c r="A220" s="208" t="s">
        <v>121</v>
      </c>
      <c r="B220" s="260" t="s">
        <v>97</v>
      </c>
      <c r="C220" s="260">
        <v>14030305</v>
      </c>
      <c r="D220" s="783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5" t="s">
        <v>269</v>
      </c>
      <c r="R220" s="260" t="s">
        <v>115</v>
      </c>
      <c r="S220" s="260">
        <f t="shared" si="3"/>
        <v>0</v>
      </c>
      <c r="T220" s="780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784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34" t="s">
        <v>291</v>
      </c>
      <c r="R221" s="261" t="s">
        <v>115</v>
      </c>
      <c r="S221" s="261">
        <f t="shared" si="3"/>
        <v>0</v>
      </c>
      <c r="T221" s="781"/>
    </row>
    <row r="222" spans="1:20" x14ac:dyDescent="0.25">
      <c r="A222" s="206" t="s">
        <v>121</v>
      </c>
      <c r="B222" s="259" t="s">
        <v>97</v>
      </c>
      <c r="C222" s="259">
        <v>14030305</v>
      </c>
      <c r="D222" s="782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13" t="s">
        <v>241</v>
      </c>
      <c r="R222" s="259" t="s">
        <v>115</v>
      </c>
      <c r="S222" s="259">
        <f t="shared" si="3"/>
        <v>0</v>
      </c>
      <c r="T222" s="779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783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5" t="s">
        <v>247</v>
      </c>
      <c r="R223" s="260" t="s">
        <v>115</v>
      </c>
      <c r="S223" s="260">
        <f t="shared" si="3"/>
        <v>0</v>
      </c>
      <c r="T223" s="780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783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6" t="s">
        <v>247</v>
      </c>
      <c r="R224" s="215" t="s">
        <v>115</v>
      </c>
      <c r="S224" s="215">
        <f t="shared" si="3"/>
        <v>0</v>
      </c>
      <c r="T224" s="780"/>
    </row>
    <row r="225" spans="1:20" x14ac:dyDescent="0.25">
      <c r="A225" s="206" t="s">
        <v>121</v>
      </c>
      <c r="B225" s="259" t="s">
        <v>97</v>
      </c>
      <c r="C225" s="259">
        <v>14030305</v>
      </c>
      <c r="D225" s="785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13" t="s">
        <v>241</v>
      </c>
      <c r="R225" s="259" t="s">
        <v>115</v>
      </c>
      <c r="S225" s="259">
        <f t="shared" si="3"/>
        <v>0</v>
      </c>
      <c r="T225" s="802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786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5" t="s">
        <v>247</v>
      </c>
      <c r="R226" s="260" t="s">
        <v>115</v>
      </c>
      <c r="S226" s="260">
        <f t="shared" si="3"/>
        <v>0</v>
      </c>
      <c r="T226" s="803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787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34" t="s">
        <v>247</v>
      </c>
      <c r="R227" s="261" t="s">
        <v>115</v>
      </c>
      <c r="S227" s="261">
        <f t="shared" si="3"/>
        <v>0</v>
      </c>
      <c r="T227" s="809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782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13" t="s">
        <v>255</v>
      </c>
      <c r="R228" s="211" t="s">
        <v>115</v>
      </c>
      <c r="S228" s="259">
        <f t="shared" si="3"/>
        <v>0</v>
      </c>
      <c r="T228" s="779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784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34" t="s">
        <v>289</v>
      </c>
      <c r="R229" s="261" t="s">
        <v>115</v>
      </c>
      <c r="S229" s="261">
        <f t="shared" si="3"/>
        <v>0</v>
      </c>
      <c r="T229" s="781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782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13">
        <v>7.5</v>
      </c>
      <c r="R230" s="211" t="s">
        <v>115</v>
      </c>
      <c r="S230" s="259">
        <f t="shared" si="3"/>
        <v>0</v>
      </c>
      <c r="T230" s="779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784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34">
        <v>5</v>
      </c>
      <c r="R231" s="261" t="s">
        <v>115</v>
      </c>
      <c r="S231" s="261">
        <f t="shared" si="3"/>
        <v>0</v>
      </c>
      <c r="T231" s="781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782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13">
        <v>7.5</v>
      </c>
      <c r="R232" s="211" t="s">
        <v>115</v>
      </c>
      <c r="S232" s="259">
        <f t="shared" si="3"/>
        <v>0</v>
      </c>
      <c r="T232" s="779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784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34">
        <v>5</v>
      </c>
      <c r="R233" s="261" t="s">
        <v>115</v>
      </c>
      <c r="S233" s="261">
        <f t="shared" si="3"/>
        <v>0</v>
      </c>
      <c r="T233" s="781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782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13">
        <v>7.5</v>
      </c>
      <c r="R234" s="211" t="s">
        <v>115</v>
      </c>
      <c r="S234" s="259">
        <f t="shared" si="3"/>
        <v>0</v>
      </c>
      <c r="T234" s="779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783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5">
        <v>11.5</v>
      </c>
      <c r="R235" s="261" t="s">
        <v>115</v>
      </c>
      <c r="S235" s="260">
        <f t="shared" si="3"/>
        <v>0</v>
      </c>
      <c r="T235" s="780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783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5">
        <v>11.5</v>
      </c>
      <c r="R236" s="261" t="s">
        <v>115</v>
      </c>
      <c r="S236" s="260">
        <f t="shared" si="3"/>
        <v>0</v>
      </c>
      <c r="T236" s="780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783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5">
        <v>7.5</v>
      </c>
      <c r="R237" s="261" t="s">
        <v>115</v>
      </c>
      <c r="S237" s="260">
        <f t="shared" si="3"/>
        <v>0</v>
      </c>
      <c r="T237" s="780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784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34">
        <v>15</v>
      </c>
      <c r="R238" s="261" t="s">
        <v>115</v>
      </c>
      <c r="S238" s="261">
        <f t="shared" si="3"/>
        <v>0</v>
      </c>
      <c r="T238" s="781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782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13">
        <v>7.5</v>
      </c>
      <c r="R239" s="211" t="s">
        <v>115</v>
      </c>
      <c r="S239" s="259">
        <f t="shared" si="3"/>
        <v>0</v>
      </c>
      <c r="T239" s="779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783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5">
        <v>11.5</v>
      </c>
      <c r="R240" s="261" t="s">
        <v>115</v>
      </c>
      <c r="S240" s="260">
        <f t="shared" si="3"/>
        <v>0</v>
      </c>
      <c r="T240" s="780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783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5">
        <v>15</v>
      </c>
      <c r="R241" s="261" t="s">
        <v>115</v>
      </c>
      <c r="S241" s="260">
        <f t="shared" si="3"/>
        <v>0</v>
      </c>
      <c r="T241" s="780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783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5">
        <v>11.5</v>
      </c>
      <c r="R242" s="261" t="s">
        <v>115</v>
      </c>
      <c r="S242" s="260">
        <f t="shared" si="3"/>
        <v>0</v>
      </c>
      <c r="T242" s="780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784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34">
        <v>7.5</v>
      </c>
      <c r="R243" s="261" t="s">
        <v>115</v>
      </c>
      <c r="S243" s="261">
        <f t="shared" si="3"/>
        <v>0</v>
      </c>
      <c r="T243" s="781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782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13">
        <v>7</v>
      </c>
      <c r="R244" s="211" t="s">
        <v>115</v>
      </c>
      <c r="S244" s="259">
        <f t="shared" si="3"/>
        <v>0</v>
      </c>
      <c r="T244" s="779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783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5">
        <v>15</v>
      </c>
      <c r="R245" s="261" t="s">
        <v>115</v>
      </c>
      <c r="S245" s="260">
        <f t="shared" si="3"/>
        <v>0</v>
      </c>
      <c r="T245" s="780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783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5">
        <v>15</v>
      </c>
      <c r="R246" s="261" t="s">
        <v>115</v>
      </c>
      <c r="S246" s="260">
        <f t="shared" si="3"/>
        <v>0</v>
      </c>
      <c r="T246" s="780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784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34">
        <v>15</v>
      </c>
      <c r="R247" s="261" t="s">
        <v>115</v>
      </c>
      <c r="S247" s="261">
        <f t="shared" si="3"/>
        <v>0</v>
      </c>
      <c r="T247" s="781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782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13">
        <v>13</v>
      </c>
      <c r="R248" s="211" t="s">
        <v>115</v>
      </c>
      <c r="S248" s="259">
        <f t="shared" si="3"/>
        <v>0</v>
      </c>
      <c r="T248" s="779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783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5">
        <v>13</v>
      </c>
      <c r="R249" s="261" t="s">
        <v>115</v>
      </c>
      <c r="S249" s="260">
        <f t="shared" si="3"/>
        <v>0</v>
      </c>
      <c r="T249" s="780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783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5">
        <v>13</v>
      </c>
      <c r="R250" s="261" t="s">
        <v>115</v>
      </c>
      <c r="S250" s="260">
        <f t="shared" si="3"/>
        <v>0</v>
      </c>
      <c r="T250" s="780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783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5">
        <v>8</v>
      </c>
      <c r="R251" s="261" t="s">
        <v>115</v>
      </c>
      <c r="S251" s="260">
        <f t="shared" ref="S251:S314" si="5">E251*F251</f>
        <v>0</v>
      </c>
      <c r="T251" s="780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783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5">
        <v>8</v>
      </c>
      <c r="R252" s="261" t="s">
        <v>115</v>
      </c>
      <c r="S252" s="260">
        <f t="shared" si="5"/>
        <v>0</v>
      </c>
      <c r="T252" s="780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783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5">
        <v>11.5</v>
      </c>
      <c r="R253" s="261" t="s">
        <v>115</v>
      </c>
      <c r="S253" s="260">
        <f t="shared" si="5"/>
        <v>0</v>
      </c>
      <c r="T253" s="780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783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5">
        <v>15</v>
      </c>
      <c r="R254" s="261" t="s">
        <v>115</v>
      </c>
      <c r="S254" s="260">
        <f t="shared" si="5"/>
        <v>0</v>
      </c>
      <c r="T254" s="780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784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34">
        <v>15</v>
      </c>
      <c r="R255" s="261" t="s">
        <v>115</v>
      </c>
      <c r="S255" s="261">
        <f t="shared" si="5"/>
        <v>0</v>
      </c>
      <c r="T255" s="781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782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13">
        <v>13</v>
      </c>
      <c r="R256" s="211" t="s">
        <v>115</v>
      </c>
      <c r="S256" s="259">
        <f t="shared" si="5"/>
        <v>0</v>
      </c>
      <c r="T256" s="779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783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5">
        <v>13</v>
      </c>
      <c r="R257" s="261" t="s">
        <v>115</v>
      </c>
      <c r="S257" s="260">
        <f t="shared" si="5"/>
        <v>0</v>
      </c>
      <c r="T257" s="780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783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5">
        <v>13</v>
      </c>
      <c r="R258" s="261" t="s">
        <v>115</v>
      </c>
      <c r="S258" s="260">
        <f t="shared" si="5"/>
        <v>0</v>
      </c>
      <c r="T258" s="780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783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5">
        <v>8</v>
      </c>
      <c r="R259" s="261" t="s">
        <v>115</v>
      </c>
      <c r="S259" s="260">
        <f t="shared" si="5"/>
        <v>0</v>
      </c>
      <c r="T259" s="780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783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5">
        <v>8</v>
      </c>
      <c r="R260" s="261" t="s">
        <v>115</v>
      </c>
      <c r="S260" s="260">
        <f t="shared" si="5"/>
        <v>0</v>
      </c>
      <c r="T260" s="780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783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5">
        <v>11.5</v>
      </c>
      <c r="R261" s="261" t="s">
        <v>115</v>
      </c>
      <c r="S261" s="260">
        <f t="shared" si="5"/>
        <v>0</v>
      </c>
      <c r="T261" s="780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783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5">
        <v>11.5</v>
      </c>
      <c r="R262" s="261" t="s">
        <v>115</v>
      </c>
      <c r="S262" s="260">
        <f t="shared" si="5"/>
        <v>0</v>
      </c>
      <c r="T262" s="780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783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5">
        <v>11.5</v>
      </c>
      <c r="R263" s="261" t="s">
        <v>115</v>
      </c>
      <c r="S263" s="260">
        <f t="shared" si="5"/>
        <v>0</v>
      </c>
      <c r="T263" s="780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784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34">
        <v>7.5</v>
      </c>
      <c r="R264" s="261" t="s">
        <v>115</v>
      </c>
      <c r="S264" s="261">
        <f t="shared" si="5"/>
        <v>0</v>
      </c>
      <c r="T264" s="781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782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13">
        <v>13</v>
      </c>
      <c r="R265" s="211" t="s">
        <v>115</v>
      </c>
      <c r="S265" s="259">
        <f t="shared" si="5"/>
        <v>0</v>
      </c>
      <c r="T265" s="779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783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5">
        <v>13</v>
      </c>
      <c r="R266" s="261" t="s">
        <v>115</v>
      </c>
      <c r="S266" s="260">
        <f t="shared" si="5"/>
        <v>0</v>
      </c>
      <c r="T266" s="780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783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5">
        <v>13</v>
      </c>
      <c r="R267" s="261" t="s">
        <v>115</v>
      </c>
      <c r="S267" s="260">
        <f t="shared" si="5"/>
        <v>0</v>
      </c>
      <c r="T267" s="780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783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5">
        <v>8</v>
      </c>
      <c r="R268" s="261" t="s">
        <v>115</v>
      </c>
      <c r="S268" s="260">
        <f t="shared" si="5"/>
        <v>0</v>
      </c>
      <c r="T268" s="780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783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5">
        <v>8</v>
      </c>
      <c r="R269" s="261" t="s">
        <v>115</v>
      </c>
      <c r="S269" s="260">
        <f t="shared" si="5"/>
        <v>0</v>
      </c>
      <c r="T269" s="780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783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5">
        <v>7.5</v>
      </c>
      <c r="R270" s="261" t="s">
        <v>115</v>
      </c>
      <c r="S270" s="260">
        <f t="shared" si="5"/>
        <v>0</v>
      </c>
      <c r="T270" s="780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783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5">
        <v>7.5</v>
      </c>
      <c r="R271" s="261" t="s">
        <v>115</v>
      </c>
      <c r="S271" s="260">
        <f t="shared" si="5"/>
        <v>0</v>
      </c>
      <c r="T271" s="780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783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5">
        <v>11.5</v>
      </c>
      <c r="R272" s="261" t="s">
        <v>115</v>
      </c>
      <c r="S272" s="260">
        <f t="shared" si="5"/>
        <v>0</v>
      </c>
      <c r="T272" s="780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784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34">
        <v>11.5</v>
      </c>
      <c r="R273" s="261" t="s">
        <v>115</v>
      </c>
      <c r="S273" s="261">
        <f t="shared" si="5"/>
        <v>0</v>
      </c>
      <c r="T273" s="781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782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13">
        <v>11</v>
      </c>
      <c r="R274" s="211" t="s">
        <v>115</v>
      </c>
      <c r="S274" s="259">
        <f t="shared" si="5"/>
        <v>0</v>
      </c>
      <c r="T274" s="779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783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5">
        <v>2</v>
      </c>
      <c r="R275" s="261" t="s">
        <v>115</v>
      </c>
      <c r="S275" s="260">
        <f t="shared" si="5"/>
        <v>0</v>
      </c>
      <c r="T275" s="780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783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5">
        <v>15.5</v>
      </c>
      <c r="R276" s="261" t="s">
        <v>115</v>
      </c>
      <c r="S276" s="260">
        <f t="shared" si="5"/>
        <v>0</v>
      </c>
      <c r="T276" s="780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783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5">
        <v>11.5</v>
      </c>
      <c r="R277" s="261" t="s">
        <v>115</v>
      </c>
      <c r="S277" s="260">
        <f t="shared" si="5"/>
        <v>0</v>
      </c>
      <c r="T277" s="780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783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5">
        <v>11.5</v>
      </c>
      <c r="R278" s="261" t="s">
        <v>115</v>
      </c>
      <c r="S278" s="260">
        <f t="shared" si="5"/>
        <v>0</v>
      </c>
      <c r="T278" s="780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784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34">
        <v>11.5</v>
      </c>
      <c r="R279" s="261" t="s">
        <v>115</v>
      </c>
      <c r="S279" s="261">
        <f t="shared" si="5"/>
        <v>0</v>
      </c>
      <c r="T279" s="781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782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13">
        <v>11</v>
      </c>
      <c r="R280" s="211" t="s">
        <v>115</v>
      </c>
      <c r="S280" s="259">
        <f t="shared" si="5"/>
        <v>0</v>
      </c>
      <c r="T280" s="779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783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5">
        <v>2</v>
      </c>
      <c r="R281" s="261" t="s">
        <v>115</v>
      </c>
      <c r="S281" s="260">
        <f t="shared" si="5"/>
        <v>0</v>
      </c>
      <c r="T281" s="780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783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5">
        <v>15.5</v>
      </c>
      <c r="R282" s="261" t="s">
        <v>115</v>
      </c>
      <c r="S282" s="260">
        <f t="shared" si="5"/>
        <v>0</v>
      </c>
      <c r="T282" s="780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783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5">
        <v>15.5</v>
      </c>
      <c r="R283" s="261" t="s">
        <v>115</v>
      </c>
      <c r="S283" s="260">
        <f t="shared" si="5"/>
        <v>0</v>
      </c>
      <c r="T283" s="780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784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34">
        <v>15.5</v>
      </c>
      <c r="R284" s="261" t="s">
        <v>115</v>
      </c>
      <c r="S284" s="261">
        <f t="shared" si="5"/>
        <v>0</v>
      </c>
      <c r="T284" s="781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782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13">
        <v>11</v>
      </c>
      <c r="R285" s="211" t="s">
        <v>115</v>
      </c>
      <c r="S285" s="259">
        <f t="shared" si="5"/>
        <v>0</v>
      </c>
      <c r="T285" s="779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783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5">
        <v>15.5</v>
      </c>
      <c r="R286" s="261" t="s">
        <v>115</v>
      </c>
      <c r="S286" s="260">
        <f t="shared" si="5"/>
        <v>0</v>
      </c>
      <c r="T286" s="780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784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34">
        <v>11.5</v>
      </c>
      <c r="R287" s="261" t="s">
        <v>115</v>
      </c>
      <c r="S287" s="261">
        <f t="shared" si="5"/>
        <v>0</v>
      </c>
      <c r="T287" s="781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782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13">
        <v>24.5</v>
      </c>
      <c r="R288" s="211" t="s">
        <v>115</v>
      </c>
      <c r="S288" s="259">
        <f t="shared" si="5"/>
        <v>0</v>
      </c>
      <c r="T288" s="779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783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5">
        <v>11.5</v>
      </c>
      <c r="R289" s="261" t="s">
        <v>115</v>
      </c>
      <c r="S289" s="260">
        <f t="shared" si="5"/>
        <v>0</v>
      </c>
      <c r="T289" s="780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784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34">
        <v>11.5</v>
      </c>
      <c r="R290" s="261" t="s">
        <v>115</v>
      </c>
      <c r="S290" s="261">
        <f t="shared" si="5"/>
        <v>0</v>
      </c>
      <c r="T290" s="781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9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782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13">
        <v>11.5</v>
      </c>
      <c r="R292" s="211" t="s">
        <v>115</v>
      </c>
      <c r="S292" s="259">
        <f t="shared" si="5"/>
        <v>0</v>
      </c>
      <c r="T292" s="779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783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5">
        <v>11.5</v>
      </c>
      <c r="R293" s="261" t="s">
        <v>115</v>
      </c>
      <c r="S293" s="260">
        <f t="shared" si="5"/>
        <v>0</v>
      </c>
      <c r="T293" s="780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783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5">
        <v>11.5</v>
      </c>
      <c r="R294" s="261" t="s">
        <v>115</v>
      </c>
      <c r="S294" s="260">
        <f t="shared" si="5"/>
        <v>0</v>
      </c>
      <c r="T294" s="780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784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34">
        <v>15.5</v>
      </c>
      <c r="R295" s="261" t="s">
        <v>115</v>
      </c>
      <c r="S295" s="261">
        <f t="shared" si="5"/>
        <v>0</v>
      </c>
      <c r="T295" s="781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782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13">
        <v>24.5</v>
      </c>
      <c r="R296" s="211" t="s">
        <v>115</v>
      </c>
      <c r="S296" s="259">
        <f t="shared" si="5"/>
        <v>0</v>
      </c>
      <c r="T296" s="779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783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5">
        <v>11.5</v>
      </c>
      <c r="R297" s="261" t="s">
        <v>115</v>
      </c>
      <c r="S297" s="260">
        <f t="shared" si="5"/>
        <v>0</v>
      </c>
      <c r="T297" s="780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784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34">
        <v>11.5</v>
      </c>
      <c r="R298" s="261" t="s">
        <v>115</v>
      </c>
      <c r="S298" s="261">
        <f t="shared" si="5"/>
        <v>0</v>
      </c>
      <c r="T298" s="781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782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13">
        <v>10</v>
      </c>
      <c r="R299" s="211" t="s">
        <v>115</v>
      </c>
      <c r="S299" s="259">
        <f t="shared" si="5"/>
        <v>0</v>
      </c>
      <c r="T299" s="779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783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5">
        <v>10</v>
      </c>
      <c r="R300" s="261" t="s">
        <v>115</v>
      </c>
      <c r="S300" s="260">
        <f t="shared" si="5"/>
        <v>0</v>
      </c>
      <c r="T300" s="780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784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34">
        <v>6</v>
      </c>
      <c r="R301" s="261" t="s">
        <v>115</v>
      </c>
      <c r="S301" s="261">
        <f t="shared" si="5"/>
        <v>0</v>
      </c>
      <c r="T301" s="781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782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13">
        <v>10</v>
      </c>
      <c r="R302" s="211" t="s">
        <v>115</v>
      </c>
      <c r="S302" s="259">
        <f t="shared" si="5"/>
        <v>0</v>
      </c>
      <c r="T302" s="779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784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34">
        <v>10</v>
      </c>
      <c r="R303" s="261" t="s">
        <v>115</v>
      </c>
      <c r="S303" s="261">
        <f t="shared" si="5"/>
        <v>0</v>
      </c>
      <c r="T303" s="781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782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13">
        <v>10</v>
      </c>
      <c r="R304" s="211" t="s">
        <v>115</v>
      </c>
      <c r="S304" s="259">
        <f t="shared" si="5"/>
        <v>0</v>
      </c>
      <c r="T304" s="779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783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6">
        <v>10</v>
      </c>
      <c r="R305" s="215" t="s">
        <v>115</v>
      </c>
      <c r="S305" s="215">
        <f t="shared" si="5"/>
        <v>0</v>
      </c>
      <c r="T305" s="780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785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13">
        <v>10</v>
      </c>
      <c r="R306" s="211" t="s">
        <v>115</v>
      </c>
      <c r="S306" s="259">
        <f t="shared" si="5"/>
        <v>0</v>
      </c>
      <c r="T306" s="779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786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5">
        <v>10</v>
      </c>
      <c r="R307" s="261" t="s">
        <v>115</v>
      </c>
      <c r="S307" s="260">
        <f t="shared" si="5"/>
        <v>0</v>
      </c>
      <c r="T307" s="780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787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34">
        <v>6</v>
      </c>
      <c r="R308" s="261" t="s">
        <v>115</v>
      </c>
      <c r="S308" s="261">
        <f t="shared" si="5"/>
        <v>0</v>
      </c>
      <c r="T308" s="781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782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13">
        <v>10</v>
      </c>
      <c r="R309" s="211" t="s">
        <v>115</v>
      </c>
      <c r="S309" s="259">
        <f t="shared" si="5"/>
        <v>0</v>
      </c>
      <c r="T309" s="779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784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34">
        <v>10</v>
      </c>
      <c r="R310" s="261" t="s">
        <v>115</v>
      </c>
      <c r="S310" s="261">
        <f t="shared" si="5"/>
        <v>0</v>
      </c>
      <c r="T310" s="781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782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13">
        <v>10</v>
      </c>
      <c r="R311" s="211" t="s">
        <v>115</v>
      </c>
      <c r="S311" s="259">
        <f t="shared" si="5"/>
        <v>0</v>
      </c>
      <c r="T311" s="779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784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34">
        <v>10</v>
      </c>
      <c r="R312" s="261" t="s">
        <v>115</v>
      </c>
      <c r="S312" s="261">
        <f t="shared" si="5"/>
        <v>0</v>
      </c>
      <c r="T312" s="781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782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13">
        <v>10</v>
      </c>
      <c r="R313" s="211" t="s">
        <v>115</v>
      </c>
      <c r="S313" s="259">
        <f t="shared" si="5"/>
        <v>0</v>
      </c>
      <c r="T313" s="779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784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34">
        <v>10</v>
      </c>
      <c r="R314" s="261" t="s">
        <v>115</v>
      </c>
      <c r="S314" s="261">
        <f t="shared" si="5"/>
        <v>0</v>
      </c>
      <c r="T314" s="781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782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13">
        <v>10</v>
      </c>
      <c r="R315" s="211" t="s">
        <v>115</v>
      </c>
      <c r="S315" s="259">
        <f t="shared" ref="S315:S378" si="7">E315*F315</f>
        <v>0</v>
      </c>
      <c r="T315" s="779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783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5">
        <v>10</v>
      </c>
      <c r="R316" s="261" t="s">
        <v>115</v>
      </c>
      <c r="S316" s="260">
        <f t="shared" si="7"/>
        <v>0</v>
      </c>
      <c r="T316" s="780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783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5">
        <v>4.5</v>
      </c>
      <c r="R317" s="261" t="s">
        <v>115</v>
      </c>
      <c r="S317" s="260">
        <f t="shared" si="7"/>
        <v>0</v>
      </c>
      <c r="T317" s="780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784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34">
        <v>1.5</v>
      </c>
      <c r="R318" s="261" t="s">
        <v>115</v>
      </c>
      <c r="S318" s="261">
        <f t="shared" si="7"/>
        <v>0</v>
      </c>
      <c r="T318" s="781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782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13">
        <v>6</v>
      </c>
      <c r="R319" s="211" t="s">
        <v>115</v>
      </c>
      <c r="S319" s="259">
        <f t="shared" si="7"/>
        <v>0</v>
      </c>
      <c r="T319" s="779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783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5">
        <v>6</v>
      </c>
      <c r="R320" s="261" t="s">
        <v>115</v>
      </c>
      <c r="S320" s="260">
        <f t="shared" si="7"/>
        <v>0</v>
      </c>
      <c r="T320" s="780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783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6">
        <v>9.5</v>
      </c>
      <c r="R321" s="215" t="s">
        <v>115</v>
      </c>
      <c r="S321" s="215">
        <f t="shared" si="7"/>
        <v>0</v>
      </c>
      <c r="T321" s="780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782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13">
        <v>4.5</v>
      </c>
      <c r="R322" s="211" t="s">
        <v>115</v>
      </c>
      <c r="S322" s="259">
        <f t="shared" si="7"/>
        <v>0</v>
      </c>
      <c r="T322" s="779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783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5">
        <v>4.5</v>
      </c>
      <c r="R323" s="261" t="s">
        <v>115</v>
      </c>
      <c r="S323" s="260">
        <f t="shared" si="7"/>
        <v>0</v>
      </c>
      <c r="T323" s="780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784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34">
        <v>4.5</v>
      </c>
      <c r="R324" s="261" t="s">
        <v>115</v>
      </c>
      <c r="S324" s="261">
        <f t="shared" si="7"/>
        <v>0</v>
      </c>
      <c r="T324" s="781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782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13">
        <v>10</v>
      </c>
      <c r="R325" s="211" t="s">
        <v>115</v>
      </c>
      <c r="S325" s="259">
        <f t="shared" si="7"/>
        <v>0</v>
      </c>
      <c r="T325" s="779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783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5">
        <v>4.5</v>
      </c>
      <c r="R326" s="261" t="s">
        <v>115</v>
      </c>
      <c r="S326" s="260">
        <f t="shared" si="7"/>
        <v>0</v>
      </c>
      <c r="T326" s="780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784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34">
        <v>4.5</v>
      </c>
      <c r="R327" s="261" t="s">
        <v>115</v>
      </c>
      <c r="S327" s="261">
        <f t="shared" si="7"/>
        <v>0</v>
      </c>
      <c r="T327" s="781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782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13">
        <v>5</v>
      </c>
      <c r="R328" s="211" t="s">
        <v>115</v>
      </c>
      <c r="S328" s="259">
        <f t="shared" si="7"/>
        <v>0</v>
      </c>
      <c r="T328" s="779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783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5">
        <v>5</v>
      </c>
      <c r="R329" s="261" t="s">
        <v>115</v>
      </c>
      <c r="S329" s="260">
        <f t="shared" si="7"/>
        <v>0</v>
      </c>
      <c r="T329" s="780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784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34">
        <v>4.5</v>
      </c>
      <c r="R330" s="261" t="s">
        <v>115</v>
      </c>
      <c r="S330" s="261">
        <f t="shared" si="7"/>
        <v>0</v>
      </c>
      <c r="T330" s="781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9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9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782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13">
        <v>12</v>
      </c>
      <c r="R333" s="211" t="s">
        <v>115</v>
      </c>
      <c r="S333" s="259">
        <f t="shared" si="7"/>
        <v>0</v>
      </c>
      <c r="T333" s="779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783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5">
        <v>11</v>
      </c>
      <c r="R334" s="261" t="s">
        <v>115</v>
      </c>
      <c r="S334" s="260">
        <f t="shared" si="7"/>
        <v>0</v>
      </c>
      <c r="T334" s="780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784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34">
        <v>8.5</v>
      </c>
      <c r="R335" s="261" t="s">
        <v>115</v>
      </c>
      <c r="S335" s="261">
        <f t="shared" si="7"/>
        <v>0</v>
      </c>
      <c r="T335" s="781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782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13">
        <v>11.5</v>
      </c>
      <c r="R336" s="211" t="s">
        <v>115</v>
      </c>
      <c r="S336" s="259">
        <f t="shared" si="7"/>
        <v>0</v>
      </c>
      <c r="T336" s="779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783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6">
        <v>11.5</v>
      </c>
      <c r="R337" s="215" t="s">
        <v>115</v>
      </c>
      <c r="S337" s="215">
        <f t="shared" si="7"/>
        <v>0</v>
      </c>
      <c r="T337" s="780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782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13">
        <v>11.5</v>
      </c>
      <c r="R338" s="211" t="s">
        <v>115</v>
      </c>
      <c r="S338" s="259">
        <f t="shared" si="7"/>
        <v>0</v>
      </c>
      <c r="T338" s="779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783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6">
        <v>11</v>
      </c>
      <c r="R339" s="215" t="s">
        <v>115</v>
      </c>
      <c r="S339" s="215">
        <f t="shared" si="7"/>
        <v>0</v>
      </c>
      <c r="T339" s="780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9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782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13">
        <v>12</v>
      </c>
      <c r="R341" s="211" t="s">
        <v>115</v>
      </c>
      <c r="S341" s="259">
        <f t="shared" si="7"/>
        <v>0</v>
      </c>
      <c r="T341" s="779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784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34">
        <v>11.5</v>
      </c>
      <c r="R342" s="261" t="s">
        <v>115</v>
      </c>
      <c r="S342" s="261">
        <f t="shared" si="7"/>
        <v>0</v>
      </c>
      <c r="T342" s="781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782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13">
        <v>12</v>
      </c>
      <c r="R343" s="211" t="s">
        <v>115</v>
      </c>
      <c r="S343" s="259">
        <f>E343*F343</f>
        <v>0</v>
      </c>
      <c r="T343" s="779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784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34">
        <v>13</v>
      </c>
      <c r="R344" s="261" t="s">
        <v>115</v>
      </c>
      <c r="S344" s="261">
        <f t="shared" si="7"/>
        <v>0</v>
      </c>
      <c r="T344" s="781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782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13">
        <v>12</v>
      </c>
      <c r="R345" s="211" t="s">
        <v>115</v>
      </c>
      <c r="S345" s="259">
        <f t="shared" si="7"/>
        <v>0</v>
      </c>
      <c r="T345" s="779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784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34">
        <v>11.5</v>
      </c>
      <c r="R346" s="261" t="s">
        <v>115</v>
      </c>
      <c r="S346" s="261">
        <f t="shared" si="7"/>
        <v>0</v>
      </c>
      <c r="T346" s="781"/>
    </row>
    <row r="347" spans="1:20" ht="15.75" thickBot="1" x14ac:dyDescent="0.3">
      <c r="A347" s="206" t="s">
        <v>223</v>
      </c>
      <c r="B347" s="211" t="s">
        <v>97</v>
      </c>
      <c r="C347" s="297">
        <v>14030327</v>
      </c>
      <c r="D347" s="782" t="s">
        <v>257</v>
      </c>
      <c r="E347" s="297">
        <v>765</v>
      </c>
      <c r="F347" s="297"/>
      <c r="G347" s="297" t="s">
        <v>88</v>
      </c>
      <c r="H347" s="207">
        <v>0.29166666666666669</v>
      </c>
      <c r="I347" s="207">
        <v>0.625</v>
      </c>
      <c r="J347" s="297"/>
      <c r="K347" s="219"/>
      <c r="L347" s="297">
        <v>180</v>
      </c>
      <c r="M347" s="297"/>
      <c r="N347" s="297">
        <f t="shared" si="6"/>
        <v>14030327</v>
      </c>
      <c r="O347" s="297"/>
      <c r="P347" s="297" t="s">
        <v>381</v>
      </c>
      <c r="Q347" s="313">
        <v>11.5</v>
      </c>
      <c r="R347" s="211" t="s">
        <v>115</v>
      </c>
      <c r="S347" s="297">
        <f t="shared" si="7"/>
        <v>0</v>
      </c>
      <c r="T347" s="779">
        <f>SUBTOTAL(9,S347:S350)</f>
        <v>0</v>
      </c>
    </row>
    <row r="348" spans="1:20" ht="15.75" thickBot="1" x14ac:dyDescent="0.3">
      <c r="A348" s="208" t="s">
        <v>277</v>
      </c>
      <c r="B348" s="299" t="s">
        <v>97</v>
      </c>
      <c r="C348" s="298">
        <v>14030327</v>
      </c>
      <c r="D348" s="783"/>
      <c r="E348" s="298">
        <v>300</v>
      </c>
      <c r="F348" s="298"/>
      <c r="G348" s="298" t="s">
        <v>88</v>
      </c>
      <c r="H348" s="220">
        <v>0.29166666666666669</v>
      </c>
      <c r="I348" s="220">
        <v>0.625</v>
      </c>
      <c r="J348" s="298"/>
      <c r="K348" s="217"/>
      <c r="L348" s="298">
        <v>240</v>
      </c>
      <c r="M348" s="298"/>
      <c r="N348" s="213">
        <f t="shared" si="6"/>
        <v>14030327</v>
      </c>
      <c r="O348" s="298"/>
      <c r="P348" s="298" t="s">
        <v>381</v>
      </c>
      <c r="Q348" s="335">
        <v>16</v>
      </c>
      <c r="R348" s="299" t="s">
        <v>115</v>
      </c>
      <c r="S348" s="298">
        <f t="shared" si="7"/>
        <v>0</v>
      </c>
      <c r="T348" s="780"/>
    </row>
    <row r="349" spans="1:20" ht="15.75" thickBot="1" x14ac:dyDescent="0.3">
      <c r="A349" s="208" t="s">
        <v>419</v>
      </c>
      <c r="B349" s="299" t="s">
        <v>97</v>
      </c>
      <c r="C349" s="213">
        <v>14030327</v>
      </c>
      <c r="D349" s="783"/>
      <c r="E349" s="298">
        <v>279</v>
      </c>
      <c r="F349" s="298"/>
      <c r="G349" s="298" t="s">
        <v>88</v>
      </c>
      <c r="H349" s="220">
        <v>0.29166666666666669</v>
      </c>
      <c r="I349" s="220">
        <v>0.625</v>
      </c>
      <c r="J349" s="298"/>
      <c r="K349" s="217"/>
      <c r="L349" s="298">
        <v>120</v>
      </c>
      <c r="M349" s="298"/>
      <c r="N349" s="213">
        <f t="shared" si="6"/>
        <v>14030327</v>
      </c>
      <c r="O349" s="298"/>
      <c r="P349" s="298" t="s">
        <v>381</v>
      </c>
      <c r="Q349" s="335">
        <v>4</v>
      </c>
      <c r="R349" s="299" t="s">
        <v>115</v>
      </c>
      <c r="S349" s="298">
        <f t="shared" si="7"/>
        <v>0</v>
      </c>
      <c r="T349" s="780"/>
    </row>
    <row r="350" spans="1:20" ht="15.75" thickBot="1" x14ac:dyDescent="0.3">
      <c r="A350" s="210" t="s">
        <v>419</v>
      </c>
      <c r="B350" s="299" t="s">
        <v>97</v>
      </c>
      <c r="C350" s="299">
        <v>14030327</v>
      </c>
      <c r="D350" s="784"/>
      <c r="E350" s="299">
        <v>279</v>
      </c>
      <c r="F350" s="299"/>
      <c r="G350" s="299" t="s">
        <v>88</v>
      </c>
      <c r="H350" s="221">
        <v>0.29166666666666669</v>
      </c>
      <c r="I350" s="221">
        <v>0.625</v>
      </c>
      <c r="J350" s="299"/>
      <c r="K350" s="222"/>
      <c r="L350" s="299">
        <v>120</v>
      </c>
      <c r="M350" s="299"/>
      <c r="N350" s="296">
        <f t="shared" si="6"/>
        <v>14030327</v>
      </c>
      <c r="O350" s="299"/>
      <c r="P350" s="299" t="s">
        <v>381</v>
      </c>
      <c r="Q350" s="334">
        <v>4</v>
      </c>
      <c r="R350" s="299" t="s">
        <v>115</v>
      </c>
      <c r="S350" s="299">
        <f t="shared" si="7"/>
        <v>0</v>
      </c>
      <c r="T350" s="781"/>
    </row>
    <row r="351" spans="1:20" ht="15.75" thickBot="1" x14ac:dyDescent="0.3">
      <c r="A351" s="206" t="s">
        <v>486</v>
      </c>
      <c r="B351" s="211" t="s">
        <v>97</v>
      </c>
      <c r="C351" s="297">
        <v>14030327</v>
      </c>
      <c r="D351" s="782" t="s">
        <v>370</v>
      </c>
      <c r="E351" s="297">
        <v>1464</v>
      </c>
      <c r="F351" s="297"/>
      <c r="G351" s="297" t="s">
        <v>88</v>
      </c>
      <c r="H351" s="207">
        <v>0.33333333333333331</v>
      </c>
      <c r="I351" s="207">
        <v>0.625</v>
      </c>
      <c r="J351" s="297"/>
      <c r="K351" s="219"/>
      <c r="L351" s="297">
        <v>180</v>
      </c>
      <c r="M351" s="297"/>
      <c r="N351" s="297">
        <f t="shared" si="6"/>
        <v>14030327</v>
      </c>
      <c r="O351" s="297"/>
      <c r="P351" s="297" t="s">
        <v>381</v>
      </c>
      <c r="Q351" s="313" t="s">
        <v>504</v>
      </c>
      <c r="R351" s="211" t="s">
        <v>115</v>
      </c>
      <c r="S351" s="297">
        <f t="shared" si="7"/>
        <v>0</v>
      </c>
      <c r="T351" s="779">
        <f>SUBTOTAL(9,S351:S353)</f>
        <v>0</v>
      </c>
    </row>
    <row r="352" spans="1:20" ht="15.75" thickBot="1" x14ac:dyDescent="0.3">
      <c r="A352" s="208" t="s">
        <v>419</v>
      </c>
      <c r="B352" s="299" t="s">
        <v>97</v>
      </c>
      <c r="C352" s="213">
        <v>14030327</v>
      </c>
      <c r="D352" s="783"/>
      <c r="E352" s="298">
        <v>279</v>
      </c>
      <c r="F352" s="298"/>
      <c r="G352" s="298" t="s">
        <v>88</v>
      </c>
      <c r="H352" s="220">
        <v>0.33333333333333331</v>
      </c>
      <c r="I352" s="220">
        <v>0.625</v>
      </c>
      <c r="J352" s="298"/>
      <c r="K352" s="217"/>
      <c r="L352" s="298">
        <v>120</v>
      </c>
      <c r="M352" s="298"/>
      <c r="N352" s="213">
        <f t="shared" si="6"/>
        <v>14030327</v>
      </c>
      <c r="O352" s="298"/>
      <c r="P352" s="298" t="s">
        <v>381</v>
      </c>
      <c r="Q352" s="335">
        <v>4</v>
      </c>
      <c r="R352" s="299" t="s">
        <v>115</v>
      </c>
      <c r="S352" s="298">
        <f t="shared" si="7"/>
        <v>0</v>
      </c>
      <c r="T352" s="780"/>
    </row>
    <row r="353" spans="1:20" ht="15.75" thickBot="1" x14ac:dyDescent="0.3">
      <c r="A353" s="210" t="s">
        <v>419</v>
      </c>
      <c r="B353" s="299" t="s">
        <v>97</v>
      </c>
      <c r="C353" s="296">
        <v>14030327</v>
      </c>
      <c r="D353" s="784"/>
      <c r="E353" s="299">
        <v>279</v>
      </c>
      <c r="F353" s="299"/>
      <c r="G353" s="299" t="s">
        <v>88</v>
      </c>
      <c r="H353" s="221">
        <v>0.33333333333333331</v>
      </c>
      <c r="I353" s="221">
        <v>0.625</v>
      </c>
      <c r="J353" s="299"/>
      <c r="K353" s="222"/>
      <c r="L353" s="299">
        <v>120</v>
      </c>
      <c r="M353" s="299"/>
      <c r="N353" s="296">
        <f t="shared" si="6"/>
        <v>14030327</v>
      </c>
      <c r="O353" s="299"/>
      <c r="P353" s="299" t="s">
        <v>381</v>
      </c>
      <c r="Q353" s="334">
        <v>4</v>
      </c>
      <c r="R353" s="299" t="s">
        <v>115</v>
      </c>
      <c r="S353" s="299">
        <f t="shared" si="7"/>
        <v>0</v>
      </c>
      <c r="T353" s="781"/>
    </row>
    <row r="354" spans="1:20" ht="15.75" thickBot="1" x14ac:dyDescent="0.3">
      <c r="A354" s="206" t="s">
        <v>223</v>
      </c>
      <c r="B354" s="211" t="s">
        <v>97</v>
      </c>
      <c r="C354" s="297">
        <v>14030327</v>
      </c>
      <c r="D354" s="782" t="s">
        <v>214</v>
      </c>
      <c r="E354" s="297">
        <v>765</v>
      </c>
      <c r="F354" s="297"/>
      <c r="G354" s="297" t="s">
        <v>88</v>
      </c>
      <c r="H354" s="207">
        <v>0.375</v>
      </c>
      <c r="I354" s="207">
        <v>0.625</v>
      </c>
      <c r="J354" s="297"/>
      <c r="K354" s="219"/>
      <c r="L354" s="297">
        <v>180</v>
      </c>
      <c r="M354" s="297"/>
      <c r="N354" s="297">
        <f t="shared" si="6"/>
        <v>14030327</v>
      </c>
      <c r="O354" s="297"/>
      <c r="P354" s="297" t="s">
        <v>381</v>
      </c>
      <c r="Q354" s="313">
        <v>11.5</v>
      </c>
      <c r="R354" s="211" t="s">
        <v>115</v>
      </c>
      <c r="S354" s="297">
        <f t="shared" si="7"/>
        <v>0</v>
      </c>
      <c r="T354" s="779">
        <f>SUBTOTAL(9,S354:S356)</f>
        <v>0</v>
      </c>
    </row>
    <row r="355" spans="1:20" ht="15.75" thickBot="1" x14ac:dyDescent="0.3">
      <c r="A355" s="208" t="s">
        <v>277</v>
      </c>
      <c r="B355" s="299" t="s">
        <v>97</v>
      </c>
      <c r="C355" s="213">
        <v>14030327</v>
      </c>
      <c r="D355" s="783"/>
      <c r="E355" s="298">
        <v>300</v>
      </c>
      <c r="F355" s="298"/>
      <c r="G355" s="298" t="s">
        <v>88</v>
      </c>
      <c r="H355" s="220">
        <v>0.375</v>
      </c>
      <c r="I355" s="220">
        <v>0.625</v>
      </c>
      <c r="J355" s="298"/>
      <c r="K355" s="217"/>
      <c r="L355" s="298">
        <v>240</v>
      </c>
      <c r="M355" s="298"/>
      <c r="N355" s="213">
        <f t="shared" si="6"/>
        <v>14030327</v>
      </c>
      <c r="O355" s="298"/>
      <c r="P355" s="298" t="s">
        <v>381</v>
      </c>
      <c r="Q355" s="335">
        <v>16</v>
      </c>
      <c r="R355" s="299" t="s">
        <v>115</v>
      </c>
      <c r="S355" s="298">
        <f t="shared" si="7"/>
        <v>0</v>
      </c>
      <c r="T355" s="780"/>
    </row>
    <row r="356" spans="1:20" ht="15.75" thickBot="1" x14ac:dyDescent="0.3">
      <c r="A356" s="210" t="s">
        <v>419</v>
      </c>
      <c r="B356" s="299" t="s">
        <v>97</v>
      </c>
      <c r="C356" s="296">
        <v>14030327</v>
      </c>
      <c r="D356" s="784"/>
      <c r="E356" s="299">
        <v>279</v>
      </c>
      <c r="F356" s="299"/>
      <c r="G356" s="299" t="s">
        <v>88</v>
      </c>
      <c r="H356" s="221">
        <v>0.375</v>
      </c>
      <c r="I356" s="221">
        <v>0.625</v>
      </c>
      <c r="J356" s="299"/>
      <c r="K356" s="222"/>
      <c r="L356" s="299">
        <v>120</v>
      </c>
      <c r="M356" s="299"/>
      <c r="N356" s="296">
        <f t="shared" si="6"/>
        <v>14030327</v>
      </c>
      <c r="O356" s="299"/>
      <c r="P356" s="299" t="s">
        <v>381</v>
      </c>
      <c r="Q356" s="334">
        <v>4</v>
      </c>
      <c r="R356" s="299" t="s">
        <v>115</v>
      </c>
      <c r="S356" s="299">
        <f t="shared" si="7"/>
        <v>0</v>
      </c>
      <c r="T356" s="781"/>
    </row>
    <row r="357" spans="1:20" ht="15.75" thickBot="1" x14ac:dyDescent="0.3">
      <c r="A357" s="206" t="s">
        <v>392</v>
      </c>
      <c r="B357" s="211" t="s">
        <v>97</v>
      </c>
      <c r="C357" s="308">
        <v>14030329</v>
      </c>
      <c r="D357" s="782" t="s">
        <v>257</v>
      </c>
      <c r="E357" s="308">
        <v>780</v>
      </c>
      <c r="F357" s="308"/>
      <c r="G357" s="308" t="s">
        <v>88</v>
      </c>
      <c r="H357" s="207">
        <v>0.29166666666666669</v>
      </c>
      <c r="I357" s="207">
        <v>0.625</v>
      </c>
      <c r="J357" s="308"/>
      <c r="K357" s="219"/>
      <c r="L357" s="308">
        <v>180</v>
      </c>
      <c r="M357" s="308"/>
      <c r="N357" s="308">
        <f t="shared" ref="N357:N420" si="8">C357</f>
        <v>14030329</v>
      </c>
      <c r="O357" s="308"/>
      <c r="P357" s="308" t="s">
        <v>381</v>
      </c>
      <c r="Q357" s="313">
        <v>10.5</v>
      </c>
      <c r="R357" s="211" t="s">
        <v>115</v>
      </c>
      <c r="S357" s="308">
        <f t="shared" si="7"/>
        <v>0</v>
      </c>
      <c r="T357" s="779">
        <f>SUBTOTAL(9,S357:S358)</f>
        <v>0</v>
      </c>
    </row>
    <row r="358" spans="1:20" ht="15.75" thickBot="1" x14ac:dyDescent="0.3">
      <c r="A358" s="210" t="s">
        <v>506</v>
      </c>
      <c r="B358" s="310" t="s">
        <v>97</v>
      </c>
      <c r="C358" s="310">
        <v>14030329</v>
      </c>
      <c r="D358" s="784"/>
      <c r="E358" s="310">
        <v>960</v>
      </c>
      <c r="F358" s="310"/>
      <c r="G358" s="310" t="s">
        <v>88</v>
      </c>
      <c r="H358" s="221">
        <v>0.29166666666666669</v>
      </c>
      <c r="I358" s="221">
        <v>0.625</v>
      </c>
      <c r="J358" s="310"/>
      <c r="K358" s="222"/>
      <c r="L358" s="310">
        <v>240</v>
      </c>
      <c r="M358" s="310"/>
      <c r="N358" s="307">
        <f t="shared" si="8"/>
        <v>14030329</v>
      </c>
      <c r="O358" s="310"/>
      <c r="P358" s="310" t="s">
        <v>381</v>
      </c>
      <c r="Q358" s="334">
        <v>14</v>
      </c>
      <c r="R358" s="310" t="s">
        <v>115</v>
      </c>
      <c r="S358" s="310">
        <f t="shared" si="7"/>
        <v>0</v>
      </c>
      <c r="T358" s="781"/>
    </row>
    <row r="359" spans="1:20" ht="15.75" thickBot="1" x14ac:dyDescent="0.3">
      <c r="A359" s="206" t="s">
        <v>506</v>
      </c>
      <c r="B359" s="211" t="s">
        <v>97</v>
      </c>
      <c r="C359" s="308">
        <v>14030329</v>
      </c>
      <c r="D359" s="782" t="s">
        <v>214</v>
      </c>
      <c r="E359" s="308">
        <v>960</v>
      </c>
      <c r="F359" s="308"/>
      <c r="G359" s="308" t="s">
        <v>88</v>
      </c>
      <c r="H359" s="207">
        <v>0.3125</v>
      </c>
      <c r="I359" s="207">
        <v>0.625</v>
      </c>
      <c r="J359" s="308"/>
      <c r="K359" s="219"/>
      <c r="L359" s="308">
        <v>240</v>
      </c>
      <c r="M359" s="308"/>
      <c r="N359" s="308">
        <f t="shared" si="8"/>
        <v>14030329</v>
      </c>
      <c r="O359" s="308"/>
      <c r="P359" s="308" t="s">
        <v>381</v>
      </c>
      <c r="Q359" s="313">
        <v>14</v>
      </c>
      <c r="R359" s="211" t="s">
        <v>115</v>
      </c>
      <c r="S359" s="308">
        <f t="shared" si="7"/>
        <v>0</v>
      </c>
      <c r="T359" s="779">
        <f>SUBTOTAL(9,S359:S361)</f>
        <v>0</v>
      </c>
    </row>
    <row r="360" spans="1:20" ht="15.75" thickBot="1" x14ac:dyDescent="0.3">
      <c r="A360" s="208" t="s">
        <v>392</v>
      </c>
      <c r="B360" s="310" t="s">
        <v>97</v>
      </c>
      <c r="C360" s="309">
        <v>14030329</v>
      </c>
      <c r="D360" s="783"/>
      <c r="E360" s="309">
        <v>780</v>
      </c>
      <c r="F360" s="309"/>
      <c r="G360" s="309" t="s">
        <v>88</v>
      </c>
      <c r="H360" s="207">
        <v>0.3125</v>
      </c>
      <c r="I360" s="207">
        <v>0.625</v>
      </c>
      <c r="J360" s="309"/>
      <c r="K360" s="217"/>
      <c r="L360" s="309">
        <v>180</v>
      </c>
      <c r="M360" s="309"/>
      <c r="N360" s="213">
        <f t="shared" si="8"/>
        <v>14030329</v>
      </c>
      <c r="O360" s="309"/>
      <c r="P360" s="309" t="s">
        <v>381</v>
      </c>
      <c r="Q360" s="335">
        <v>10.5</v>
      </c>
      <c r="R360" s="310" t="s">
        <v>115</v>
      </c>
      <c r="S360" s="309">
        <f t="shared" si="7"/>
        <v>0</v>
      </c>
      <c r="T360" s="780"/>
    </row>
    <row r="361" spans="1:20" ht="15.75" thickBot="1" x14ac:dyDescent="0.3">
      <c r="A361" s="210" t="s">
        <v>419</v>
      </c>
      <c r="B361" s="310" t="s">
        <v>97</v>
      </c>
      <c r="C361" s="310">
        <v>14030329</v>
      </c>
      <c r="D361" s="784"/>
      <c r="E361" s="310">
        <v>270</v>
      </c>
      <c r="F361" s="310"/>
      <c r="G361" s="310" t="s">
        <v>88</v>
      </c>
      <c r="H361" s="234">
        <v>0.3125</v>
      </c>
      <c r="I361" s="234">
        <v>0.625</v>
      </c>
      <c r="J361" s="310"/>
      <c r="K361" s="222"/>
      <c r="L361" s="310">
        <v>120</v>
      </c>
      <c r="M361" s="310"/>
      <c r="N361" s="307">
        <f t="shared" si="8"/>
        <v>14030329</v>
      </c>
      <c r="O361" s="310"/>
      <c r="P361" s="310" t="s">
        <v>381</v>
      </c>
      <c r="Q361" s="334">
        <v>4</v>
      </c>
      <c r="R361" s="310" t="s">
        <v>115</v>
      </c>
      <c r="S361" s="310">
        <f t="shared" si="7"/>
        <v>0</v>
      </c>
      <c r="T361" s="781"/>
    </row>
    <row r="362" spans="1:20" ht="15.75" thickBot="1" x14ac:dyDescent="0.3">
      <c r="A362" s="206" t="s">
        <v>507</v>
      </c>
      <c r="B362" s="211" t="s">
        <v>97</v>
      </c>
      <c r="C362" s="308">
        <v>14030329</v>
      </c>
      <c r="D362" s="782" t="s">
        <v>370</v>
      </c>
      <c r="E362" s="308">
        <v>360</v>
      </c>
      <c r="F362" s="308"/>
      <c r="G362" s="308" t="s">
        <v>88</v>
      </c>
      <c r="H362" s="207">
        <v>0.29166666666666669</v>
      </c>
      <c r="I362" s="207">
        <v>0.625</v>
      </c>
      <c r="J362" s="308"/>
      <c r="K362" s="219"/>
      <c r="L362" s="308">
        <v>120</v>
      </c>
      <c r="M362" s="308"/>
      <c r="N362" s="308">
        <f t="shared" si="8"/>
        <v>14030329</v>
      </c>
      <c r="O362" s="308"/>
      <c r="P362" s="308" t="s">
        <v>381</v>
      </c>
      <c r="Q362" s="313">
        <v>4</v>
      </c>
      <c r="R362" s="211" t="s">
        <v>115</v>
      </c>
      <c r="S362" s="308">
        <f t="shared" si="7"/>
        <v>0</v>
      </c>
      <c r="T362" s="779">
        <f>SUBTOTAL(9,S362:S364)</f>
        <v>0</v>
      </c>
    </row>
    <row r="363" spans="1:20" ht="15.75" thickBot="1" x14ac:dyDescent="0.3">
      <c r="A363" s="208" t="s">
        <v>507</v>
      </c>
      <c r="B363" s="310" t="s">
        <v>97</v>
      </c>
      <c r="C363" s="309">
        <v>14030329</v>
      </c>
      <c r="D363" s="783"/>
      <c r="E363" s="309">
        <v>360</v>
      </c>
      <c r="F363" s="309"/>
      <c r="G363" s="309" t="s">
        <v>88</v>
      </c>
      <c r="H363" s="220">
        <v>0.29166666666666669</v>
      </c>
      <c r="I363" s="220">
        <v>0.625</v>
      </c>
      <c r="J363" s="309"/>
      <c r="K363" s="217"/>
      <c r="L363" s="309">
        <v>120</v>
      </c>
      <c r="M363" s="309"/>
      <c r="N363" s="213">
        <f t="shared" si="8"/>
        <v>14030329</v>
      </c>
      <c r="O363" s="309"/>
      <c r="P363" s="309" t="s">
        <v>381</v>
      </c>
      <c r="Q363" s="335">
        <v>4</v>
      </c>
      <c r="R363" s="310" t="s">
        <v>115</v>
      </c>
      <c r="S363" s="309">
        <f t="shared" si="7"/>
        <v>0</v>
      </c>
      <c r="T363" s="780"/>
    </row>
    <row r="364" spans="1:20" ht="15.75" thickBot="1" x14ac:dyDescent="0.3">
      <c r="A364" s="210" t="s">
        <v>506</v>
      </c>
      <c r="B364" s="310" t="s">
        <v>97</v>
      </c>
      <c r="C364" s="310">
        <v>14030329</v>
      </c>
      <c r="D364" s="784"/>
      <c r="E364" s="310">
        <v>960</v>
      </c>
      <c r="F364" s="310"/>
      <c r="G364" s="310" t="s">
        <v>88</v>
      </c>
      <c r="H364" s="221">
        <v>0.29166666666666669</v>
      </c>
      <c r="I364" s="221">
        <v>0.625</v>
      </c>
      <c r="J364" s="310"/>
      <c r="K364" s="222"/>
      <c r="L364" s="310">
        <v>240</v>
      </c>
      <c r="M364" s="310"/>
      <c r="N364" s="307">
        <f t="shared" si="8"/>
        <v>14030329</v>
      </c>
      <c r="O364" s="310"/>
      <c r="P364" s="310" t="s">
        <v>381</v>
      </c>
      <c r="Q364" s="334">
        <v>14</v>
      </c>
      <c r="R364" s="310" t="s">
        <v>115</v>
      </c>
      <c r="S364" s="310">
        <f t="shared" si="7"/>
        <v>0</v>
      </c>
      <c r="T364" s="781"/>
    </row>
    <row r="365" spans="1:20" ht="15.75" thickBot="1" x14ac:dyDescent="0.3">
      <c r="A365" s="206" t="s">
        <v>507</v>
      </c>
      <c r="B365" s="211" t="s">
        <v>97</v>
      </c>
      <c r="C365" s="308">
        <v>14030330</v>
      </c>
      <c r="D365" s="782" t="s">
        <v>214</v>
      </c>
      <c r="E365" s="308">
        <v>240</v>
      </c>
      <c r="F365" s="308"/>
      <c r="G365" s="308" t="s">
        <v>88</v>
      </c>
      <c r="H365" s="207">
        <v>0.33333333333333331</v>
      </c>
      <c r="I365" s="207">
        <v>0.625</v>
      </c>
      <c r="J365" s="308"/>
      <c r="K365" s="219"/>
      <c r="L365" s="308">
        <v>120</v>
      </c>
      <c r="M365" s="308"/>
      <c r="N365" s="308">
        <f t="shared" si="8"/>
        <v>14030330</v>
      </c>
      <c r="O365" s="308"/>
      <c r="P365" s="308" t="s">
        <v>381</v>
      </c>
      <c r="Q365" s="313">
        <v>4</v>
      </c>
      <c r="R365" s="211" t="s">
        <v>115</v>
      </c>
      <c r="S365" s="308">
        <f t="shared" si="7"/>
        <v>0</v>
      </c>
      <c r="T365" s="779">
        <f>SUBTOTAL(9,S365:S367)</f>
        <v>0</v>
      </c>
    </row>
    <row r="366" spans="1:20" ht="15.75" thickBot="1" x14ac:dyDescent="0.3">
      <c r="A366" s="208" t="s">
        <v>507</v>
      </c>
      <c r="B366" s="310" t="s">
        <v>97</v>
      </c>
      <c r="C366" s="309">
        <v>14030330</v>
      </c>
      <c r="D366" s="783"/>
      <c r="E366" s="309">
        <v>240</v>
      </c>
      <c r="F366" s="309"/>
      <c r="G366" s="309" t="s">
        <v>88</v>
      </c>
      <c r="H366" s="220">
        <v>0.33333333333333331</v>
      </c>
      <c r="I366" s="220">
        <v>0.625</v>
      </c>
      <c r="J366" s="309"/>
      <c r="K366" s="217"/>
      <c r="L366" s="309">
        <v>120</v>
      </c>
      <c r="M366" s="309"/>
      <c r="N366" s="213">
        <f t="shared" si="8"/>
        <v>14030330</v>
      </c>
      <c r="O366" s="309"/>
      <c r="P366" s="309" t="s">
        <v>381</v>
      </c>
      <c r="Q366" s="335">
        <v>4</v>
      </c>
      <c r="R366" s="310" t="s">
        <v>115</v>
      </c>
      <c r="S366" s="309">
        <f t="shared" si="7"/>
        <v>0</v>
      </c>
      <c r="T366" s="780"/>
    </row>
    <row r="367" spans="1:20" ht="15.75" thickBot="1" x14ac:dyDescent="0.3">
      <c r="A367" s="210" t="s">
        <v>506</v>
      </c>
      <c r="B367" s="310" t="s">
        <v>97</v>
      </c>
      <c r="C367" s="310">
        <v>14030330</v>
      </c>
      <c r="D367" s="784"/>
      <c r="E367" s="310">
        <v>960</v>
      </c>
      <c r="F367" s="310"/>
      <c r="G367" s="310" t="s">
        <v>88</v>
      </c>
      <c r="H367" s="221">
        <v>0.33333333333333331</v>
      </c>
      <c r="I367" s="221">
        <v>0.625</v>
      </c>
      <c r="J367" s="310"/>
      <c r="K367" s="222"/>
      <c r="L367" s="310">
        <v>240</v>
      </c>
      <c r="M367" s="310"/>
      <c r="N367" s="307">
        <f t="shared" si="8"/>
        <v>14030330</v>
      </c>
      <c r="O367" s="310"/>
      <c r="P367" s="310" t="s">
        <v>381</v>
      </c>
      <c r="Q367" s="334">
        <v>14</v>
      </c>
      <c r="R367" s="310" t="s">
        <v>115</v>
      </c>
      <c r="S367" s="310">
        <f t="shared" si="7"/>
        <v>0</v>
      </c>
      <c r="T367" s="781"/>
    </row>
    <row r="368" spans="1:20" ht="15.75" thickBot="1" x14ac:dyDescent="0.3">
      <c r="A368" s="206" t="s">
        <v>507</v>
      </c>
      <c r="B368" s="211" t="s">
        <v>97</v>
      </c>
      <c r="C368" s="308">
        <v>14030330</v>
      </c>
      <c r="D368" s="308" t="s">
        <v>257</v>
      </c>
      <c r="E368" s="308">
        <v>240</v>
      </c>
      <c r="F368" s="308"/>
      <c r="G368" s="308" t="s">
        <v>88</v>
      </c>
      <c r="H368" s="207">
        <v>0.29166666666666669</v>
      </c>
      <c r="I368" s="207">
        <v>0.625</v>
      </c>
      <c r="J368" s="308"/>
      <c r="K368" s="219"/>
      <c r="L368" s="308">
        <v>240</v>
      </c>
      <c r="M368" s="308"/>
      <c r="N368" s="308">
        <f t="shared" si="8"/>
        <v>14030330</v>
      </c>
      <c r="O368" s="308"/>
      <c r="P368" s="308" t="s">
        <v>381</v>
      </c>
      <c r="Q368" s="313">
        <v>4</v>
      </c>
      <c r="R368" s="211" t="s">
        <v>115</v>
      </c>
      <c r="S368" s="308">
        <f t="shared" si="7"/>
        <v>0</v>
      </c>
      <c r="T368" s="779">
        <f>SUBTOTAL(9,S368:S371)</f>
        <v>0</v>
      </c>
    </row>
    <row r="369" spans="1:20" ht="15.75" thickBot="1" x14ac:dyDescent="0.3">
      <c r="A369" s="208" t="s">
        <v>507</v>
      </c>
      <c r="B369" s="310" t="s">
        <v>97</v>
      </c>
      <c r="C369" s="309">
        <v>14030330</v>
      </c>
      <c r="D369" s="309" t="s">
        <v>257</v>
      </c>
      <c r="E369" s="309">
        <v>240</v>
      </c>
      <c r="F369" s="309"/>
      <c r="G369" s="309" t="s">
        <v>88</v>
      </c>
      <c r="H369" s="220">
        <v>0.29166666666666669</v>
      </c>
      <c r="I369" s="220">
        <v>0.625</v>
      </c>
      <c r="J369" s="309"/>
      <c r="K369" s="217"/>
      <c r="L369" s="309">
        <v>240</v>
      </c>
      <c r="M369" s="309"/>
      <c r="N369" s="213">
        <f t="shared" si="8"/>
        <v>14030330</v>
      </c>
      <c r="O369" s="309"/>
      <c r="P369" s="309" t="s">
        <v>381</v>
      </c>
      <c r="Q369" s="335">
        <v>4</v>
      </c>
      <c r="R369" s="310" t="s">
        <v>115</v>
      </c>
      <c r="S369" s="309">
        <f t="shared" si="7"/>
        <v>0</v>
      </c>
      <c r="T369" s="780"/>
    </row>
    <row r="370" spans="1:20" ht="15.75" thickBot="1" x14ac:dyDescent="0.3">
      <c r="A370" s="208" t="s">
        <v>508</v>
      </c>
      <c r="B370" s="310" t="s">
        <v>97</v>
      </c>
      <c r="C370" s="309">
        <v>14030330</v>
      </c>
      <c r="D370" s="309" t="s">
        <v>257</v>
      </c>
      <c r="E370" s="309">
        <v>240</v>
      </c>
      <c r="F370" s="309"/>
      <c r="G370" s="309" t="s">
        <v>88</v>
      </c>
      <c r="H370" s="220">
        <v>0.29166666666666669</v>
      </c>
      <c r="I370" s="220">
        <v>0.625</v>
      </c>
      <c r="J370" s="309"/>
      <c r="K370" s="217"/>
      <c r="L370" s="309">
        <v>240</v>
      </c>
      <c r="M370" s="309"/>
      <c r="N370" s="213">
        <f t="shared" si="8"/>
        <v>14030330</v>
      </c>
      <c r="O370" s="309"/>
      <c r="P370" s="309" t="s">
        <v>381</v>
      </c>
      <c r="Q370" s="335">
        <v>4</v>
      </c>
      <c r="R370" s="310" t="s">
        <v>115</v>
      </c>
      <c r="S370" s="309">
        <f t="shared" si="7"/>
        <v>0</v>
      </c>
      <c r="T370" s="780"/>
    </row>
    <row r="371" spans="1:20" ht="15.75" thickBot="1" x14ac:dyDescent="0.3">
      <c r="A371" s="210" t="s">
        <v>506</v>
      </c>
      <c r="B371" s="310" t="s">
        <v>97</v>
      </c>
      <c r="C371" s="310">
        <v>14030330</v>
      </c>
      <c r="D371" s="310" t="s">
        <v>257</v>
      </c>
      <c r="E371" s="310">
        <v>960</v>
      </c>
      <c r="F371" s="310"/>
      <c r="G371" s="310" t="s">
        <v>88</v>
      </c>
      <c r="H371" s="221">
        <v>0.29166666666666669</v>
      </c>
      <c r="I371" s="221">
        <v>0.625</v>
      </c>
      <c r="J371" s="310"/>
      <c r="K371" s="222"/>
      <c r="L371" s="310">
        <v>960</v>
      </c>
      <c r="M371" s="310"/>
      <c r="N371" s="307">
        <f t="shared" si="8"/>
        <v>14030330</v>
      </c>
      <c r="O371" s="310"/>
      <c r="P371" s="310" t="s">
        <v>381</v>
      </c>
      <c r="Q371" s="334">
        <v>14</v>
      </c>
      <c r="R371" s="310" t="s">
        <v>115</v>
      </c>
      <c r="S371" s="310">
        <f t="shared" si="7"/>
        <v>0</v>
      </c>
      <c r="T371" s="781"/>
    </row>
    <row r="372" spans="1:20" ht="15.75" thickBot="1" x14ac:dyDescent="0.3">
      <c r="A372" s="206" t="s">
        <v>392</v>
      </c>
      <c r="B372" s="211" t="s">
        <v>97</v>
      </c>
      <c r="C372" s="308">
        <v>14030330</v>
      </c>
      <c r="D372" s="782" t="s">
        <v>370</v>
      </c>
      <c r="E372" s="308">
        <v>780</v>
      </c>
      <c r="F372" s="308"/>
      <c r="G372" s="308" t="s">
        <v>88</v>
      </c>
      <c r="H372" s="207">
        <v>0.29166666666666669</v>
      </c>
      <c r="I372" s="207">
        <v>0.625</v>
      </c>
      <c r="J372" s="308"/>
      <c r="K372" s="219"/>
      <c r="L372" s="308">
        <v>180</v>
      </c>
      <c r="M372" s="308"/>
      <c r="N372" s="308">
        <f t="shared" si="8"/>
        <v>14030330</v>
      </c>
      <c r="O372" s="308"/>
      <c r="P372" s="308" t="s">
        <v>381</v>
      </c>
      <c r="Q372" s="313">
        <v>10.5</v>
      </c>
      <c r="R372" s="211" t="s">
        <v>115</v>
      </c>
      <c r="S372" s="308">
        <f t="shared" si="7"/>
        <v>0</v>
      </c>
      <c r="T372" s="779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783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8">
        <f t="shared" si="8"/>
        <v>14030330</v>
      </c>
      <c r="O373" s="215"/>
      <c r="P373" s="215" t="s">
        <v>381</v>
      </c>
      <c r="Q373" s="336">
        <v>14</v>
      </c>
      <c r="R373" s="215" t="s">
        <v>115</v>
      </c>
      <c r="S373" s="215">
        <f t="shared" si="7"/>
        <v>0</v>
      </c>
      <c r="T373" s="780"/>
    </row>
    <row r="374" spans="1:20" ht="15.75" thickBot="1" x14ac:dyDescent="0.3">
      <c r="A374" s="206" t="s">
        <v>483</v>
      </c>
      <c r="B374" s="211" t="s">
        <v>97</v>
      </c>
      <c r="C374" s="330">
        <v>14030404</v>
      </c>
      <c r="D374" s="782" t="s">
        <v>257</v>
      </c>
      <c r="E374" s="330">
        <v>1305</v>
      </c>
      <c r="F374" s="330"/>
      <c r="G374" s="330" t="s">
        <v>88</v>
      </c>
      <c r="H374" s="207">
        <v>0.29166666666666669</v>
      </c>
      <c r="I374" s="207">
        <v>0.625</v>
      </c>
      <c r="J374" s="330"/>
      <c r="K374" s="219"/>
      <c r="L374" s="330">
        <v>180</v>
      </c>
      <c r="M374" s="330"/>
      <c r="N374" s="330">
        <f t="shared" si="8"/>
        <v>14030404</v>
      </c>
      <c r="O374" s="330"/>
      <c r="P374" s="330" t="s">
        <v>381</v>
      </c>
      <c r="Q374" s="313">
        <v>13</v>
      </c>
      <c r="R374" s="211" t="s">
        <v>115</v>
      </c>
      <c r="S374" s="330">
        <f t="shared" si="7"/>
        <v>0</v>
      </c>
      <c r="T374" s="779">
        <f>SUBTOTAL(9,S374:S375)</f>
        <v>0</v>
      </c>
    </row>
    <row r="375" spans="1:20" ht="15.75" thickBot="1" x14ac:dyDescent="0.3">
      <c r="A375" s="210" t="s">
        <v>218</v>
      </c>
      <c r="B375" s="332" t="s">
        <v>97</v>
      </c>
      <c r="C375" s="329">
        <v>14030404</v>
      </c>
      <c r="D375" s="784"/>
      <c r="E375" s="332">
        <v>480</v>
      </c>
      <c r="F375" s="332"/>
      <c r="G375" s="332" t="s">
        <v>88</v>
      </c>
      <c r="H375" s="221">
        <v>0.29166666666666669</v>
      </c>
      <c r="I375" s="221">
        <v>0.625</v>
      </c>
      <c r="J375" s="332"/>
      <c r="K375" s="222"/>
      <c r="L375" s="332">
        <v>240</v>
      </c>
      <c r="M375" s="332"/>
      <c r="N375" s="329">
        <f t="shared" si="8"/>
        <v>14030404</v>
      </c>
      <c r="O375" s="332"/>
      <c r="P375" s="332" t="s">
        <v>381</v>
      </c>
      <c r="Q375" s="334">
        <v>11.5</v>
      </c>
      <c r="R375" s="332" t="s">
        <v>115</v>
      </c>
      <c r="S375" s="332">
        <f t="shared" si="7"/>
        <v>0</v>
      </c>
      <c r="T375" s="781"/>
    </row>
    <row r="376" spans="1:20" ht="15.75" thickBot="1" x14ac:dyDescent="0.3">
      <c r="A376" s="206" t="s">
        <v>483</v>
      </c>
      <c r="B376" s="211" t="s">
        <v>97</v>
      </c>
      <c r="C376" s="330">
        <v>14030404</v>
      </c>
      <c r="D376" s="782" t="s">
        <v>214</v>
      </c>
      <c r="E376" s="330">
        <v>1305</v>
      </c>
      <c r="F376" s="330"/>
      <c r="G376" s="330" t="s">
        <v>88</v>
      </c>
      <c r="H376" s="207">
        <v>0.33333333333333331</v>
      </c>
      <c r="I376" s="207">
        <v>0.625</v>
      </c>
      <c r="J376" s="330"/>
      <c r="K376" s="219"/>
      <c r="L376" s="330">
        <v>180</v>
      </c>
      <c r="M376" s="330"/>
      <c r="N376" s="330">
        <f t="shared" si="8"/>
        <v>14030404</v>
      </c>
      <c r="O376" s="330"/>
      <c r="P376" s="330" t="s">
        <v>381</v>
      </c>
      <c r="Q376" s="313">
        <v>12.5</v>
      </c>
      <c r="R376" s="211" t="s">
        <v>115</v>
      </c>
      <c r="S376" s="330">
        <f t="shared" si="7"/>
        <v>0</v>
      </c>
      <c r="T376" s="779">
        <f>SUBTOTAL(9,S376:S377)</f>
        <v>0</v>
      </c>
    </row>
    <row r="377" spans="1:20" ht="15.75" thickBot="1" x14ac:dyDescent="0.3">
      <c r="A377" s="210" t="s">
        <v>218</v>
      </c>
      <c r="B377" s="332" t="s">
        <v>97</v>
      </c>
      <c r="C377" s="329">
        <v>14030404</v>
      </c>
      <c r="D377" s="784"/>
      <c r="E377" s="332">
        <v>480</v>
      </c>
      <c r="F377" s="332"/>
      <c r="G377" s="332" t="s">
        <v>88</v>
      </c>
      <c r="H377" s="221">
        <v>0.33333333333333331</v>
      </c>
      <c r="I377" s="221">
        <v>0.625</v>
      </c>
      <c r="J377" s="332"/>
      <c r="K377" s="222"/>
      <c r="L377" s="332">
        <v>240</v>
      </c>
      <c r="M377" s="332"/>
      <c r="N377" s="329">
        <f t="shared" si="8"/>
        <v>14030404</v>
      </c>
      <c r="O377" s="332"/>
      <c r="P377" s="332" t="s">
        <v>381</v>
      </c>
      <c r="Q377" s="334">
        <v>11.5</v>
      </c>
      <c r="R377" s="332" t="s">
        <v>115</v>
      </c>
      <c r="S377" s="332">
        <f t="shared" si="7"/>
        <v>0</v>
      </c>
      <c r="T377" s="781"/>
    </row>
    <row r="378" spans="1:20" ht="15.75" thickBot="1" x14ac:dyDescent="0.3">
      <c r="A378" s="206" t="s">
        <v>223</v>
      </c>
      <c r="B378" s="211" t="s">
        <v>97</v>
      </c>
      <c r="C378" s="330">
        <v>14030404</v>
      </c>
      <c r="D378" s="782" t="s">
        <v>370</v>
      </c>
      <c r="E378" s="330">
        <v>1020</v>
      </c>
      <c r="F378" s="330"/>
      <c r="G378" s="330" t="s">
        <v>88</v>
      </c>
      <c r="H378" s="207">
        <v>0.29166666666666669</v>
      </c>
      <c r="I378" s="207">
        <v>0.625</v>
      </c>
      <c r="J378" s="330"/>
      <c r="K378" s="219"/>
      <c r="L378" s="330">
        <v>240</v>
      </c>
      <c r="M378" s="330"/>
      <c r="N378" s="330">
        <f t="shared" si="8"/>
        <v>14030404</v>
      </c>
      <c r="O378" s="330"/>
      <c r="P378" s="330" t="s">
        <v>381</v>
      </c>
      <c r="Q378" s="313">
        <v>15</v>
      </c>
      <c r="R378" s="211" t="s">
        <v>115</v>
      </c>
      <c r="S378" s="330">
        <f t="shared" si="7"/>
        <v>0</v>
      </c>
      <c r="T378" s="779">
        <f>SUBTOTAL(9,S378:S379)</f>
        <v>0</v>
      </c>
    </row>
    <row r="379" spans="1:20" ht="15.75" thickBot="1" x14ac:dyDescent="0.3">
      <c r="A379" s="210" t="s">
        <v>218</v>
      </c>
      <c r="B379" s="332" t="s">
        <v>97</v>
      </c>
      <c r="C379" s="329">
        <v>14030404</v>
      </c>
      <c r="D379" s="784"/>
      <c r="E379" s="332">
        <v>480</v>
      </c>
      <c r="F379" s="332"/>
      <c r="G379" s="332" t="s">
        <v>88</v>
      </c>
      <c r="H379" s="221">
        <v>0.29166666666666669</v>
      </c>
      <c r="I379" s="221">
        <v>0.625</v>
      </c>
      <c r="J379" s="332"/>
      <c r="K379" s="222"/>
      <c r="L379" s="332">
        <v>240</v>
      </c>
      <c r="M379" s="332"/>
      <c r="N379" s="329">
        <f t="shared" si="8"/>
        <v>14030404</v>
      </c>
      <c r="O379" s="332"/>
      <c r="P379" s="332" t="s">
        <v>381</v>
      </c>
      <c r="Q379" s="334">
        <v>11.5</v>
      </c>
      <c r="R379" s="332" t="s">
        <v>115</v>
      </c>
      <c r="S379" s="332">
        <f t="shared" ref="S379:S442" si="9">E379*F379</f>
        <v>0</v>
      </c>
      <c r="T379" s="781"/>
    </row>
    <row r="380" spans="1:20" ht="15.75" thickBot="1" x14ac:dyDescent="0.3">
      <c r="A380" s="206" t="s">
        <v>277</v>
      </c>
      <c r="B380" s="211" t="s">
        <v>97</v>
      </c>
      <c r="C380" s="330">
        <v>14030403</v>
      </c>
      <c r="D380" s="782" t="s">
        <v>257</v>
      </c>
      <c r="E380" s="330">
        <v>225</v>
      </c>
      <c r="F380" s="330"/>
      <c r="G380" s="330" t="s">
        <v>88</v>
      </c>
      <c r="H380" s="207">
        <v>0.29166666666666669</v>
      </c>
      <c r="I380" s="207">
        <v>0.625</v>
      </c>
      <c r="J380" s="330"/>
      <c r="K380" s="219"/>
      <c r="L380" s="330">
        <v>180</v>
      </c>
      <c r="M380" s="330"/>
      <c r="N380" s="330">
        <f t="shared" si="8"/>
        <v>14030403</v>
      </c>
      <c r="O380" s="330"/>
      <c r="P380" s="330" t="s">
        <v>381</v>
      </c>
      <c r="Q380" s="313">
        <v>12</v>
      </c>
      <c r="R380" s="211" t="s">
        <v>115</v>
      </c>
      <c r="S380" s="330">
        <f t="shared" si="9"/>
        <v>0</v>
      </c>
      <c r="T380" s="779">
        <f>SUBTOTAL(9,S380:S385)</f>
        <v>0</v>
      </c>
    </row>
    <row r="381" spans="1:20" ht="15.75" thickBot="1" x14ac:dyDescent="0.3">
      <c r="A381" s="208" t="s">
        <v>392</v>
      </c>
      <c r="B381" s="332" t="s">
        <v>97</v>
      </c>
      <c r="C381" s="213">
        <v>14030403</v>
      </c>
      <c r="D381" s="783"/>
      <c r="E381" s="331">
        <v>780</v>
      </c>
      <c r="F381" s="331"/>
      <c r="G381" s="331" t="s">
        <v>88</v>
      </c>
      <c r="H381" s="220">
        <v>0.29166666666666669</v>
      </c>
      <c r="I381" s="220">
        <v>0.625</v>
      </c>
      <c r="J381" s="331"/>
      <c r="K381" s="217"/>
      <c r="L381" s="331">
        <v>1840</v>
      </c>
      <c r="M381" s="331"/>
      <c r="N381" s="213">
        <f t="shared" si="8"/>
        <v>14030403</v>
      </c>
      <c r="O381" s="331"/>
      <c r="P381" s="331" t="s">
        <v>381</v>
      </c>
      <c r="Q381" s="335">
        <v>11</v>
      </c>
      <c r="R381" s="332" t="s">
        <v>115</v>
      </c>
      <c r="S381" s="331">
        <f t="shared" si="9"/>
        <v>0</v>
      </c>
      <c r="T381" s="780"/>
    </row>
    <row r="382" spans="1:20" ht="15.75" thickBot="1" x14ac:dyDescent="0.3">
      <c r="A382" s="208" t="s">
        <v>218</v>
      </c>
      <c r="B382" s="332" t="s">
        <v>97</v>
      </c>
      <c r="C382" s="213">
        <v>14030403</v>
      </c>
      <c r="D382" s="783"/>
      <c r="E382" s="331">
        <v>240</v>
      </c>
      <c r="F382" s="331"/>
      <c r="G382" s="331" t="s">
        <v>88</v>
      </c>
      <c r="H382" s="220">
        <v>0.29166666666666669</v>
      </c>
      <c r="I382" s="220">
        <v>0.625</v>
      </c>
      <c r="J382" s="331"/>
      <c r="K382" s="217"/>
      <c r="L382" s="331">
        <v>120</v>
      </c>
      <c r="M382" s="331"/>
      <c r="N382" s="213">
        <f t="shared" si="8"/>
        <v>14030403</v>
      </c>
      <c r="O382" s="331"/>
      <c r="P382" s="331" t="s">
        <v>381</v>
      </c>
      <c r="Q382" s="335">
        <v>5.5</v>
      </c>
      <c r="R382" s="332" t="s">
        <v>115</v>
      </c>
      <c r="S382" s="331">
        <f t="shared" si="9"/>
        <v>0</v>
      </c>
      <c r="T382" s="780"/>
    </row>
    <row r="383" spans="1:20" ht="15.75" thickBot="1" x14ac:dyDescent="0.3">
      <c r="A383" s="208" t="s">
        <v>218</v>
      </c>
      <c r="B383" s="332" t="s">
        <v>97</v>
      </c>
      <c r="C383" s="213">
        <v>14030403</v>
      </c>
      <c r="D383" s="783"/>
      <c r="E383" s="331">
        <v>120</v>
      </c>
      <c r="F383" s="331"/>
      <c r="G383" s="331" t="s">
        <v>88</v>
      </c>
      <c r="H383" s="220">
        <v>0.29166666666666669</v>
      </c>
      <c r="I383" s="220">
        <v>0.625</v>
      </c>
      <c r="J383" s="331"/>
      <c r="K383" s="217"/>
      <c r="L383" s="331">
        <v>60</v>
      </c>
      <c r="M383" s="331"/>
      <c r="N383" s="213">
        <f t="shared" si="8"/>
        <v>14030403</v>
      </c>
      <c r="O383" s="331"/>
      <c r="P383" s="331" t="s">
        <v>381</v>
      </c>
      <c r="Q383" s="335">
        <v>3</v>
      </c>
      <c r="R383" s="332" t="s">
        <v>115</v>
      </c>
      <c r="S383" s="331">
        <f t="shared" si="9"/>
        <v>0</v>
      </c>
      <c r="T383" s="780"/>
    </row>
    <row r="384" spans="1:20" ht="15.75" thickBot="1" x14ac:dyDescent="0.3">
      <c r="A384" s="208" t="s">
        <v>235</v>
      </c>
      <c r="B384" s="332" t="s">
        <v>97</v>
      </c>
      <c r="C384" s="213">
        <v>14030403</v>
      </c>
      <c r="D384" s="783"/>
      <c r="E384" s="331">
        <v>90</v>
      </c>
      <c r="F384" s="331"/>
      <c r="G384" s="331" t="s">
        <v>88</v>
      </c>
      <c r="H384" s="220">
        <v>0.29166666666666669</v>
      </c>
      <c r="I384" s="220">
        <v>0.625</v>
      </c>
      <c r="J384" s="331"/>
      <c r="K384" s="217"/>
      <c r="L384" s="331">
        <v>60</v>
      </c>
      <c r="M384" s="331"/>
      <c r="N384" s="213">
        <f t="shared" si="8"/>
        <v>14030403</v>
      </c>
      <c r="O384" s="331"/>
      <c r="P384" s="331" t="s">
        <v>427</v>
      </c>
      <c r="Q384" s="335">
        <v>4</v>
      </c>
      <c r="R384" s="332" t="s">
        <v>115</v>
      </c>
      <c r="S384" s="331">
        <f t="shared" si="9"/>
        <v>0</v>
      </c>
      <c r="T384" s="780"/>
    </row>
    <row r="385" spans="1:24" ht="15.75" thickBot="1" x14ac:dyDescent="0.3">
      <c r="A385" s="210" t="s">
        <v>235</v>
      </c>
      <c r="B385" s="332" t="s">
        <v>97</v>
      </c>
      <c r="C385" s="329">
        <v>14030403</v>
      </c>
      <c r="D385" s="784"/>
      <c r="E385" s="332">
        <v>90</v>
      </c>
      <c r="F385" s="332"/>
      <c r="G385" s="332" t="s">
        <v>88</v>
      </c>
      <c r="H385" s="221">
        <v>0.29166666666666669</v>
      </c>
      <c r="I385" s="221">
        <v>0.625</v>
      </c>
      <c r="J385" s="332"/>
      <c r="K385" s="222"/>
      <c r="L385" s="332">
        <v>60</v>
      </c>
      <c r="M385" s="332"/>
      <c r="N385" s="329">
        <f t="shared" si="8"/>
        <v>14030403</v>
      </c>
      <c r="O385" s="332"/>
      <c r="P385" s="332" t="s">
        <v>274</v>
      </c>
      <c r="Q385" s="334">
        <v>2.5</v>
      </c>
      <c r="R385" s="332" t="s">
        <v>115</v>
      </c>
      <c r="S385" s="332">
        <f t="shared" si="9"/>
        <v>0</v>
      </c>
      <c r="T385" s="781"/>
    </row>
    <row r="386" spans="1:24" ht="15.75" thickBot="1" x14ac:dyDescent="0.3">
      <c r="A386" s="206" t="s">
        <v>392</v>
      </c>
      <c r="B386" s="211" t="s">
        <v>97</v>
      </c>
      <c r="C386" s="330">
        <v>14030403</v>
      </c>
      <c r="D386" s="782" t="s">
        <v>214</v>
      </c>
      <c r="E386" s="330">
        <v>780</v>
      </c>
      <c r="F386" s="330"/>
      <c r="G386" s="330" t="s">
        <v>88</v>
      </c>
      <c r="H386" s="207">
        <v>0.33333333333333331</v>
      </c>
      <c r="I386" s="207">
        <v>0.625</v>
      </c>
      <c r="J386" s="330"/>
      <c r="K386" s="219"/>
      <c r="L386" s="330">
        <v>180</v>
      </c>
      <c r="M386" s="330"/>
      <c r="N386" s="330">
        <f t="shared" si="8"/>
        <v>14030403</v>
      </c>
      <c r="O386" s="330"/>
      <c r="P386" s="330" t="s">
        <v>381</v>
      </c>
      <c r="Q386" s="313">
        <v>11</v>
      </c>
      <c r="R386" s="211" t="s">
        <v>115</v>
      </c>
      <c r="S386" s="330">
        <f t="shared" si="9"/>
        <v>0</v>
      </c>
      <c r="T386" s="779">
        <f>SUBTOTAL(9,S386:S390)</f>
        <v>0</v>
      </c>
    </row>
    <row r="387" spans="1:24" ht="15.75" thickBot="1" x14ac:dyDescent="0.3">
      <c r="A387" s="208" t="s">
        <v>118</v>
      </c>
      <c r="B387" s="332" t="s">
        <v>97</v>
      </c>
      <c r="C387" s="213">
        <v>14030403</v>
      </c>
      <c r="D387" s="783"/>
      <c r="E387" s="331">
        <v>120</v>
      </c>
      <c r="F387" s="331"/>
      <c r="G387" s="331" t="s">
        <v>88</v>
      </c>
      <c r="H387" s="220">
        <v>0.33333333333333331</v>
      </c>
      <c r="I387" s="220">
        <v>0.625</v>
      </c>
      <c r="J387" s="331"/>
      <c r="K387" s="217"/>
      <c r="L387" s="331">
        <v>120</v>
      </c>
      <c r="M387" s="331"/>
      <c r="N387" s="213">
        <f t="shared" si="8"/>
        <v>14030403</v>
      </c>
      <c r="O387" s="331"/>
      <c r="P387" s="331" t="s">
        <v>366</v>
      </c>
      <c r="Q387" s="335">
        <v>7</v>
      </c>
      <c r="R387" s="332" t="s">
        <v>115</v>
      </c>
      <c r="S387" s="331">
        <f t="shared" si="9"/>
        <v>0</v>
      </c>
      <c r="T387" s="780"/>
    </row>
    <row r="388" spans="1:24" ht="15.75" thickBot="1" x14ac:dyDescent="0.3">
      <c r="A388" s="208" t="s">
        <v>218</v>
      </c>
      <c r="B388" s="332" t="s">
        <v>97</v>
      </c>
      <c r="C388" s="213">
        <v>14030403</v>
      </c>
      <c r="D388" s="783"/>
      <c r="E388" s="331">
        <v>360</v>
      </c>
      <c r="F388" s="331"/>
      <c r="G388" s="331" t="s">
        <v>88</v>
      </c>
      <c r="H388" s="220">
        <v>0.33333333333333331</v>
      </c>
      <c r="I388" s="220">
        <v>0.625</v>
      </c>
      <c r="J388" s="331"/>
      <c r="K388" s="217"/>
      <c r="L388" s="331">
        <v>180</v>
      </c>
      <c r="M388" s="331"/>
      <c r="N388" s="213">
        <f t="shared" si="8"/>
        <v>14030403</v>
      </c>
      <c r="O388" s="331"/>
      <c r="P388" s="331" t="s">
        <v>288</v>
      </c>
      <c r="Q388" s="335">
        <v>8.5</v>
      </c>
      <c r="R388" s="332" t="s">
        <v>115</v>
      </c>
      <c r="S388" s="331">
        <f t="shared" si="9"/>
        <v>0</v>
      </c>
      <c r="T388" s="780"/>
    </row>
    <row r="389" spans="1:24" ht="15.75" thickBot="1" x14ac:dyDescent="0.3">
      <c r="A389" s="208" t="s">
        <v>235</v>
      </c>
      <c r="B389" s="332" t="s">
        <v>97</v>
      </c>
      <c r="C389" s="213">
        <v>14030403</v>
      </c>
      <c r="D389" s="783"/>
      <c r="E389" s="331">
        <v>180</v>
      </c>
      <c r="F389" s="331"/>
      <c r="G389" s="331" t="s">
        <v>88</v>
      </c>
      <c r="H389" s="220">
        <v>0.33333333333333331</v>
      </c>
      <c r="I389" s="220">
        <v>0.625</v>
      </c>
      <c r="J389" s="331"/>
      <c r="K389" s="217"/>
      <c r="L389" s="331">
        <v>1210</v>
      </c>
      <c r="M389" s="331"/>
      <c r="N389" s="213">
        <f t="shared" si="8"/>
        <v>14030403</v>
      </c>
      <c r="O389" s="331"/>
      <c r="P389" s="331" t="s">
        <v>514</v>
      </c>
      <c r="Q389" s="335">
        <v>8</v>
      </c>
      <c r="R389" s="332" t="s">
        <v>115</v>
      </c>
      <c r="S389" s="331">
        <f t="shared" si="9"/>
        <v>0</v>
      </c>
      <c r="T389" s="780"/>
    </row>
    <row r="390" spans="1:24" ht="15.75" thickBot="1" x14ac:dyDescent="0.3">
      <c r="A390" s="210" t="s">
        <v>235</v>
      </c>
      <c r="B390" s="332" t="s">
        <v>97</v>
      </c>
      <c r="C390" s="329">
        <v>14030403</v>
      </c>
      <c r="D390" s="784"/>
      <c r="E390" s="332">
        <v>180</v>
      </c>
      <c r="F390" s="332"/>
      <c r="G390" s="332" t="s">
        <v>88</v>
      </c>
      <c r="H390" s="221">
        <v>0.33333333333333331</v>
      </c>
      <c r="I390" s="221">
        <v>0.625</v>
      </c>
      <c r="J390" s="332"/>
      <c r="K390" s="222"/>
      <c r="L390" s="332">
        <v>120</v>
      </c>
      <c r="M390" s="332"/>
      <c r="N390" s="329">
        <f t="shared" si="8"/>
        <v>14030403</v>
      </c>
      <c r="O390" s="332"/>
      <c r="P390" s="332" t="s">
        <v>274</v>
      </c>
      <c r="Q390" s="334">
        <v>5</v>
      </c>
      <c r="R390" s="332" t="s">
        <v>115</v>
      </c>
      <c r="S390" s="332">
        <f t="shared" si="9"/>
        <v>0</v>
      </c>
      <c r="T390" s="781"/>
    </row>
    <row r="391" spans="1:24" ht="15.75" thickBot="1" x14ac:dyDescent="0.3">
      <c r="A391" s="206" t="s">
        <v>277</v>
      </c>
      <c r="B391" s="211" t="s">
        <v>97</v>
      </c>
      <c r="C391" s="330">
        <v>14030403</v>
      </c>
      <c r="D391" s="782" t="s">
        <v>370</v>
      </c>
      <c r="E391" s="330">
        <v>225</v>
      </c>
      <c r="F391" s="330"/>
      <c r="G391" s="330" t="s">
        <v>88</v>
      </c>
      <c r="H391" s="207">
        <v>0.29166666666666669</v>
      </c>
      <c r="I391" s="207">
        <v>0.625</v>
      </c>
      <c r="J391" s="330"/>
      <c r="K391" s="219"/>
      <c r="L391" s="330">
        <v>180</v>
      </c>
      <c r="M391" s="330"/>
      <c r="N391" s="330">
        <f t="shared" si="8"/>
        <v>14030403</v>
      </c>
      <c r="O391" s="330"/>
      <c r="P391" s="330" t="s">
        <v>381</v>
      </c>
      <c r="Q391" s="313">
        <v>12</v>
      </c>
      <c r="R391" s="211" t="s">
        <v>115</v>
      </c>
      <c r="S391" s="330">
        <f t="shared" si="9"/>
        <v>0</v>
      </c>
      <c r="T391" s="779">
        <f>SUBTOTAL(9,S391:S396)</f>
        <v>0</v>
      </c>
    </row>
    <row r="392" spans="1:24" ht="15.75" thickBot="1" x14ac:dyDescent="0.3">
      <c r="A392" s="208" t="s">
        <v>218</v>
      </c>
      <c r="B392" s="332" t="s">
        <v>97</v>
      </c>
      <c r="C392" s="213">
        <v>14030403</v>
      </c>
      <c r="D392" s="783"/>
      <c r="E392" s="331">
        <v>360</v>
      </c>
      <c r="F392" s="331"/>
      <c r="G392" s="331" t="s">
        <v>88</v>
      </c>
      <c r="H392" s="220">
        <v>0.29166666666666669</v>
      </c>
      <c r="I392" s="220">
        <v>0.625</v>
      </c>
      <c r="J392" s="331"/>
      <c r="K392" s="217"/>
      <c r="L392" s="331">
        <v>180</v>
      </c>
      <c r="M392" s="331"/>
      <c r="N392" s="213">
        <f t="shared" si="8"/>
        <v>14030403</v>
      </c>
      <c r="O392" s="331"/>
      <c r="P392" s="331" t="s">
        <v>381</v>
      </c>
      <c r="Q392" s="335">
        <v>8.5</v>
      </c>
      <c r="R392" s="332" t="s">
        <v>115</v>
      </c>
      <c r="S392" s="331">
        <f t="shared" si="9"/>
        <v>0</v>
      </c>
      <c r="T392" s="780"/>
    </row>
    <row r="393" spans="1:24" ht="15.75" thickBot="1" x14ac:dyDescent="0.3">
      <c r="A393" s="208" t="s">
        <v>218</v>
      </c>
      <c r="B393" s="332" t="s">
        <v>97</v>
      </c>
      <c r="C393" s="213">
        <v>14030403</v>
      </c>
      <c r="D393" s="783"/>
      <c r="E393" s="331">
        <v>360</v>
      </c>
      <c r="F393" s="331"/>
      <c r="G393" s="331" t="s">
        <v>88</v>
      </c>
      <c r="H393" s="220">
        <v>0.29166666666666669</v>
      </c>
      <c r="I393" s="220">
        <v>0.625</v>
      </c>
      <c r="J393" s="331"/>
      <c r="K393" s="217"/>
      <c r="L393" s="331">
        <v>180</v>
      </c>
      <c r="M393" s="331"/>
      <c r="N393" s="213">
        <f t="shared" si="8"/>
        <v>14030403</v>
      </c>
      <c r="O393" s="331"/>
      <c r="P393" s="331" t="s">
        <v>381</v>
      </c>
      <c r="Q393" s="335">
        <v>8.5</v>
      </c>
      <c r="R393" s="332" t="s">
        <v>115</v>
      </c>
      <c r="S393" s="331">
        <f t="shared" si="9"/>
        <v>0</v>
      </c>
      <c r="T393" s="780"/>
    </row>
    <row r="394" spans="1:24" ht="15.75" thickBot="1" x14ac:dyDescent="0.3">
      <c r="A394" s="208" t="s">
        <v>392</v>
      </c>
      <c r="B394" s="332" t="s">
        <v>97</v>
      </c>
      <c r="C394" s="213">
        <v>14030403</v>
      </c>
      <c r="D394" s="783"/>
      <c r="E394" s="331">
        <v>1040</v>
      </c>
      <c r="F394" s="331"/>
      <c r="G394" s="331" t="s">
        <v>88</v>
      </c>
      <c r="H394" s="220">
        <v>0.29166666666666669</v>
      </c>
      <c r="I394" s="220">
        <v>0.625</v>
      </c>
      <c r="J394" s="331"/>
      <c r="K394" s="217"/>
      <c r="L394" s="331">
        <v>240</v>
      </c>
      <c r="M394" s="331"/>
      <c r="N394" s="213">
        <f t="shared" si="8"/>
        <v>14030403</v>
      </c>
      <c r="O394" s="331"/>
      <c r="P394" s="331" t="s">
        <v>381</v>
      </c>
      <c r="Q394" s="335">
        <v>14</v>
      </c>
      <c r="R394" s="332" t="s">
        <v>115</v>
      </c>
      <c r="S394" s="331">
        <f t="shared" si="9"/>
        <v>0</v>
      </c>
      <c r="T394" s="780"/>
    </row>
    <row r="395" spans="1:24" ht="15.75" thickBot="1" x14ac:dyDescent="0.3">
      <c r="A395" s="208" t="s">
        <v>235</v>
      </c>
      <c r="B395" s="332" t="s">
        <v>97</v>
      </c>
      <c r="C395" s="213">
        <v>14030403</v>
      </c>
      <c r="D395" s="783"/>
      <c r="E395" s="331">
        <v>120</v>
      </c>
      <c r="F395" s="331"/>
      <c r="G395" s="331" t="s">
        <v>88</v>
      </c>
      <c r="H395" s="220">
        <v>0.29166666666666669</v>
      </c>
      <c r="I395" s="220">
        <v>0.625</v>
      </c>
      <c r="J395" s="331"/>
      <c r="K395" s="217"/>
      <c r="L395" s="331">
        <v>60</v>
      </c>
      <c r="M395" s="331"/>
      <c r="N395" s="213">
        <f t="shared" si="8"/>
        <v>14030403</v>
      </c>
      <c r="O395" s="331"/>
      <c r="P395" s="331" t="s">
        <v>427</v>
      </c>
      <c r="Q395" s="335">
        <v>4</v>
      </c>
      <c r="R395" s="332" t="s">
        <v>115</v>
      </c>
      <c r="S395" s="331">
        <f t="shared" si="9"/>
        <v>0</v>
      </c>
      <c r="T395" s="780"/>
    </row>
    <row r="396" spans="1:24" ht="15.75" thickBot="1" x14ac:dyDescent="0.3">
      <c r="A396" s="210" t="s">
        <v>235</v>
      </c>
      <c r="B396" s="332" t="s">
        <v>97</v>
      </c>
      <c r="C396" s="329">
        <v>14030403</v>
      </c>
      <c r="D396" s="784"/>
      <c r="E396" s="332">
        <v>120</v>
      </c>
      <c r="F396" s="332"/>
      <c r="G396" s="332" t="s">
        <v>88</v>
      </c>
      <c r="H396" s="221">
        <v>0.29166666666666669</v>
      </c>
      <c r="I396" s="221">
        <v>0.625</v>
      </c>
      <c r="J396" s="332"/>
      <c r="K396" s="222"/>
      <c r="L396" s="332">
        <v>60</v>
      </c>
      <c r="M396" s="332"/>
      <c r="N396" s="329">
        <f t="shared" si="8"/>
        <v>14030403</v>
      </c>
      <c r="O396" s="332"/>
      <c r="P396" s="332" t="s">
        <v>274</v>
      </c>
      <c r="Q396" s="334">
        <v>2.5</v>
      </c>
      <c r="R396" s="332" t="s">
        <v>115</v>
      </c>
      <c r="S396" s="332">
        <f t="shared" si="9"/>
        <v>0</v>
      </c>
      <c r="T396" s="781"/>
      <c r="U396" s="343"/>
      <c r="V396" s="343"/>
      <c r="W396" s="343"/>
      <c r="X396" s="343"/>
    </row>
    <row r="397" spans="1:24" ht="15.75" thickBot="1" x14ac:dyDescent="0.3">
      <c r="A397" s="206" t="s">
        <v>506</v>
      </c>
      <c r="B397" s="211" t="s">
        <v>97</v>
      </c>
      <c r="C397" s="330">
        <v>14030402</v>
      </c>
      <c r="D397" s="782" t="s">
        <v>214</v>
      </c>
      <c r="E397" s="330">
        <v>720</v>
      </c>
      <c r="F397" s="330"/>
      <c r="G397" s="330" t="s">
        <v>88</v>
      </c>
      <c r="H397" s="207">
        <v>0.33333333333333331</v>
      </c>
      <c r="I397" s="207">
        <v>0.625</v>
      </c>
      <c r="J397" s="330"/>
      <c r="K397" s="219"/>
      <c r="L397" s="330">
        <v>180</v>
      </c>
      <c r="M397" s="330"/>
      <c r="N397" s="330">
        <f t="shared" si="8"/>
        <v>14030402</v>
      </c>
      <c r="O397" s="330"/>
      <c r="P397" s="330" t="s">
        <v>381</v>
      </c>
      <c r="Q397" s="313">
        <v>11</v>
      </c>
      <c r="R397" s="211" t="s">
        <v>115</v>
      </c>
      <c r="S397" s="330">
        <f t="shared" si="9"/>
        <v>0</v>
      </c>
      <c r="T397" s="779">
        <f>SUBTOTAL(9,S397:S398)</f>
        <v>0</v>
      </c>
    </row>
    <row r="398" spans="1:24" ht="15.75" thickBot="1" x14ac:dyDescent="0.3">
      <c r="A398" s="210" t="s">
        <v>506</v>
      </c>
      <c r="B398" s="332" t="s">
        <v>97</v>
      </c>
      <c r="C398" s="329">
        <v>14030402</v>
      </c>
      <c r="D398" s="784"/>
      <c r="E398" s="332">
        <v>960</v>
      </c>
      <c r="F398" s="332"/>
      <c r="G398" s="332" t="s">
        <v>88</v>
      </c>
      <c r="H398" s="221">
        <v>0.33333333333333331</v>
      </c>
      <c r="I398" s="221">
        <v>0.625</v>
      </c>
      <c r="J398" s="332"/>
      <c r="K398" s="222"/>
      <c r="L398" s="332">
        <v>240</v>
      </c>
      <c r="M398" s="332"/>
      <c r="N398" s="329">
        <f t="shared" si="8"/>
        <v>14030402</v>
      </c>
      <c r="O398" s="332"/>
      <c r="P398" s="332" t="s">
        <v>381</v>
      </c>
      <c r="Q398" s="334">
        <v>15</v>
      </c>
      <c r="R398" s="332" t="s">
        <v>115</v>
      </c>
      <c r="S398" s="332">
        <f t="shared" si="9"/>
        <v>0</v>
      </c>
      <c r="T398" s="781"/>
    </row>
    <row r="399" spans="1:24" ht="15.75" thickBot="1" x14ac:dyDescent="0.3">
      <c r="A399" s="206" t="s">
        <v>506</v>
      </c>
      <c r="B399" s="211" t="s">
        <v>97</v>
      </c>
      <c r="C399" s="330">
        <v>14030402</v>
      </c>
      <c r="D399" s="782" t="s">
        <v>370</v>
      </c>
      <c r="E399" s="330">
        <v>960</v>
      </c>
      <c r="F399" s="330"/>
      <c r="G399" s="330" t="s">
        <v>88</v>
      </c>
      <c r="H399" s="207">
        <v>0.29166666666666669</v>
      </c>
      <c r="I399" s="207">
        <v>0.625</v>
      </c>
      <c r="J399" s="330"/>
      <c r="K399" s="219"/>
      <c r="L399" s="330">
        <v>240</v>
      </c>
      <c r="M399" s="330"/>
      <c r="N399" s="330">
        <f t="shared" si="8"/>
        <v>14030402</v>
      </c>
      <c r="O399" s="330"/>
      <c r="P399" s="330" t="s">
        <v>381</v>
      </c>
      <c r="Q399" s="313">
        <v>15</v>
      </c>
      <c r="R399" s="211" t="s">
        <v>115</v>
      </c>
      <c r="S399" s="330">
        <f t="shared" si="9"/>
        <v>0</v>
      </c>
      <c r="T399" s="779">
        <f>SUBTOTAL(9,S399:S401)</f>
        <v>0</v>
      </c>
    </row>
    <row r="400" spans="1:24" ht="15.75" thickBot="1" x14ac:dyDescent="0.3">
      <c r="A400" s="208" t="s">
        <v>235</v>
      </c>
      <c r="B400" s="332" t="s">
        <v>97</v>
      </c>
      <c r="C400" s="213">
        <v>14030402</v>
      </c>
      <c r="D400" s="783"/>
      <c r="E400" s="331">
        <v>120</v>
      </c>
      <c r="F400" s="331"/>
      <c r="G400" s="331" t="s">
        <v>88</v>
      </c>
      <c r="H400" s="220">
        <v>0.29166666666666669</v>
      </c>
      <c r="I400" s="220">
        <v>0.625</v>
      </c>
      <c r="J400" s="331"/>
      <c r="K400" s="217"/>
      <c r="L400" s="331">
        <v>120</v>
      </c>
      <c r="M400" s="331"/>
      <c r="N400" s="213">
        <f t="shared" si="8"/>
        <v>14030402</v>
      </c>
      <c r="O400" s="331"/>
      <c r="P400" s="331" t="s">
        <v>285</v>
      </c>
      <c r="Q400" s="335">
        <v>8</v>
      </c>
      <c r="R400" s="332" t="s">
        <v>115</v>
      </c>
      <c r="S400" s="331">
        <f t="shared" si="9"/>
        <v>0</v>
      </c>
      <c r="T400" s="780"/>
    </row>
    <row r="401" spans="1:20" ht="15.75" thickBot="1" x14ac:dyDescent="0.3">
      <c r="A401" s="210" t="s">
        <v>235</v>
      </c>
      <c r="B401" s="332" t="s">
        <v>97</v>
      </c>
      <c r="C401" s="329">
        <v>14030402</v>
      </c>
      <c r="D401" s="784"/>
      <c r="E401" s="332">
        <v>30</v>
      </c>
      <c r="F401" s="332"/>
      <c r="G401" s="332" t="s">
        <v>89</v>
      </c>
      <c r="H401" s="221">
        <v>0.29166666666666669</v>
      </c>
      <c r="I401" s="221">
        <v>0.625</v>
      </c>
      <c r="J401" s="332"/>
      <c r="K401" s="222"/>
      <c r="L401" s="332">
        <v>120</v>
      </c>
      <c r="M401" s="332"/>
      <c r="N401" s="329">
        <f t="shared" si="8"/>
        <v>14030402</v>
      </c>
      <c r="O401" s="332"/>
      <c r="P401" s="332" t="s">
        <v>285</v>
      </c>
      <c r="Q401" s="334">
        <v>5</v>
      </c>
      <c r="R401" s="332" t="s">
        <v>115</v>
      </c>
      <c r="S401" s="332">
        <f t="shared" si="9"/>
        <v>0</v>
      </c>
      <c r="T401" s="781"/>
    </row>
    <row r="402" spans="1:20" ht="15.75" thickBot="1" x14ac:dyDescent="0.3">
      <c r="A402" s="206" t="s">
        <v>235</v>
      </c>
      <c r="B402" s="211" t="s">
        <v>97</v>
      </c>
      <c r="C402" s="330">
        <v>14030402</v>
      </c>
      <c r="D402" s="782" t="s">
        <v>257</v>
      </c>
      <c r="E402" s="330">
        <v>120</v>
      </c>
      <c r="F402" s="330"/>
      <c r="G402" s="330" t="s">
        <v>88</v>
      </c>
      <c r="H402" s="207">
        <v>0.33333333333333331</v>
      </c>
      <c r="I402" s="207">
        <v>0.625</v>
      </c>
      <c r="J402" s="330"/>
      <c r="K402" s="219"/>
      <c r="L402" s="330">
        <v>120</v>
      </c>
      <c r="M402" s="330"/>
      <c r="N402" s="330">
        <f t="shared" si="8"/>
        <v>14030402</v>
      </c>
      <c r="O402" s="330"/>
      <c r="P402" s="330" t="s">
        <v>382</v>
      </c>
      <c r="Q402" s="313">
        <v>8</v>
      </c>
      <c r="R402" s="211" t="s">
        <v>115</v>
      </c>
      <c r="S402" s="330">
        <f t="shared" si="9"/>
        <v>0</v>
      </c>
      <c r="T402" s="779">
        <f>SUBTOTAL(9,S402:S405)</f>
        <v>0</v>
      </c>
    </row>
    <row r="403" spans="1:20" ht="15.75" thickBot="1" x14ac:dyDescent="0.3">
      <c r="A403" s="208" t="s">
        <v>235</v>
      </c>
      <c r="B403" s="332" t="s">
        <v>97</v>
      </c>
      <c r="C403" s="213">
        <v>14030402</v>
      </c>
      <c r="D403" s="783"/>
      <c r="E403" s="331">
        <v>30</v>
      </c>
      <c r="F403" s="331"/>
      <c r="G403" s="331" t="s">
        <v>89</v>
      </c>
      <c r="H403" s="220">
        <v>0.33333333333333331</v>
      </c>
      <c r="I403" s="220">
        <v>0.625</v>
      </c>
      <c r="J403" s="331"/>
      <c r="K403" s="217"/>
      <c r="L403" s="331">
        <v>120</v>
      </c>
      <c r="M403" s="331"/>
      <c r="N403" s="213">
        <f t="shared" si="8"/>
        <v>14030402</v>
      </c>
      <c r="O403" s="331"/>
      <c r="P403" s="331" t="s">
        <v>274</v>
      </c>
      <c r="Q403" s="335">
        <v>5</v>
      </c>
      <c r="R403" s="332" t="s">
        <v>115</v>
      </c>
      <c r="S403" s="331">
        <f t="shared" si="9"/>
        <v>0</v>
      </c>
      <c r="T403" s="780"/>
    </row>
    <row r="404" spans="1:20" ht="15.75" thickBot="1" x14ac:dyDescent="0.3">
      <c r="A404" s="208" t="s">
        <v>506</v>
      </c>
      <c r="B404" s="332" t="s">
        <v>97</v>
      </c>
      <c r="C404" s="213">
        <v>14030402</v>
      </c>
      <c r="D404" s="783"/>
      <c r="E404" s="331">
        <v>960</v>
      </c>
      <c r="F404" s="331"/>
      <c r="G404" s="331" t="s">
        <v>88</v>
      </c>
      <c r="H404" s="220">
        <v>0.33333333333333331</v>
      </c>
      <c r="I404" s="220">
        <v>0.625</v>
      </c>
      <c r="J404" s="331"/>
      <c r="K404" s="217"/>
      <c r="L404" s="331">
        <v>240</v>
      </c>
      <c r="M404" s="331"/>
      <c r="N404" s="213">
        <f t="shared" si="8"/>
        <v>14030402</v>
      </c>
      <c r="O404" s="331"/>
      <c r="P404" s="331" t="s">
        <v>381</v>
      </c>
      <c r="Q404" s="335">
        <v>15</v>
      </c>
      <c r="R404" s="332" t="s">
        <v>115</v>
      </c>
      <c r="S404" s="331">
        <f t="shared" si="9"/>
        <v>0</v>
      </c>
      <c r="T404" s="780"/>
    </row>
    <row r="405" spans="1:20" ht="15.75" thickBot="1" x14ac:dyDescent="0.3">
      <c r="A405" s="210" t="s">
        <v>515</v>
      </c>
      <c r="B405" s="332" t="s">
        <v>97</v>
      </c>
      <c r="C405" s="329">
        <v>14030402</v>
      </c>
      <c r="D405" s="784"/>
      <c r="E405" s="332">
        <v>720</v>
      </c>
      <c r="F405" s="332"/>
      <c r="G405" s="332" t="s">
        <v>88</v>
      </c>
      <c r="H405" s="221">
        <v>0.33333333333333331</v>
      </c>
      <c r="I405" s="221">
        <v>0.625</v>
      </c>
      <c r="J405" s="332"/>
      <c r="K405" s="222"/>
      <c r="L405" s="332">
        <v>180</v>
      </c>
      <c r="M405" s="332"/>
      <c r="N405" s="329">
        <f t="shared" si="8"/>
        <v>14030402</v>
      </c>
      <c r="O405" s="332"/>
      <c r="P405" s="332" t="s">
        <v>381</v>
      </c>
      <c r="Q405" s="334">
        <v>11</v>
      </c>
      <c r="R405" s="332" t="s">
        <v>115</v>
      </c>
      <c r="S405" s="332">
        <f t="shared" si="9"/>
        <v>0</v>
      </c>
      <c r="T405" s="781"/>
    </row>
    <row r="406" spans="1:20" ht="15.75" thickBot="1" x14ac:dyDescent="0.3">
      <c r="A406" s="206" t="s">
        <v>486</v>
      </c>
      <c r="B406" s="211" t="s">
        <v>97</v>
      </c>
      <c r="C406" s="330">
        <v>14030331</v>
      </c>
      <c r="D406" s="782" t="s">
        <v>257</v>
      </c>
      <c r="E406" s="330">
        <v>1464</v>
      </c>
      <c r="F406" s="330"/>
      <c r="G406" s="330" t="s">
        <v>88</v>
      </c>
      <c r="H406" s="207">
        <v>0.29166666666666669</v>
      </c>
      <c r="I406" s="207">
        <v>0.625</v>
      </c>
      <c r="J406" s="330"/>
      <c r="K406" s="219"/>
      <c r="L406" s="330">
        <v>180</v>
      </c>
      <c r="M406" s="330"/>
      <c r="N406" s="330">
        <f t="shared" si="8"/>
        <v>14030331</v>
      </c>
      <c r="O406" s="330"/>
      <c r="P406" s="330" t="s">
        <v>381</v>
      </c>
      <c r="Q406" s="313">
        <v>13.5</v>
      </c>
      <c r="R406" s="211" t="s">
        <v>115</v>
      </c>
      <c r="S406" s="330">
        <f t="shared" si="9"/>
        <v>0</v>
      </c>
      <c r="T406" s="779">
        <f>SUBTOTAL(9,S406:S408)</f>
        <v>0</v>
      </c>
    </row>
    <row r="407" spans="1:20" ht="15.75" thickBot="1" x14ac:dyDescent="0.3">
      <c r="A407" s="208" t="s">
        <v>506</v>
      </c>
      <c r="B407" s="332" t="s">
        <v>97</v>
      </c>
      <c r="C407" s="213">
        <v>14030331</v>
      </c>
      <c r="D407" s="783"/>
      <c r="E407" s="331">
        <v>960</v>
      </c>
      <c r="F407" s="331"/>
      <c r="G407" s="331" t="s">
        <v>88</v>
      </c>
      <c r="H407" s="220">
        <v>0.29166666666666669</v>
      </c>
      <c r="I407" s="220">
        <v>0.625</v>
      </c>
      <c r="J407" s="331"/>
      <c r="K407" s="217"/>
      <c r="L407" s="331">
        <v>240</v>
      </c>
      <c r="M407" s="331"/>
      <c r="N407" s="213">
        <f t="shared" si="8"/>
        <v>14030331</v>
      </c>
      <c r="O407" s="331"/>
      <c r="P407" s="331" t="s">
        <v>381</v>
      </c>
      <c r="Q407" s="335">
        <v>14</v>
      </c>
      <c r="R407" s="332" t="s">
        <v>115</v>
      </c>
      <c r="S407" s="331">
        <f t="shared" si="9"/>
        <v>0</v>
      </c>
      <c r="T407" s="780"/>
    </row>
    <row r="408" spans="1:20" ht="15.75" thickBot="1" x14ac:dyDescent="0.3">
      <c r="A408" s="210" t="s">
        <v>218</v>
      </c>
      <c r="B408" s="332" t="s">
        <v>97</v>
      </c>
      <c r="C408" s="329">
        <v>14030331</v>
      </c>
      <c r="D408" s="784"/>
      <c r="E408" s="332">
        <v>360</v>
      </c>
      <c r="F408" s="332"/>
      <c r="G408" s="332" t="s">
        <v>88</v>
      </c>
      <c r="H408" s="221">
        <v>0.29166666666666669</v>
      </c>
      <c r="I408" s="221">
        <v>0.625</v>
      </c>
      <c r="J408" s="332"/>
      <c r="K408" s="222"/>
      <c r="L408" s="332">
        <v>180</v>
      </c>
      <c r="M408" s="332"/>
      <c r="N408" s="329">
        <f t="shared" si="8"/>
        <v>14030331</v>
      </c>
      <c r="O408" s="332"/>
      <c r="P408" s="332" t="s">
        <v>381</v>
      </c>
      <c r="Q408" s="334">
        <v>8.5</v>
      </c>
      <c r="R408" s="332" t="s">
        <v>115</v>
      </c>
      <c r="S408" s="332">
        <f t="shared" si="9"/>
        <v>0</v>
      </c>
      <c r="T408" s="781"/>
    </row>
    <row r="409" spans="1:20" ht="15.75" thickBot="1" x14ac:dyDescent="0.3">
      <c r="A409" s="206" t="s">
        <v>508</v>
      </c>
      <c r="B409" s="211" t="s">
        <v>97</v>
      </c>
      <c r="C409" s="330">
        <v>14030331</v>
      </c>
      <c r="D409" s="782" t="s">
        <v>214</v>
      </c>
      <c r="E409" s="330">
        <v>240</v>
      </c>
      <c r="F409" s="330"/>
      <c r="G409" s="330" t="s">
        <v>88</v>
      </c>
      <c r="H409" s="207">
        <v>0.33333333333333331</v>
      </c>
      <c r="I409" s="207">
        <v>0.625</v>
      </c>
      <c r="J409" s="330"/>
      <c r="K409" s="219"/>
      <c r="L409" s="330">
        <v>120</v>
      </c>
      <c r="M409" s="330"/>
      <c r="N409" s="330">
        <f t="shared" si="8"/>
        <v>14030331</v>
      </c>
      <c r="O409" s="330"/>
      <c r="P409" s="330" t="s">
        <v>381</v>
      </c>
      <c r="Q409" s="313">
        <v>4</v>
      </c>
      <c r="R409" s="211" t="s">
        <v>115</v>
      </c>
      <c r="S409" s="330">
        <f t="shared" si="9"/>
        <v>0</v>
      </c>
      <c r="T409" s="779">
        <f>SUBTOTAL(9,S409:S412)</f>
        <v>0</v>
      </c>
    </row>
    <row r="410" spans="1:20" ht="15.75" thickBot="1" x14ac:dyDescent="0.3">
      <c r="A410" s="208" t="s">
        <v>508</v>
      </c>
      <c r="B410" s="332" t="s">
        <v>97</v>
      </c>
      <c r="C410" s="213">
        <v>14030331</v>
      </c>
      <c r="D410" s="783"/>
      <c r="E410" s="331">
        <v>240</v>
      </c>
      <c r="F410" s="331"/>
      <c r="G410" s="331" t="s">
        <v>88</v>
      </c>
      <c r="H410" s="220">
        <v>0.33333333333333331</v>
      </c>
      <c r="I410" s="220">
        <v>0.625</v>
      </c>
      <c r="J410" s="331"/>
      <c r="K410" s="217"/>
      <c r="L410" s="331">
        <v>120</v>
      </c>
      <c r="M410" s="331"/>
      <c r="N410" s="213">
        <f t="shared" si="8"/>
        <v>14030331</v>
      </c>
      <c r="O410" s="331"/>
      <c r="P410" s="331" t="s">
        <v>381</v>
      </c>
      <c r="Q410" s="335">
        <v>4</v>
      </c>
      <c r="R410" s="332" t="s">
        <v>115</v>
      </c>
      <c r="S410" s="331">
        <f t="shared" si="9"/>
        <v>0</v>
      </c>
      <c r="T410" s="780"/>
    </row>
    <row r="411" spans="1:20" ht="15.75" thickBot="1" x14ac:dyDescent="0.3">
      <c r="A411" s="208" t="s">
        <v>506</v>
      </c>
      <c r="B411" s="332" t="s">
        <v>97</v>
      </c>
      <c r="C411" s="213">
        <v>14030331</v>
      </c>
      <c r="D411" s="783"/>
      <c r="E411" s="331">
        <v>960</v>
      </c>
      <c r="F411" s="331"/>
      <c r="G411" s="331" t="s">
        <v>88</v>
      </c>
      <c r="H411" s="220">
        <v>0.33333333333333331</v>
      </c>
      <c r="I411" s="220">
        <v>0.625</v>
      </c>
      <c r="J411" s="331"/>
      <c r="K411" s="217"/>
      <c r="L411" s="331">
        <v>240</v>
      </c>
      <c r="M411" s="331"/>
      <c r="N411" s="213">
        <f t="shared" si="8"/>
        <v>14030331</v>
      </c>
      <c r="O411" s="331"/>
      <c r="P411" s="331" t="s">
        <v>381</v>
      </c>
      <c r="Q411" s="335">
        <v>14</v>
      </c>
      <c r="R411" s="332" t="s">
        <v>115</v>
      </c>
      <c r="S411" s="331">
        <f t="shared" si="9"/>
        <v>0</v>
      </c>
      <c r="T411" s="780"/>
    </row>
    <row r="412" spans="1:20" ht="15.75" thickBot="1" x14ac:dyDescent="0.3">
      <c r="A412" s="210" t="s">
        <v>277</v>
      </c>
      <c r="B412" s="332" t="s">
        <v>97</v>
      </c>
      <c r="C412" s="329">
        <v>14030331</v>
      </c>
      <c r="D412" s="784"/>
      <c r="E412" s="332">
        <v>300</v>
      </c>
      <c r="F412" s="332"/>
      <c r="G412" s="332" t="s">
        <v>88</v>
      </c>
      <c r="H412" s="221">
        <v>0.33333333333333331</v>
      </c>
      <c r="I412" s="221">
        <v>0.625</v>
      </c>
      <c r="J412" s="332"/>
      <c r="K412" s="222"/>
      <c r="L412" s="332">
        <v>240</v>
      </c>
      <c r="M412" s="332"/>
      <c r="N412" s="329">
        <f t="shared" si="8"/>
        <v>14030331</v>
      </c>
      <c r="O412" s="332"/>
      <c r="P412" s="332" t="s">
        <v>381</v>
      </c>
      <c r="Q412" s="334">
        <v>16</v>
      </c>
      <c r="R412" s="332" t="s">
        <v>115</v>
      </c>
      <c r="S412" s="332">
        <f t="shared" si="9"/>
        <v>0</v>
      </c>
      <c r="T412" s="781"/>
    </row>
    <row r="413" spans="1:20" ht="15.75" thickBot="1" x14ac:dyDescent="0.3">
      <c r="A413" s="206" t="s">
        <v>508</v>
      </c>
      <c r="B413" s="211" t="s">
        <v>97</v>
      </c>
      <c r="C413" s="330">
        <v>14030331</v>
      </c>
      <c r="D413" s="782" t="s">
        <v>370</v>
      </c>
      <c r="E413" s="330">
        <v>240</v>
      </c>
      <c r="F413" s="330"/>
      <c r="G413" s="330" t="s">
        <v>88</v>
      </c>
      <c r="H413" s="207">
        <v>0.29166666666666669</v>
      </c>
      <c r="I413" s="207">
        <v>0.625</v>
      </c>
      <c r="J413" s="330"/>
      <c r="K413" s="219"/>
      <c r="L413" s="330">
        <v>120</v>
      </c>
      <c r="M413" s="330"/>
      <c r="N413" s="330">
        <f t="shared" si="8"/>
        <v>14030331</v>
      </c>
      <c r="O413" s="330"/>
      <c r="P413" s="330" t="s">
        <v>381</v>
      </c>
      <c r="Q413" s="313">
        <v>4</v>
      </c>
      <c r="R413" s="211" t="s">
        <v>115</v>
      </c>
      <c r="S413" s="330">
        <f t="shared" si="9"/>
        <v>0</v>
      </c>
      <c r="T413" s="779">
        <f>SUBTOTAL(9,S413:S417)</f>
        <v>0</v>
      </c>
    </row>
    <row r="414" spans="1:20" ht="15.75" thickBot="1" x14ac:dyDescent="0.3">
      <c r="A414" s="208" t="s">
        <v>516</v>
      </c>
      <c r="B414" s="332" t="s">
        <v>97</v>
      </c>
      <c r="C414" s="213">
        <v>14030331</v>
      </c>
      <c r="D414" s="783"/>
      <c r="E414" s="331">
        <v>135</v>
      </c>
      <c r="F414" s="331"/>
      <c r="G414" s="331" t="s">
        <v>88</v>
      </c>
      <c r="H414" s="220">
        <v>0.29166666666666669</v>
      </c>
      <c r="I414" s="220">
        <v>0.625</v>
      </c>
      <c r="J414" s="331"/>
      <c r="K414" s="217"/>
      <c r="L414" s="331">
        <v>120</v>
      </c>
      <c r="M414" s="331"/>
      <c r="N414" s="213">
        <f t="shared" si="8"/>
        <v>14030331</v>
      </c>
      <c r="O414" s="331"/>
      <c r="P414" s="331" t="s">
        <v>381</v>
      </c>
      <c r="Q414" s="335">
        <v>4</v>
      </c>
      <c r="R414" s="332" t="s">
        <v>115</v>
      </c>
      <c r="S414" s="331">
        <f t="shared" si="9"/>
        <v>0</v>
      </c>
      <c r="T414" s="780"/>
    </row>
    <row r="415" spans="1:20" ht="15.75" thickBot="1" x14ac:dyDescent="0.3">
      <c r="A415" s="208" t="s">
        <v>506</v>
      </c>
      <c r="B415" s="332" t="s">
        <v>97</v>
      </c>
      <c r="C415" s="213">
        <v>14030331</v>
      </c>
      <c r="D415" s="783"/>
      <c r="E415" s="331">
        <v>960</v>
      </c>
      <c r="F415" s="331"/>
      <c r="G415" s="331" t="s">
        <v>88</v>
      </c>
      <c r="H415" s="220">
        <v>0.29166666666666669</v>
      </c>
      <c r="I415" s="220">
        <v>0.625</v>
      </c>
      <c r="J415" s="331"/>
      <c r="K415" s="217"/>
      <c r="L415" s="331">
        <v>240</v>
      </c>
      <c r="M415" s="331"/>
      <c r="N415" s="213">
        <f t="shared" si="8"/>
        <v>14030331</v>
      </c>
      <c r="O415" s="331"/>
      <c r="P415" s="331" t="s">
        <v>381</v>
      </c>
      <c r="Q415" s="335">
        <v>14</v>
      </c>
      <c r="R415" s="332" t="s">
        <v>115</v>
      </c>
      <c r="S415" s="331">
        <f t="shared" si="9"/>
        <v>0</v>
      </c>
      <c r="T415" s="780"/>
    </row>
    <row r="416" spans="1:20" ht="15.75" thickBot="1" x14ac:dyDescent="0.3">
      <c r="A416" s="208" t="s">
        <v>506</v>
      </c>
      <c r="B416" s="332" t="s">
        <v>97</v>
      </c>
      <c r="C416" s="213">
        <v>14030331</v>
      </c>
      <c r="D416" s="783"/>
      <c r="E416" s="331">
        <v>720</v>
      </c>
      <c r="F416" s="331"/>
      <c r="G416" s="331" t="s">
        <v>88</v>
      </c>
      <c r="H416" s="220">
        <v>0.29166666666666669</v>
      </c>
      <c r="I416" s="220">
        <v>0.625</v>
      </c>
      <c r="J416" s="331"/>
      <c r="K416" s="217"/>
      <c r="L416" s="331">
        <v>180</v>
      </c>
      <c r="M416" s="331"/>
      <c r="N416" s="213">
        <f t="shared" si="8"/>
        <v>14030331</v>
      </c>
      <c r="O416" s="331"/>
      <c r="P416" s="331" t="s">
        <v>381</v>
      </c>
      <c r="Q416" s="335">
        <v>10.5</v>
      </c>
      <c r="R416" s="332" t="s">
        <v>115</v>
      </c>
      <c r="S416" s="331">
        <f t="shared" si="9"/>
        <v>0</v>
      </c>
      <c r="T416" s="780"/>
    </row>
    <row r="417" spans="1:20" ht="15.75" thickBot="1" x14ac:dyDescent="0.3">
      <c r="A417" s="210" t="s">
        <v>517</v>
      </c>
      <c r="B417" s="332" t="s">
        <v>97</v>
      </c>
      <c r="C417" s="329">
        <v>14030331</v>
      </c>
      <c r="D417" s="784"/>
      <c r="E417" s="332">
        <v>270</v>
      </c>
      <c r="F417" s="332"/>
      <c r="G417" s="332" t="s">
        <v>88</v>
      </c>
      <c r="H417" s="221">
        <v>0.29166666666666669</v>
      </c>
      <c r="I417" s="221">
        <v>0.625</v>
      </c>
      <c r="J417" s="332"/>
      <c r="K417" s="222"/>
      <c r="L417" s="332">
        <v>180</v>
      </c>
      <c r="M417" s="332"/>
      <c r="N417" s="329">
        <f t="shared" si="8"/>
        <v>14030331</v>
      </c>
      <c r="O417" s="332"/>
      <c r="P417" s="332" t="s">
        <v>381</v>
      </c>
      <c r="Q417" s="334">
        <v>8</v>
      </c>
      <c r="R417" s="332" t="s">
        <v>115</v>
      </c>
      <c r="S417" s="332">
        <f t="shared" si="9"/>
        <v>0</v>
      </c>
      <c r="T417" s="781"/>
    </row>
    <row r="418" spans="1:20" ht="15.75" thickBot="1" x14ac:dyDescent="0.3">
      <c r="A418" s="206" t="s">
        <v>218</v>
      </c>
      <c r="B418" s="211" t="s">
        <v>97</v>
      </c>
      <c r="C418" s="330">
        <v>14030406</v>
      </c>
      <c r="D418" s="782" t="s">
        <v>257</v>
      </c>
      <c r="E418" s="330">
        <v>360</v>
      </c>
      <c r="F418" s="330"/>
      <c r="G418" s="330" t="s">
        <v>88</v>
      </c>
      <c r="H418" s="207">
        <v>0.29166666666666669</v>
      </c>
      <c r="I418" s="207">
        <v>0.625</v>
      </c>
      <c r="J418" s="330"/>
      <c r="K418" s="219"/>
      <c r="L418" s="330">
        <v>180</v>
      </c>
      <c r="M418" s="330"/>
      <c r="N418" s="330">
        <f t="shared" si="8"/>
        <v>14030406</v>
      </c>
      <c r="O418" s="330"/>
      <c r="P418" s="330" t="s">
        <v>381</v>
      </c>
      <c r="Q418" s="313">
        <v>8.5</v>
      </c>
      <c r="R418" s="211" t="s">
        <v>115</v>
      </c>
      <c r="S418" s="330">
        <f t="shared" si="9"/>
        <v>0</v>
      </c>
      <c r="T418" s="779">
        <f>SUBTOTAL(9,S418:S421)</f>
        <v>0</v>
      </c>
    </row>
    <row r="419" spans="1:20" ht="15.75" thickBot="1" x14ac:dyDescent="0.3">
      <c r="A419" s="208" t="s">
        <v>218</v>
      </c>
      <c r="B419" s="332" t="s">
        <v>97</v>
      </c>
      <c r="C419" s="213">
        <v>14030406</v>
      </c>
      <c r="D419" s="783"/>
      <c r="E419" s="331">
        <v>360</v>
      </c>
      <c r="F419" s="331"/>
      <c r="G419" s="331" t="s">
        <v>88</v>
      </c>
      <c r="H419" s="207">
        <v>0.29166666666666669</v>
      </c>
      <c r="I419" s="207">
        <v>0.625</v>
      </c>
      <c r="J419" s="331"/>
      <c r="K419" s="217"/>
      <c r="L419" s="331">
        <v>180</v>
      </c>
      <c r="M419" s="331"/>
      <c r="N419" s="213">
        <f t="shared" si="8"/>
        <v>14030406</v>
      </c>
      <c r="O419" s="331"/>
      <c r="P419" s="331" t="s">
        <v>381</v>
      </c>
      <c r="Q419" s="335">
        <v>8.5</v>
      </c>
      <c r="R419" s="332" t="s">
        <v>115</v>
      </c>
      <c r="S419" s="331">
        <f t="shared" si="9"/>
        <v>0</v>
      </c>
      <c r="T419" s="780"/>
    </row>
    <row r="420" spans="1:20" ht="15.75" thickBot="1" x14ac:dyDescent="0.3">
      <c r="A420" s="208" t="s">
        <v>218</v>
      </c>
      <c r="B420" s="332" t="s">
        <v>97</v>
      </c>
      <c r="C420" s="213">
        <v>14030406</v>
      </c>
      <c r="D420" s="783"/>
      <c r="E420" s="331">
        <v>72</v>
      </c>
      <c r="F420" s="331"/>
      <c r="G420" s="331" t="s">
        <v>88</v>
      </c>
      <c r="H420" s="207">
        <v>0.29166666666666669</v>
      </c>
      <c r="I420" s="207">
        <v>0.625</v>
      </c>
      <c r="J420" s="331"/>
      <c r="K420" s="217"/>
      <c r="L420" s="331">
        <v>36</v>
      </c>
      <c r="M420" s="331"/>
      <c r="N420" s="213">
        <f t="shared" si="8"/>
        <v>14030406</v>
      </c>
      <c r="O420" s="331"/>
      <c r="P420" s="331" t="s">
        <v>381</v>
      </c>
      <c r="Q420" s="335">
        <v>2</v>
      </c>
      <c r="R420" s="332" t="s">
        <v>115</v>
      </c>
      <c r="S420" s="331">
        <f t="shared" si="9"/>
        <v>0</v>
      </c>
      <c r="T420" s="780"/>
    </row>
    <row r="421" spans="1:20" ht="15.75" thickBot="1" x14ac:dyDescent="0.3">
      <c r="A421" s="214" t="s">
        <v>392</v>
      </c>
      <c r="B421" s="215" t="s">
        <v>97</v>
      </c>
      <c r="C421" s="328">
        <v>14030406</v>
      </c>
      <c r="D421" s="783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8">
        <f t="shared" ref="N421:N484" si="10">C421</f>
        <v>14030406</v>
      </c>
      <c r="O421" s="215"/>
      <c r="P421" s="215" t="s">
        <v>381</v>
      </c>
      <c r="Q421" s="336">
        <v>11</v>
      </c>
      <c r="R421" s="215" t="s">
        <v>115</v>
      </c>
      <c r="S421" s="215">
        <f t="shared" si="9"/>
        <v>0</v>
      </c>
      <c r="T421" s="780"/>
    </row>
    <row r="422" spans="1:20" ht="15.75" thickBot="1" x14ac:dyDescent="0.3">
      <c r="A422" s="206" t="s">
        <v>218</v>
      </c>
      <c r="B422" s="211" t="s">
        <v>97</v>
      </c>
      <c r="C422" s="330">
        <v>14030407</v>
      </c>
      <c r="D422" s="782" t="s">
        <v>370</v>
      </c>
      <c r="E422" s="330">
        <v>360</v>
      </c>
      <c r="F422" s="330"/>
      <c r="G422" s="330" t="s">
        <v>88</v>
      </c>
      <c r="H422" s="207">
        <v>0.33333333333333331</v>
      </c>
      <c r="I422" s="207">
        <v>0.625</v>
      </c>
      <c r="J422" s="330"/>
      <c r="K422" s="219"/>
      <c r="L422" s="330">
        <v>180</v>
      </c>
      <c r="M422" s="330"/>
      <c r="N422" s="330">
        <f t="shared" si="10"/>
        <v>14030407</v>
      </c>
      <c r="O422" s="330"/>
      <c r="P422" s="330" t="s">
        <v>381</v>
      </c>
      <c r="Q422" s="313">
        <v>8.5</v>
      </c>
      <c r="R422" s="211" t="s">
        <v>115</v>
      </c>
      <c r="S422" s="330">
        <f t="shared" si="9"/>
        <v>0</v>
      </c>
      <c r="T422" s="779">
        <f>SUBTOTAL(9,S422:S424)</f>
        <v>0</v>
      </c>
    </row>
    <row r="423" spans="1:20" ht="15.75" thickBot="1" x14ac:dyDescent="0.3">
      <c r="A423" s="208" t="s">
        <v>218</v>
      </c>
      <c r="B423" s="332" t="s">
        <v>97</v>
      </c>
      <c r="C423" s="213">
        <v>14030407</v>
      </c>
      <c r="D423" s="783"/>
      <c r="E423" s="331">
        <v>240</v>
      </c>
      <c r="F423" s="331"/>
      <c r="G423" s="331" t="s">
        <v>88</v>
      </c>
      <c r="H423" s="220">
        <v>0.33333333333333331</v>
      </c>
      <c r="I423" s="220">
        <v>0.625</v>
      </c>
      <c r="J423" s="331"/>
      <c r="K423" s="217"/>
      <c r="L423" s="331">
        <v>120</v>
      </c>
      <c r="M423" s="331"/>
      <c r="N423" s="213">
        <f t="shared" si="10"/>
        <v>14030407</v>
      </c>
      <c r="O423" s="331"/>
      <c r="P423" s="331" t="s">
        <v>381</v>
      </c>
      <c r="Q423" s="335">
        <v>5.5</v>
      </c>
      <c r="R423" s="332" t="s">
        <v>115</v>
      </c>
      <c r="S423" s="331">
        <f t="shared" si="9"/>
        <v>0</v>
      </c>
      <c r="T423" s="780"/>
    </row>
    <row r="424" spans="1:20" ht="15.75" thickBot="1" x14ac:dyDescent="0.3">
      <c r="A424" s="210" t="s">
        <v>223</v>
      </c>
      <c r="B424" s="332" t="s">
        <v>97</v>
      </c>
      <c r="C424" s="329">
        <v>14030407</v>
      </c>
      <c r="D424" s="784"/>
      <c r="E424" s="332">
        <v>1020</v>
      </c>
      <c r="F424" s="332"/>
      <c r="G424" s="332" t="s">
        <v>88</v>
      </c>
      <c r="H424" s="221">
        <v>0.33333333333333331</v>
      </c>
      <c r="I424" s="221">
        <v>0.625</v>
      </c>
      <c r="J424" s="332"/>
      <c r="K424" s="222"/>
      <c r="L424" s="332">
        <v>240</v>
      </c>
      <c r="M424" s="332"/>
      <c r="N424" s="329">
        <f t="shared" si="10"/>
        <v>14030407</v>
      </c>
      <c r="O424" s="332"/>
      <c r="P424" s="332" t="s">
        <v>381</v>
      </c>
      <c r="Q424" s="334">
        <v>15.5</v>
      </c>
      <c r="R424" s="332" t="s">
        <v>115</v>
      </c>
      <c r="S424" s="332">
        <f t="shared" si="9"/>
        <v>0</v>
      </c>
      <c r="T424" s="781"/>
    </row>
    <row r="425" spans="1:20" ht="15.75" thickBot="1" x14ac:dyDescent="0.3">
      <c r="A425" s="356" t="s">
        <v>277</v>
      </c>
      <c r="B425" s="357" t="s">
        <v>97</v>
      </c>
      <c r="C425" s="352">
        <v>14030407</v>
      </c>
      <c r="D425" s="352" t="s">
        <v>370</v>
      </c>
      <c r="E425" s="352">
        <v>225</v>
      </c>
      <c r="F425" s="352"/>
      <c r="G425" s="352" t="s">
        <v>88</v>
      </c>
      <c r="H425" s="262">
        <v>0.29166666666666669</v>
      </c>
      <c r="I425" s="262">
        <v>0.625</v>
      </c>
      <c r="J425" s="352"/>
      <c r="K425" s="358"/>
      <c r="L425" s="352">
        <v>180</v>
      </c>
      <c r="M425" s="352"/>
      <c r="N425" s="352">
        <f t="shared" si="10"/>
        <v>14030407</v>
      </c>
      <c r="O425" s="352"/>
      <c r="P425" s="352" t="s">
        <v>381</v>
      </c>
      <c r="Q425" s="359">
        <v>12</v>
      </c>
      <c r="R425" s="352" t="s">
        <v>115</v>
      </c>
      <c r="S425" s="352">
        <f t="shared" si="9"/>
        <v>0</v>
      </c>
      <c r="T425" s="351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53">
        <v>14030407</v>
      </c>
      <c r="D426" s="782" t="s">
        <v>257</v>
      </c>
      <c r="E426" s="353">
        <v>225</v>
      </c>
      <c r="F426" s="353"/>
      <c r="G426" s="353" t="s">
        <v>88</v>
      </c>
      <c r="H426" s="207">
        <v>0.29166666666666669</v>
      </c>
      <c r="I426" s="207">
        <v>0.625</v>
      </c>
      <c r="J426" s="353"/>
      <c r="K426" s="219"/>
      <c r="L426" s="353">
        <v>180</v>
      </c>
      <c r="M426" s="353"/>
      <c r="N426" s="353">
        <f t="shared" si="10"/>
        <v>14030407</v>
      </c>
      <c r="O426" s="353"/>
      <c r="P426" s="353" t="s">
        <v>381</v>
      </c>
      <c r="Q426" s="313">
        <v>12</v>
      </c>
      <c r="R426" s="211" t="s">
        <v>115</v>
      </c>
      <c r="S426" s="353">
        <f t="shared" si="9"/>
        <v>0</v>
      </c>
      <c r="T426" s="779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5">
        <v>14030407</v>
      </c>
      <c r="D427" s="783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5">
        <f t="shared" si="10"/>
        <v>14030407</v>
      </c>
      <c r="O427" s="215"/>
      <c r="P427" s="215" t="s">
        <v>381</v>
      </c>
      <c r="Q427" s="336">
        <v>12.5</v>
      </c>
      <c r="R427" s="215" t="s">
        <v>115</v>
      </c>
      <c r="S427" s="215">
        <f t="shared" si="9"/>
        <v>0</v>
      </c>
      <c r="T427" s="780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9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9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72">
        <v>14030412</v>
      </c>
      <c r="D430" s="782" t="s">
        <v>214</v>
      </c>
      <c r="E430" s="368">
        <v>180</v>
      </c>
      <c r="F430" s="368"/>
      <c r="G430" s="368" t="s">
        <v>88</v>
      </c>
      <c r="H430" s="207">
        <v>0.3125</v>
      </c>
      <c r="I430" s="207">
        <v>0.625</v>
      </c>
      <c r="J430" s="368"/>
      <c r="K430" s="219"/>
      <c r="L430" s="368">
        <v>180</v>
      </c>
      <c r="M430" s="368"/>
      <c r="N430" s="368">
        <f t="shared" si="10"/>
        <v>14030412</v>
      </c>
      <c r="O430" s="368"/>
      <c r="P430" s="368" t="s">
        <v>366</v>
      </c>
      <c r="Q430" s="313">
        <v>10.5</v>
      </c>
      <c r="R430" s="211" t="s">
        <v>115</v>
      </c>
      <c r="S430" s="368">
        <f t="shared" si="9"/>
        <v>0</v>
      </c>
      <c r="T430" s="779">
        <f>SUBTOTAL(9,S430:S437)</f>
        <v>0</v>
      </c>
    </row>
    <row r="431" spans="1:20" ht="15.75" thickBot="1" x14ac:dyDescent="0.3">
      <c r="A431" s="252" t="s">
        <v>118</v>
      </c>
      <c r="B431" s="371" t="s">
        <v>97</v>
      </c>
      <c r="C431" s="373">
        <v>14030412</v>
      </c>
      <c r="D431" s="783"/>
      <c r="E431" s="369">
        <v>180</v>
      </c>
      <c r="F431" s="369"/>
      <c r="G431" s="369" t="s">
        <v>88</v>
      </c>
      <c r="H431" s="220">
        <v>0.3125</v>
      </c>
      <c r="I431" s="220">
        <v>0.625</v>
      </c>
      <c r="J431" s="369"/>
      <c r="K431" s="217"/>
      <c r="L431" s="369">
        <v>180</v>
      </c>
      <c r="M431" s="369"/>
      <c r="N431" s="213">
        <f t="shared" si="10"/>
        <v>14030412</v>
      </c>
      <c r="O431" s="369"/>
      <c r="P431" s="369" t="s">
        <v>366</v>
      </c>
      <c r="Q431" s="335">
        <v>10.5</v>
      </c>
      <c r="R431" s="370" t="s">
        <v>115</v>
      </c>
      <c r="S431" s="369">
        <f t="shared" si="9"/>
        <v>0</v>
      </c>
      <c r="T431" s="780"/>
    </row>
    <row r="432" spans="1:20" ht="15.75" thickBot="1" x14ac:dyDescent="0.3">
      <c r="A432" s="252" t="s">
        <v>118</v>
      </c>
      <c r="B432" s="371" t="s">
        <v>97</v>
      </c>
      <c r="C432" s="373">
        <v>14030412</v>
      </c>
      <c r="D432" s="783"/>
      <c r="E432" s="369">
        <v>180</v>
      </c>
      <c r="F432" s="369"/>
      <c r="G432" s="369" t="s">
        <v>88</v>
      </c>
      <c r="H432" s="220">
        <v>0.3125</v>
      </c>
      <c r="I432" s="220">
        <v>0.625</v>
      </c>
      <c r="J432" s="369"/>
      <c r="K432" s="217"/>
      <c r="L432" s="369">
        <v>180</v>
      </c>
      <c r="M432" s="369"/>
      <c r="N432" s="213">
        <f t="shared" si="10"/>
        <v>14030412</v>
      </c>
      <c r="O432" s="369"/>
      <c r="P432" s="369" t="s">
        <v>366</v>
      </c>
      <c r="Q432" s="335">
        <v>10.5</v>
      </c>
      <c r="R432" s="370" t="s">
        <v>115</v>
      </c>
      <c r="S432" s="369">
        <f t="shared" si="9"/>
        <v>0</v>
      </c>
      <c r="T432" s="780"/>
    </row>
    <row r="433" spans="1:20" ht="15.75" thickBot="1" x14ac:dyDescent="0.3">
      <c r="A433" s="252" t="s">
        <v>118</v>
      </c>
      <c r="B433" s="371" t="s">
        <v>97</v>
      </c>
      <c r="C433" s="373">
        <v>14030412</v>
      </c>
      <c r="D433" s="783"/>
      <c r="E433" s="369">
        <v>180</v>
      </c>
      <c r="F433" s="369"/>
      <c r="G433" s="369" t="s">
        <v>88</v>
      </c>
      <c r="H433" s="220">
        <v>0.3125</v>
      </c>
      <c r="I433" s="220">
        <v>0.625</v>
      </c>
      <c r="J433" s="369"/>
      <c r="K433" s="217"/>
      <c r="L433" s="369">
        <v>180</v>
      </c>
      <c r="M433" s="369"/>
      <c r="N433" s="213">
        <f t="shared" si="10"/>
        <v>14030412</v>
      </c>
      <c r="O433" s="369"/>
      <c r="P433" s="369" t="s">
        <v>366</v>
      </c>
      <c r="Q433" s="335">
        <v>10.5</v>
      </c>
      <c r="R433" s="370" t="s">
        <v>115</v>
      </c>
      <c r="S433" s="369">
        <f t="shared" si="9"/>
        <v>0</v>
      </c>
      <c r="T433" s="780"/>
    </row>
    <row r="434" spans="1:20" ht="15.75" thickBot="1" x14ac:dyDescent="0.3">
      <c r="A434" s="252" t="s">
        <v>218</v>
      </c>
      <c r="B434" s="371" t="s">
        <v>97</v>
      </c>
      <c r="C434" s="373">
        <v>14030412</v>
      </c>
      <c r="D434" s="783"/>
      <c r="E434" s="369">
        <v>120</v>
      </c>
      <c r="F434" s="369"/>
      <c r="G434" s="369" t="s">
        <v>88</v>
      </c>
      <c r="H434" s="220">
        <v>0.3125</v>
      </c>
      <c r="I434" s="220">
        <v>0.625</v>
      </c>
      <c r="J434" s="369"/>
      <c r="K434" s="217"/>
      <c r="L434" s="369">
        <v>60</v>
      </c>
      <c r="M434" s="369"/>
      <c r="N434" s="213">
        <f t="shared" si="10"/>
        <v>14030412</v>
      </c>
      <c r="O434" s="369"/>
      <c r="P434" s="369" t="s">
        <v>381</v>
      </c>
      <c r="Q434" s="335">
        <v>3</v>
      </c>
      <c r="R434" s="370" t="s">
        <v>115</v>
      </c>
      <c r="S434" s="369">
        <f t="shared" si="9"/>
        <v>0</v>
      </c>
      <c r="T434" s="780"/>
    </row>
    <row r="435" spans="1:20" ht="15.75" thickBot="1" x14ac:dyDescent="0.3">
      <c r="A435" s="252" t="s">
        <v>218</v>
      </c>
      <c r="B435" s="371" t="s">
        <v>97</v>
      </c>
      <c r="C435" s="373">
        <v>14030412</v>
      </c>
      <c r="D435" s="783"/>
      <c r="E435" s="369">
        <v>1120</v>
      </c>
      <c r="F435" s="369"/>
      <c r="G435" s="369" t="s">
        <v>88</v>
      </c>
      <c r="H435" s="220">
        <v>0.3125</v>
      </c>
      <c r="I435" s="220">
        <v>0.625</v>
      </c>
      <c r="J435" s="369"/>
      <c r="K435" s="217"/>
      <c r="L435" s="369">
        <v>60</v>
      </c>
      <c r="M435" s="369"/>
      <c r="N435" s="213">
        <f t="shared" si="10"/>
        <v>14030412</v>
      </c>
      <c r="O435" s="369"/>
      <c r="P435" s="369" t="s">
        <v>381</v>
      </c>
      <c r="Q435" s="335">
        <v>3</v>
      </c>
      <c r="R435" s="370" t="s">
        <v>115</v>
      </c>
      <c r="S435" s="369">
        <f t="shared" si="9"/>
        <v>0</v>
      </c>
      <c r="T435" s="780"/>
    </row>
    <row r="436" spans="1:20" ht="15.75" thickBot="1" x14ac:dyDescent="0.3">
      <c r="A436" s="252" t="s">
        <v>218</v>
      </c>
      <c r="B436" s="371" t="s">
        <v>97</v>
      </c>
      <c r="C436" s="373">
        <v>14030412</v>
      </c>
      <c r="D436" s="783"/>
      <c r="E436" s="369">
        <v>120</v>
      </c>
      <c r="F436" s="369"/>
      <c r="G436" s="369" t="s">
        <v>88</v>
      </c>
      <c r="H436" s="220">
        <v>0.3125</v>
      </c>
      <c r="I436" s="220">
        <v>0.625</v>
      </c>
      <c r="J436" s="369"/>
      <c r="K436" s="217"/>
      <c r="L436" s="369">
        <v>60</v>
      </c>
      <c r="M436" s="369"/>
      <c r="N436" s="213">
        <f t="shared" si="10"/>
        <v>14030412</v>
      </c>
      <c r="O436" s="369"/>
      <c r="P436" s="369" t="s">
        <v>381</v>
      </c>
      <c r="Q436" s="335">
        <v>3</v>
      </c>
      <c r="R436" s="370" t="s">
        <v>115</v>
      </c>
      <c r="S436" s="369">
        <f t="shared" si="9"/>
        <v>0</v>
      </c>
      <c r="T436" s="780"/>
    </row>
    <row r="437" spans="1:20" ht="15.75" thickBot="1" x14ac:dyDescent="0.3">
      <c r="A437" s="374" t="s">
        <v>524</v>
      </c>
      <c r="B437" s="375" t="s">
        <v>97</v>
      </c>
      <c r="C437" s="376">
        <v>14030412</v>
      </c>
      <c r="D437" s="783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7">
        <f t="shared" si="10"/>
        <v>14030412</v>
      </c>
      <c r="O437" s="215"/>
      <c r="P437" s="215" t="s">
        <v>381</v>
      </c>
      <c r="Q437" s="336">
        <v>7</v>
      </c>
      <c r="R437" s="215" t="s">
        <v>115</v>
      </c>
      <c r="S437" s="215">
        <f t="shared" si="9"/>
        <v>0</v>
      </c>
      <c r="T437" s="780"/>
    </row>
    <row r="438" spans="1:20" ht="15.75" thickBot="1" x14ac:dyDescent="0.3">
      <c r="A438" s="206" t="s">
        <v>118</v>
      </c>
      <c r="B438" s="211" t="s">
        <v>97</v>
      </c>
      <c r="C438" s="368">
        <v>14030412</v>
      </c>
      <c r="D438" s="782" t="s">
        <v>257</v>
      </c>
      <c r="E438" s="368">
        <v>180</v>
      </c>
      <c r="F438" s="368"/>
      <c r="G438" s="368" t="s">
        <v>88</v>
      </c>
      <c r="H438" s="207">
        <v>0.30208333333333331</v>
      </c>
      <c r="I438" s="207">
        <v>0.625</v>
      </c>
      <c r="J438" s="368"/>
      <c r="K438" s="219"/>
      <c r="L438" s="368">
        <v>180</v>
      </c>
      <c r="M438" s="368"/>
      <c r="N438" s="368">
        <f t="shared" si="10"/>
        <v>14030412</v>
      </c>
      <c r="O438" s="368"/>
      <c r="P438" s="368" t="s">
        <v>366</v>
      </c>
      <c r="Q438" s="313">
        <v>10</v>
      </c>
      <c r="R438" s="211" t="s">
        <v>115</v>
      </c>
      <c r="S438" s="368">
        <f t="shared" si="9"/>
        <v>0</v>
      </c>
      <c r="T438" s="779">
        <f>SUBTOTAL(9,S438:S444)</f>
        <v>0</v>
      </c>
    </row>
    <row r="439" spans="1:20" ht="15.75" thickBot="1" x14ac:dyDescent="0.3">
      <c r="A439" s="208" t="s">
        <v>118</v>
      </c>
      <c r="B439" s="370" t="s">
        <v>97</v>
      </c>
      <c r="C439" s="213">
        <v>14030412</v>
      </c>
      <c r="D439" s="783"/>
      <c r="E439" s="369">
        <v>180</v>
      </c>
      <c r="F439" s="369"/>
      <c r="G439" s="369" t="s">
        <v>88</v>
      </c>
      <c r="H439" s="220">
        <v>0.30208333333333331</v>
      </c>
      <c r="I439" s="220">
        <v>0.625</v>
      </c>
      <c r="J439" s="369"/>
      <c r="K439" s="217"/>
      <c r="L439" s="369">
        <v>180</v>
      </c>
      <c r="M439" s="369"/>
      <c r="N439" s="213">
        <f t="shared" si="10"/>
        <v>14030412</v>
      </c>
      <c r="O439" s="369"/>
      <c r="P439" s="213" t="s">
        <v>366</v>
      </c>
      <c r="Q439" s="335">
        <v>10.5</v>
      </c>
      <c r="R439" s="370" t="s">
        <v>115</v>
      </c>
      <c r="S439" s="369">
        <f t="shared" si="9"/>
        <v>0</v>
      </c>
      <c r="T439" s="780"/>
    </row>
    <row r="440" spans="1:20" ht="15.75" thickBot="1" x14ac:dyDescent="0.3">
      <c r="A440" s="208" t="s">
        <v>118</v>
      </c>
      <c r="B440" s="370" t="s">
        <v>97</v>
      </c>
      <c r="C440" s="213">
        <v>14030412</v>
      </c>
      <c r="D440" s="783"/>
      <c r="E440" s="369">
        <v>180</v>
      </c>
      <c r="F440" s="369"/>
      <c r="G440" s="369" t="s">
        <v>88</v>
      </c>
      <c r="H440" s="220">
        <v>0.30208333333333331</v>
      </c>
      <c r="I440" s="220">
        <v>0.625</v>
      </c>
      <c r="J440" s="369"/>
      <c r="K440" s="217"/>
      <c r="L440" s="369">
        <v>180</v>
      </c>
      <c r="M440" s="369"/>
      <c r="N440" s="213">
        <f t="shared" si="10"/>
        <v>14030412</v>
      </c>
      <c r="O440" s="369"/>
      <c r="P440" s="213" t="s">
        <v>366</v>
      </c>
      <c r="Q440" s="335">
        <v>10.5</v>
      </c>
      <c r="R440" s="370" t="s">
        <v>115</v>
      </c>
      <c r="S440" s="369">
        <f t="shared" si="9"/>
        <v>0</v>
      </c>
      <c r="T440" s="780"/>
    </row>
    <row r="441" spans="1:20" ht="15.75" thickBot="1" x14ac:dyDescent="0.3">
      <c r="A441" s="208" t="s">
        <v>118</v>
      </c>
      <c r="B441" s="370" t="s">
        <v>97</v>
      </c>
      <c r="C441" s="213">
        <v>14030412</v>
      </c>
      <c r="D441" s="783"/>
      <c r="E441" s="369">
        <v>180</v>
      </c>
      <c r="F441" s="369"/>
      <c r="G441" s="369" t="s">
        <v>88</v>
      </c>
      <c r="H441" s="220">
        <v>0.30208333333333331</v>
      </c>
      <c r="I441" s="220">
        <v>0.625</v>
      </c>
      <c r="J441" s="369"/>
      <c r="K441" s="217"/>
      <c r="L441" s="369">
        <v>180</v>
      </c>
      <c r="M441" s="369"/>
      <c r="N441" s="213">
        <f t="shared" si="10"/>
        <v>14030412</v>
      </c>
      <c r="O441" s="369"/>
      <c r="P441" s="213" t="s">
        <v>366</v>
      </c>
      <c r="Q441" s="335">
        <v>10.5</v>
      </c>
      <c r="R441" s="370" t="s">
        <v>115</v>
      </c>
      <c r="S441" s="369">
        <f t="shared" si="9"/>
        <v>0</v>
      </c>
      <c r="T441" s="780"/>
    </row>
    <row r="442" spans="1:20" ht="15.75" thickBot="1" x14ac:dyDescent="0.3">
      <c r="A442" s="208" t="s">
        <v>118</v>
      </c>
      <c r="B442" s="370" t="s">
        <v>97</v>
      </c>
      <c r="C442" s="213">
        <v>14030412</v>
      </c>
      <c r="D442" s="783"/>
      <c r="E442" s="369">
        <v>180</v>
      </c>
      <c r="F442" s="369"/>
      <c r="G442" s="369" t="s">
        <v>88</v>
      </c>
      <c r="H442" s="220">
        <v>0.30208333333333331</v>
      </c>
      <c r="I442" s="220">
        <v>0.625</v>
      </c>
      <c r="J442" s="369"/>
      <c r="K442" s="217"/>
      <c r="L442" s="369">
        <v>180</v>
      </c>
      <c r="M442" s="369"/>
      <c r="N442" s="213">
        <f t="shared" si="10"/>
        <v>14030412</v>
      </c>
      <c r="O442" s="369"/>
      <c r="P442" s="213" t="s">
        <v>366</v>
      </c>
      <c r="Q442" s="335">
        <v>10.5</v>
      </c>
      <c r="R442" s="370" t="s">
        <v>115</v>
      </c>
      <c r="S442" s="369">
        <f t="shared" si="9"/>
        <v>0</v>
      </c>
      <c r="T442" s="780"/>
    </row>
    <row r="443" spans="1:20" ht="15.75" thickBot="1" x14ac:dyDescent="0.3">
      <c r="A443" s="208" t="s">
        <v>118</v>
      </c>
      <c r="B443" s="370" t="s">
        <v>97</v>
      </c>
      <c r="C443" s="213">
        <v>14030412</v>
      </c>
      <c r="D443" s="783"/>
      <c r="E443" s="369">
        <v>180</v>
      </c>
      <c r="F443" s="369"/>
      <c r="G443" s="369" t="s">
        <v>88</v>
      </c>
      <c r="H443" s="220">
        <v>0.30208333333333331</v>
      </c>
      <c r="I443" s="220">
        <v>0.625</v>
      </c>
      <c r="J443" s="369"/>
      <c r="K443" s="217"/>
      <c r="L443" s="369">
        <v>180</v>
      </c>
      <c r="M443" s="369"/>
      <c r="N443" s="213">
        <f t="shared" si="10"/>
        <v>14030412</v>
      </c>
      <c r="O443" s="369"/>
      <c r="P443" s="213" t="s">
        <v>366</v>
      </c>
      <c r="Q443" s="335">
        <v>10.5</v>
      </c>
      <c r="R443" s="370" t="s">
        <v>115</v>
      </c>
      <c r="S443" s="369">
        <f t="shared" ref="S443:S506" si="11">E443*F443</f>
        <v>0</v>
      </c>
      <c r="T443" s="780"/>
    </row>
    <row r="444" spans="1:20" ht="15.75" thickBot="1" x14ac:dyDescent="0.3">
      <c r="A444" s="210" t="s">
        <v>118</v>
      </c>
      <c r="B444" s="370" t="s">
        <v>97</v>
      </c>
      <c r="C444" s="366">
        <v>14030412</v>
      </c>
      <c r="D444" s="784"/>
      <c r="E444" s="370">
        <v>180</v>
      </c>
      <c r="F444" s="370"/>
      <c r="G444" s="370" t="s">
        <v>88</v>
      </c>
      <c r="H444" s="221">
        <v>0.30208333333333331</v>
      </c>
      <c r="I444" s="221">
        <v>0.625</v>
      </c>
      <c r="J444" s="370"/>
      <c r="K444" s="222"/>
      <c r="L444" s="370">
        <v>180</v>
      </c>
      <c r="M444" s="370"/>
      <c r="N444" s="366">
        <f t="shared" si="10"/>
        <v>14030412</v>
      </c>
      <c r="O444" s="370"/>
      <c r="P444" s="366" t="s">
        <v>366</v>
      </c>
      <c r="Q444" s="334">
        <v>10.5</v>
      </c>
      <c r="R444" s="370" t="s">
        <v>115</v>
      </c>
      <c r="S444" s="370">
        <f t="shared" si="11"/>
        <v>0</v>
      </c>
      <c r="T444" s="781"/>
    </row>
    <row r="445" spans="1:20" ht="15.75" thickBot="1" x14ac:dyDescent="0.3">
      <c r="A445" s="384" t="s">
        <v>142</v>
      </c>
      <c r="B445" s="247" t="s">
        <v>97</v>
      </c>
      <c r="C445" s="381">
        <v>14030414</v>
      </c>
      <c r="D445" s="782" t="s">
        <v>214</v>
      </c>
      <c r="E445" s="381">
        <v>300</v>
      </c>
      <c r="F445" s="381"/>
      <c r="G445" s="381" t="s">
        <v>88</v>
      </c>
      <c r="H445" s="207">
        <v>0.3125</v>
      </c>
      <c r="I445" s="207">
        <v>0.625</v>
      </c>
      <c r="J445" s="381"/>
      <c r="K445" s="219"/>
      <c r="L445" s="381">
        <v>120</v>
      </c>
      <c r="M445" s="381"/>
      <c r="N445" s="381">
        <f t="shared" si="10"/>
        <v>14030414</v>
      </c>
      <c r="O445" s="381"/>
      <c r="P445" s="381" t="s">
        <v>381</v>
      </c>
      <c r="Q445" s="313">
        <v>7.5</v>
      </c>
      <c r="R445" s="211" t="s">
        <v>115</v>
      </c>
      <c r="S445" s="381">
        <f t="shared" si="11"/>
        <v>0</v>
      </c>
      <c r="T445" s="779">
        <f>SUBTOTAL(9,S445:S450)</f>
        <v>0</v>
      </c>
    </row>
    <row r="446" spans="1:20" ht="15.75" thickBot="1" x14ac:dyDescent="0.3">
      <c r="A446" s="385" t="s">
        <v>223</v>
      </c>
      <c r="B446" s="249" t="s">
        <v>97</v>
      </c>
      <c r="C446" s="213">
        <v>14030414</v>
      </c>
      <c r="D446" s="783"/>
      <c r="E446" s="382">
        <v>765</v>
      </c>
      <c r="F446" s="382"/>
      <c r="G446" s="382" t="s">
        <v>88</v>
      </c>
      <c r="H446" s="220">
        <v>0.3125</v>
      </c>
      <c r="I446" s="220">
        <v>0.625</v>
      </c>
      <c r="J446" s="382"/>
      <c r="K446" s="217"/>
      <c r="L446" s="382">
        <v>180</v>
      </c>
      <c r="M446" s="382"/>
      <c r="N446" s="213">
        <f t="shared" si="10"/>
        <v>14030414</v>
      </c>
      <c r="O446" s="382"/>
      <c r="P446" s="382" t="s">
        <v>381</v>
      </c>
      <c r="Q446" s="335">
        <v>11.5</v>
      </c>
      <c r="R446" s="383" t="s">
        <v>115</v>
      </c>
      <c r="S446" s="382">
        <f t="shared" si="11"/>
        <v>0</v>
      </c>
      <c r="T446" s="780"/>
    </row>
    <row r="447" spans="1:20" ht="15.75" thickBot="1" x14ac:dyDescent="0.3">
      <c r="A447" s="385" t="s">
        <v>223</v>
      </c>
      <c r="B447" s="249" t="s">
        <v>97</v>
      </c>
      <c r="C447" s="213">
        <v>14030414</v>
      </c>
      <c r="D447" s="783"/>
      <c r="E447" s="382">
        <v>765</v>
      </c>
      <c r="F447" s="382"/>
      <c r="G447" s="382" t="s">
        <v>88</v>
      </c>
      <c r="H447" s="220">
        <v>0.3125</v>
      </c>
      <c r="I447" s="220">
        <v>0.625</v>
      </c>
      <c r="J447" s="382"/>
      <c r="K447" s="217"/>
      <c r="L447" s="382">
        <v>180</v>
      </c>
      <c r="M447" s="382"/>
      <c r="N447" s="213">
        <f t="shared" si="10"/>
        <v>14030414</v>
      </c>
      <c r="O447" s="382"/>
      <c r="P447" s="382" t="s">
        <v>381</v>
      </c>
      <c r="Q447" s="335">
        <v>11.5</v>
      </c>
      <c r="R447" s="383" t="s">
        <v>115</v>
      </c>
      <c r="S447" s="382">
        <f t="shared" si="11"/>
        <v>0</v>
      </c>
      <c r="T447" s="780"/>
    </row>
    <row r="448" spans="1:20" ht="15.75" thickBot="1" x14ac:dyDescent="0.3">
      <c r="A448" s="385" t="s">
        <v>424</v>
      </c>
      <c r="B448" s="249" t="s">
        <v>97</v>
      </c>
      <c r="C448" s="213">
        <v>14030414</v>
      </c>
      <c r="D448" s="783"/>
      <c r="E448" s="382">
        <v>180</v>
      </c>
      <c r="F448" s="382"/>
      <c r="G448" s="382" t="s">
        <v>88</v>
      </c>
      <c r="H448" s="220">
        <v>0.3125</v>
      </c>
      <c r="I448" s="220">
        <v>0.625</v>
      </c>
      <c r="J448" s="382"/>
      <c r="K448" s="217"/>
      <c r="L448" s="382">
        <v>120</v>
      </c>
      <c r="M448" s="382"/>
      <c r="N448" s="213">
        <f t="shared" si="10"/>
        <v>14030414</v>
      </c>
      <c r="O448" s="382"/>
      <c r="P448" s="382" t="s">
        <v>525</v>
      </c>
      <c r="Q448" s="335">
        <v>13</v>
      </c>
      <c r="R448" s="383" t="s">
        <v>115</v>
      </c>
      <c r="S448" s="382">
        <f t="shared" si="11"/>
        <v>0</v>
      </c>
      <c r="T448" s="780"/>
    </row>
    <row r="449" spans="1:20" ht="15.75" thickBot="1" x14ac:dyDescent="0.3">
      <c r="A449" s="385" t="s">
        <v>424</v>
      </c>
      <c r="B449" s="249" t="s">
        <v>97</v>
      </c>
      <c r="C449" s="213">
        <v>14030414</v>
      </c>
      <c r="D449" s="783"/>
      <c r="E449" s="382">
        <v>180</v>
      </c>
      <c r="F449" s="382"/>
      <c r="G449" s="382" t="s">
        <v>88</v>
      </c>
      <c r="H449" s="220">
        <v>0.3125</v>
      </c>
      <c r="I449" s="220">
        <v>0.625</v>
      </c>
      <c r="J449" s="382"/>
      <c r="K449" s="217"/>
      <c r="L449" s="382">
        <v>120</v>
      </c>
      <c r="M449" s="382"/>
      <c r="N449" s="213">
        <f t="shared" si="10"/>
        <v>14030414</v>
      </c>
      <c r="O449" s="382"/>
      <c r="P449" s="382" t="s">
        <v>525</v>
      </c>
      <c r="Q449" s="335">
        <v>13</v>
      </c>
      <c r="R449" s="383" t="s">
        <v>115</v>
      </c>
      <c r="S449" s="382">
        <f t="shared" si="11"/>
        <v>0</v>
      </c>
      <c r="T449" s="780"/>
    </row>
    <row r="450" spans="1:20" ht="15.75" thickBot="1" x14ac:dyDescent="0.3">
      <c r="A450" s="386" t="s">
        <v>424</v>
      </c>
      <c r="B450" s="387" t="s">
        <v>97</v>
      </c>
      <c r="C450" s="380">
        <v>14030414</v>
      </c>
      <c r="D450" s="783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80">
        <f t="shared" si="10"/>
        <v>14030414</v>
      </c>
      <c r="O450" s="215"/>
      <c r="P450" s="215" t="s">
        <v>525</v>
      </c>
      <c r="Q450" s="336">
        <v>13</v>
      </c>
      <c r="R450" s="215" t="s">
        <v>115</v>
      </c>
      <c r="S450" s="215">
        <f t="shared" si="11"/>
        <v>0</v>
      </c>
      <c r="T450" s="780"/>
    </row>
    <row r="451" spans="1:20" ht="15.75" thickBot="1" x14ac:dyDescent="0.3">
      <c r="A451" s="246" t="s">
        <v>494</v>
      </c>
      <c r="B451" s="247" t="s">
        <v>97</v>
      </c>
      <c r="C451" s="381">
        <v>14030414</v>
      </c>
      <c r="D451" s="782" t="s">
        <v>257</v>
      </c>
      <c r="E451" s="381">
        <v>585</v>
      </c>
      <c r="F451" s="381"/>
      <c r="G451" s="381" t="s">
        <v>88</v>
      </c>
      <c r="H451" s="207">
        <v>0.29166666666666669</v>
      </c>
      <c r="I451" s="207">
        <v>0.625</v>
      </c>
      <c r="J451" s="381"/>
      <c r="K451" s="219"/>
      <c r="L451" s="381">
        <v>180</v>
      </c>
      <c r="M451" s="381"/>
      <c r="N451" s="381">
        <f t="shared" si="10"/>
        <v>14030414</v>
      </c>
      <c r="O451" s="381"/>
      <c r="P451" s="381" t="s">
        <v>381</v>
      </c>
      <c r="Q451" s="313">
        <v>12.5</v>
      </c>
      <c r="R451" s="211" t="s">
        <v>115</v>
      </c>
      <c r="S451" s="381">
        <f t="shared" si="11"/>
        <v>0</v>
      </c>
      <c r="T451" s="779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783"/>
      <c r="E452" s="382">
        <v>765</v>
      </c>
      <c r="F452" s="382"/>
      <c r="G452" s="382" t="s">
        <v>88</v>
      </c>
      <c r="H452" s="220">
        <v>0.29166666666666669</v>
      </c>
      <c r="I452" s="220">
        <v>0.625</v>
      </c>
      <c r="J452" s="382"/>
      <c r="K452" s="217"/>
      <c r="L452" s="382">
        <v>180</v>
      </c>
      <c r="M452" s="382"/>
      <c r="N452" s="213">
        <f t="shared" si="10"/>
        <v>14030414</v>
      </c>
      <c r="O452" s="382"/>
      <c r="P452" s="382" t="s">
        <v>381</v>
      </c>
      <c r="Q452" s="335">
        <v>11.5</v>
      </c>
      <c r="R452" s="383" t="s">
        <v>115</v>
      </c>
      <c r="S452" s="382">
        <f t="shared" si="11"/>
        <v>0</v>
      </c>
      <c r="T452" s="780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783"/>
      <c r="E453" s="382">
        <v>765</v>
      </c>
      <c r="F453" s="382"/>
      <c r="G453" s="382" t="s">
        <v>88</v>
      </c>
      <c r="H453" s="220">
        <v>0.29166666666666669</v>
      </c>
      <c r="I453" s="220">
        <v>0.625</v>
      </c>
      <c r="J453" s="382"/>
      <c r="K453" s="217"/>
      <c r="L453" s="382">
        <v>180</v>
      </c>
      <c r="M453" s="382"/>
      <c r="N453" s="213">
        <f t="shared" si="10"/>
        <v>14030414</v>
      </c>
      <c r="O453" s="382"/>
      <c r="P453" s="382" t="s">
        <v>381</v>
      </c>
      <c r="Q453" s="335">
        <v>11.5</v>
      </c>
      <c r="R453" s="383" t="s">
        <v>115</v>
      </c>
      <c r="S453" s="382">
        <f t="shared" si="11"/>
        <v>0</v>
      </c>
      <c r="T453" s="780"/>
    </row>
    <row r="454" spans="1:20" ht="15.75" thickBot="1" x14ac:dyDescent="0.3">
      <c r="A454" s="250" t="s">
        <v>218</v>
      </c>
      <c r="B454" s="249" t="s">
        <v>97</v>
      </c>
      <c r="C454" s="379">
        <v>14030414</v>
      </c>
      <c r="D454" s="784"/>
      <c r="E454" s="383">
        <v>360</v>
      </c>
      <c r="F454" s="383"/>
      <c r="G454" s="383" t="s">
        <v>88</v>
      </c>
      <c r="H454" s="221">
        <v>0.29166666666666669</v>
      </c>
      <c r="I454" s="221">
        <v>0.625</v>
      </c>
      <c r="J454" s="383"/>
      <c r="K454" s="222"/>
      <c r="L454" s="383">
        <v>180</v>
      </c>
      <c r="M454" s="383"/>
      <c r="N454" s="379">
        <f t="shared" si="10"/>
        <v>14030414</v>
      </c>
      <c r="O454" s="383"/>
      <c r="P454" s="383" t="s">
        <v>381</v>
      </c>
      <c r="Q454" s="334">
        <v>8.5</v>
      </c>
      <c r="R454" s="383" t="s">
        <v>115</v>
      </c>
      <c r="S454" s="383">
        <f t="shared" si="11"/>
        <v>0</v>
      </c>
      <c r="T454" s="781"/>
    </row>
    <row r="455" spans="1:20" ht="15.75" thickBot="1" x14ac:dyDescent="0.3">
      <c r="A455" s="206" t="s">
        <v>118</v>
      </c>
      <c r="B455" s="211" t="s">
        <v>97</v>
      </c>
      <c r="C455" s="381">
        <v>14030413</v>
      </c>
      <c r="D455" s="782" t="s">
        <v>214</v>
      </c>
      <c r="E455" s="381">
        <v>180</v>
      </c>
      <c r="F455" s="381"/>
      <c r="G455" s="381" t="s">
        <v>88</v>
      </c>
      <c r="H455" s="207">
        <v>0.33333333333333331</v>
      </c>
      <c r="I455" s="207">
        <v>0.625</v>
      </c>
      <c r="J455" s="381"/>
      <c r="K455" s="219"/>
      <c r="L455" s="381">
        <v>180</v>
      </c>
      <c r="M455" s="381"/>
      <c r="N455" s="381">
        <f t="shared" si="10"/>
        <v>14030413</v>
      </c>
      <c r="O455" s="381"/>
      <c r="P455" s="381" t="s">
        <v>366</v>
      </c>
      <c r="Q455" s="313">
        <v>10.5</v>
      </c>
      <c r="R455" s="211" t="s">
        <v>115</v>
      </c>
      <c r="S455" s="381">
        <f t="shared" si="11"/>
        <v>0</v>
      </c>
      <c r="T455" s="779">
        <f>SUBTOTAL(9,S455:S462)</f>
        <v>0</v>
      </c>
    </row>
    <row r="456" spans="1:20" ht="15.75" thickBot="1" x14ac:dyDescent="0.3">
      <c r="A456" s="208" t="s">
        <v>118</v>
      </c>
      <c r="B456" s="383" t="s">
        <v>97</v>
      </c>
      <c r="C456" s="213">
        <v>14030413</v>
      </c>
      <c r="D456" s="783"/>
      <c r="E456" s="382">
        <v>180</v>
      </c>
      <c r="F456" s="382"/>
      <c r="G456" s="382" t="s">
        <v>88</v>
      </c>
      <c r="H456" s="220">
        <v>0.33333333333333331</v>
      </c>
      <c r="I456" s="220">
        <v>0.625</v>
      </c>
      <c r="J456" s="382"/>
      <c r="K456" s="217"/>
      <c r="L456" s="382">
        <v>180</v>
      </c>
      <c r="M456" s="382"/>
      <c r="N456" s="213">
        <f t="shared" si="10"/>
        <v>14030413</v>
      </c>
      <c r="O456" s="382"/>
      <c r="P456" s="213" t="s">
        <v>366</v>
      </c>
      <c r="Q456" s="335">
        <v>10.5</v>
      </c>
      <c r="R456" s="383" t="s">
        <v>115</v>
      </c>
      <c r="S456" s="382">
        <f t="shared" si="11"/>
        <v>0</v>
      </c>
      <c r="T456" s="780"/>
    </row>
    <row r="457" spans="1:20" ht="15.75" thickBot="1" x14ac:dyDescent="0.3">
      <c r="A457" s="208" t="s">
        <v>118</v>
      </c>
      <c r="B457" s="383" t="s">
        <v>97</v>
      </c>
      <c r="C457" s="213">
        <v>14030413</v>
      </c>
      <c r="D457" s="783"/>
      <c r="E457" s="382">
        <v>180</v>
      </c>
      <c r="F457" s="382"/>
      <c r="G457" s="382" t="s">
        <v>88</v>
      </c>
      <c r="H457" s="220">
        <v>0.33333333333333331</v>
      </c>
      <c r="I457" s="220">
        <v>0.625</v>
      </c>
      <c r="J457" s="382"/>
      <c r="K457" s="217"/>
      <c r="L457" s="382">
        <v>180</v>
      </c>
      <c r="M457" s="382"/>
      <c r="N457" s="213">
        <f t="shared" si="10"/>
        <v>14030413</v>
      </c>
      <c r="O457" s="382"/>
      <c r="P457" s="213" t="s">
        <v>366</v>
      </c>
      <c r="Q457" s="335">
        <v>10.5</v>
      </c>
      <c r="R457" s="383" t="s">
        <v>115</v>
      </c>
      <c r="S457" s="382">
        <f t="shared" si="11"/>
        <v>0</v>
      </c>
      <c r="T457" s="780"/>
    </row>
    <row r="458" spans="1:20" ht="15.75" thickBot="1" x14ac:dyDescent="0.3">
      <c r="A458" s="208" t="s">
        <v>118</v>
      </c>
      <c r="B458" s="383" t="s">
        <v>97</v>
      </c>
      <c r="C458" s="213">
        <v>14030413</v>
      </c>
      <c r="D458" s="783"/>
      <c r="E458" s="382">
        <v>180</v>
      </c>
      <c r="F458" s="382"/>
      <c r="G458" s="382" t="s">
        <v>88</v>
      </c>
      <c r="H458" s="220">
        <v>0.33333333333333331</v>
      </c>
      <c r="I458" s="220">
        <v>0.625</v>
      </c>
      <c r="J458" s="382"/>
      <c r="K458" s="217"/>
      <c r="L458" s="382">
        <v>180</v>
      </c>
      <c r="M458" s="382"/>
      <c r="N458" s="213">
        <f t="shared" si="10"/>
        <v>14030413</v>
      </c>
      <c r="O458" s="382"/>
      <c r="P458" s="213" t="s">
        <v>366</v>
      </c>
      <c r="Q458" s="335">
        <v>10.5</v>
      </c>
      <c r="R458" s="383" t="s">
        <v>115</v>
      </c>
      <c r="S458" s="382">
        <f t="shared" si="11"/>
        <v>0</v>
      </c>
      <c r="T458" s="780"/>
    </row>
    <row r="459" spans="1:20" ht="15.75" thickBot="1" x14ac:dyDescent="0.3">
      <c r="A459" s="208" t="s">
        <v>118</v>
      </c>
      <c r="B459" s="383" t="s">
        <v>97</v>
      </c>
      <c r="C459" s="213">
        <v>14030413</v>
      </c>
      <c r="D459" s="783"/>
      <c r="E459" s="382">
        <v>180</v>
      </c>
      <c r="F459" s="382"/>
      <c r="G459" s="382" t="s">
        <v>88</v>
      </c>
      <c r="H459" s="220">
        <v>0.33333333333333331</v>
      </c>
      <c r="I459" s="220">
        <v>0.625</v>
      </c>
      <c r="J459" s="382"/>
      <c r="K459" s="217"/>
      <c r="L459" s="382">
        <v>180</v>
      </c>
      <c r="M459" s="382"/>
      <c r="N459" s="213">
        <f t="shared" si="10"/>
        <v>14030413</v>
      </c>
      <c r="O459" s="382"/>
      <c r="P459" s="213" t="s">
        <v>366</v>
      </c>
      <c r="Q459" s="335">
        <v>10.5</v>
      </c>
      <c r="R459" s="383" t="s">
        <v>115</v>
      </c>
      <c r="S459" s="382">
        <f t="shared" si="11"/>
        <v>0</v>
      </c>
      <c r="T459" s="780"/>
    </row>
    <row r="460" spans="1:20" ht="15.75" thickBot="1" x14ac:dyDescent="0.3">
      <c r="A460" s="208" t="s">
        <v>494</v>
      </c>
      <c r="B460" s="383" t="s">
        <v>97</v>
      </c>
      <c r="C460" s="213">
        <v>14030413</v>
      </c>
      <c r="D460" s="783"/>
      <c r="E460" s="382">
        <v>585</v>
      </c>
      <c r="F460" s="382"/>
      <c r="G460" s="382" t="s">
        <v>88</v>
      </c>
      <c r="H460" s="220">
        <v>0.33333333333333331</v>
      </c>
      <c r="I460" s="220">
        <v>0.625</v>
      </c>
      <c r="J460" s="382"/>
      <c r="K460" s="217"/>
      <c r="L460" s="382">
        <v>180</v>
      </c>
      <c r="M460" s="382"/>
      <c r="N460" s="213">
        <f t="shared" si="10"/>
        <v>14030413</v>
      </c>
      <c r="O460" s="382"/>
      <c r="P460" s="382" t="s">
        <v>381</v>
      </c>
      <c r="Q460" s="335">
        <v>12.5</v>
      </c>
      <c r="R460" s="383" t="s">
        <v>115</v>
      </c>
      <c r="S460" s="382">
        <f t="shared" si="11"/>
        <v>0</v>
      </c>
      <c r="T460" s="780"/>
    </row>
    <row r="461" spans="1:20" ht="15.75" thickBot="1" x14ac:dyDescent="0.3">
      <c r="A461" s="208" t="s">
        <v>235</v>
      </c>
      <c r="B461" s="383" t="s">
        <v>97</v>
      </c>
      <c r="C461" s="213">
        <v>14030413</v>
      </c>
      <c r="D461" s="783"/>
      <c r="E461" s="382">
        <v>90</v>
      </c>
      <c r="F461" s="382"/>
      <c r="G461" s="382" t="s">
        <v>88</v>
      </c>
      <c r="H461" s="220">
        <v>0.33333333333333331</v>
      </c>
      <c r="I461" s="220">
        <v>0.625</v>
      </c>
      <c r="J461" s="382"/>
      <c r="K461" s="217"/>
      <c r="L461" s="382">
        <v>120</v>
      </c>
      <c r="M461" s="382"/>
      <c r="N461" s="213">
        <f t="shared" si="10"/>
        <v>14030413</v>
      </c>
      <c r="O461" s="382"/>
      <c r="P461" s="382" t="s">
        <v>526</v>
      </c>
      <c r="Q461" s="335">
        <v>8</v>
      </c>
      <c r="R461" s="383" t="s">
        <v>115</v>
      </c>
      <c r="S461" s="382">
        <f t="shared" si="11"/>
        <v>0</v>
      </c>
      <c r="T461" s="780"/>
    </row>
    <row r="462" spans="1:20" ht="15.75" thickBot="1" x14ac:dyDescent="0.3">
      <c r="A462" s="210" t="s">
        <v>235</v>
      </c>
      <c r="B462" s="383" t="s">
        <v>97</v>
      </c>
      <c r="C462" s="379">
        <v>14030413</v>
      </c>
      <c r="D462" s="784"/>
      <c r="E462" s="383">
        <v>90</v>
      </c>
      <c r="F462" s="383"/>
      <c r="G462" s="383" t="s">
        <v>88</v>
      </c>
      <c r="H462" s="221">
        <v>0.33333333333333331</v>
      </c>
      <c r="I462" s="221">
        <v>0.625</v>
      </c>
      <c r="J462" s="383"/>
      <c r="K462" s="222"/>
      <c r="L462" s="383">
        <v>120</v>
      </c>
      <c r="M462" s="383"/>
      <c r="N462" s="379">
        <f t="shared" si="10"/>
        <v>14030413</v>
      </c>
      <c r="O462" s="383"/>
      <c r="P462" s="383" t="s">
        <v>527</v>
      </c>
      <c r="Q462" s="334">
        <v>8</v>
      </c>
      <c r="R462" s="383" t="s">
        <v>115</v>
      </c>
      <c r="S462" s="383">
        <f t="shared" si="11"/>
        <v>0</v>
      </c>
      <c r="T462" s="781"/>
    </row>
    <row r="463" spans="1:20" ht="15.75" thickBot="1" x14ac:dyDescent="0.3">
      <c r="A463" s="206" t="s">
        <v>118</v>
      </c>
      <c r="B463" s="211" t="s">
        <v>97</v>
      </c>
      <c r="C463" s="381">
        <v>14030413</v>
      </c>
      <c r="D463" s="782" t="s">
        <v>257</v>
      </c>
      <c r="E463" s="381">
        <v>180</v>
      </c>
      <c r="F463" s="381"/>
      <c r="G463" s="381" t="s">
        <v>88</v>
      </c>
      <c r="H463" s="207">
        <v>0.29166666666666669</v>
      </c>
      <c r="I463" s="207">
        <v>0.625</v>
      </c>
      <c r="J463" s="381"/>
      <c r="K463" s="219"/>
      <c r="L463" s="381">
        <v>180</v>
      </c>
      <c r="M463" s="381"/>
      <c r="N463" s="381">
        <f t="shared" si="10"/>
        <v>14030413</v>
      </c>
      <c r="O463" s="381"/>
      <c r="P463" s="381" t="s">
        <v>366</v>
      </c>
      <c r="Q463" s="313">
        <v>10.5</v>
      </c>
      <c r="R463" s="211" t="s">
        <v>115</v>
      </c>
      <c r="S463" s="381">
        <f t="shared" si="11"/>
        <v>0</v>
      </c>
      <c r="T463" s="779">
        <f>SUBTOTAL(9,S463:S468)</f>
        <v>0</v>
      </c>
    </row>
    <row r="464" spans="1:20" ht="15.75" thickBot="1" x14ac:dyDescent="0.3">
      <c r="A464" s="208" t="s">
        <v>118</v>
      </c>
      <c r="B464" s="383" t="s">
        <v>97</v>
      </c>
      <c r="C464" s="213">
        <v>14030413</v>
      </c>
      <c r="D464" s="783"/>
      <c r="E464" s="382">
        <v>180</v>
      </c>
      <c r="F464" s="382"/>
      <c r="G464" s="382" t="s">
        <v>88</v>
      </c>
      <c r="H464" s="220">
        <v>0.29166666666666669</v>
      </c>
      <c r="I464" s="220">
        <v>0.625</v>
      </c>
      <c r="J464" s="382"/>
      <c r="K464" s="217"/>
      <c r="L464" s="382">
        <v>180</v>
      </c>
      <c r="M464" s="382"/>
      <c r="N464" s="213">
        <f t="shared" si="10"/>
        <v>14030413</v>
      </c>
      <c r="O464" s="382"/>
      <c r="P464" s="382" t="s">
        <v>366</v>
      </c>
      <c r="Q464" s="335">
        <v>110.5</v>
      </c>
      <c r="R464" s="383" t="s">
        <v>115</v>
      </c>
      <c r="S464" s="382">
        <f t="shared" si="11"/>
        <v>0</v>
      </c>
      <c r="T464" s="780"/>
    </row>
    <row r="465" spans="1:20" ht="15.75" thickBot="1" x14ac:dyDescent="0.3">
      <c r="A465" s="208" t="s">
        <v>142</v>
      </c>
      <c r="B465" s="383" t="s">
        <v>97</v>
      </c>
      <c r="C465" s="213">
        <v>14030413</v>
      </c>
      <c r="D465" s="783"/>
      <c r="E465" s="382">
        <v>300</v>
      </c>
      <c r="F465" s="382"/>
      <c r="G465" s="382" t="s">
        <v>88</v>
      </c>
      <c r="H465" s="220">
        <v>0.29166666666666669</v>
      </c>
      <c r="I465" s="220">
        <v>0.625</v>
      </c>
      <c r="J465" s="382"/>
      <c r="K465" s="217"/>
      <c r="L465" s="382">
        <v>120</v>
      </c>
      <c r="M465" s="382"/>
      <c r="N465" s="213">
        <f t="shared" si="10"/>
        <v>14030413</v>
      </c>
      <c r="O465" s="382"/>
      <c r="P465" s="382" t="s">
        <v>381</v>
      </c>
      <c r="Q465" s="335">
        <v>8</v>
      </c>
      <c r="R465" s="383" t="s">
        <v>115</v>
      </c>
      <c r="S465" s="382">
        <f t="shared" si="11"/>
        <v>0</v>
      </c>
      <c r="T465" s="780"/>
    </row>
    <row r="466" spans="1:20" ht="15.75" thickBot="1" x14ac:dyDescent="0.3">
      <c r="A466" s="208" t="s">
        <v>142</v>
      </c>
      <c r="B466" s="383" t="s">
        <v>97</v>
      </c>
      <c r="C466" s="213">
        <v>14030413</v>
      </c>
      <c r="D466" s="783"/>
      <c r="E466" s="382">
        <v>300</v>
      </c>
      <c r="F466" s="382"/>
      <c r="G466" s="382" t="s">
        <v>88</v>
      </c>
      <c r="H466" s="220">
        <v>0.29166666666666669</v>
      </c>
      <c r="I466" s="220">
        <v>0.625</v>
      </c>
      <c r="J466" s="382"/>
      <c r="K466" s="217"/>
      <c r="L466" s="382">
        <v>120</v>
      </c>
      <c r="M466" s="382"/>
      <c r="N466" s="213">
        <f t="shared" si="10"/>
        <v>14030413</v>
      </c>
      <c r="O466" s="382"/>
      <c r="P466" s="382" t="s">
        <v>381</v>
      </c>
      <c r="Q466" s="335">
        <v>8</v>
      </c>
      <c r="R466" s="383" t="s">
        <v>115</v>
      </c>
      <c r="S466" s="382">
        <f t="shared" si="11"/>
        <v>0</v>
      </c>
      <c r="T466" s="780"/>
    </row>
    <row r="467" spans="1:20" ht="15.75" thickBot="1" x14ac:dyDescent="0.3">
      <c r="A467" s="208" t="s">
        <v>218</v>
      </c>
      <c r="B467" s="383" t="s">
        <v>97</v>
      </c>
      <c r="C467" s="213">
        <v>14030413</v>
      </c>
      <c r="D467" s="783"/>
      <c r="E467" s="382">
        <v>240</v>
      </c>
      <c r="F467" s="382"/>
      <c r="G467" s="382" t="s">
        <v>88</v>
      </c>
      <c r="H467" s="220">
        <v>0.29166666666666669</v>
      </c>
      <c r="I467" s="220">
        <v>0.625</v>
      </c>
      <c r="J467" s="382"/>
      <c r="K467" s="217"/>
      <c r="L467" s="382">
        <v>120</v>
      </c>
      <c r="M467" s="382"/>
      <c r="N467" s="213">
        <f t="shared" si="10"/>
        <v>14030413</v>
      </c>
      <c r="O467" s="382"/>
      <c r="P467" s="382" t="s">
        <v>381</v>
      </c>
      <c r="Q467" s="335">
        <v>5.5</v>
      </c>
      <c r="R467" s="383" t="s">
        <v>115</v>
      </c>
      <c r="S467" s="382">
        <f t="shared" si="11"/>
        <v>0</v>
      </c>
      <c r="T467" s="780"/>
    </row>
    <row r="468" spans="1:20" ht="15.75" thickBot="1" x14ac:dyDescent="0.3">
      <c r="A468" s="210" t="s">
        <v>218</v>
      </c>
      <c r="B468" s="383" t="s">
        <v>97</v>
      </c>
      <c r="C468" s="379">
        <v>14030413</v>
      </c>
      <c r="D468" s="784"/>
      <c r="E468" s="383">
        <v>120</v>
      </c>
      <c r="F468" s="383"/>
      <c r="G468" s="383" t="s">
        <v>88</v>
      </c>
      <c r="H468" s="221">
        <v>0.29166666666666669</v>
      </c>
      <c r="I468" s="221">
        <v>0.625</v>
      </c>
      <c r="J468" s="383"/>
      <c r="K468" s="222"/>
      <c r="L468" s="383">
        <v>60</v>
      </c>
      <c r="M468" s="383"/>
      <c r="N468" s="379">
        <f t="shared" si="10"/>
        <v>14030413</v>
      </c>
      <c r="O468" s="383"/>
      <c r="P468" s="383" t="s">
        <v>381</v>
      </c>
      <c r="Q468" s="334">
        <v>3</v>
      </c>
      <c r="R468" s="383" t="s">
        <v>115</v>
      </c>
      <c r="S468" s="383">
        <f t="shared" si="11"/>
        <v>0</v>
      </c>
      <c r="T468" s="781"/>
    </row>
    <row r="469" spans="1:20" ht="15.75" thickBot="1" x14ac:dyDescent="0.3">
      <c r="A469" s="206" t="s">
        <v>483</v>
      </c>
      <c r="B469" s="211" t="s">
        <v>97</v>
      </c>
      <c r="C469" s="403">
        <v>14030417</v>
      </c>
      <c r="D469" s="782" t="s">
        <v>257</v>
      </c>
      <c r="E469" s="403">
        <v>1305</v>
      </c>
      <c r="F469" s="403"/>
      <c r="G469" s="403" t="s">
        <v>88</v>
      </c>
      <c r="H469" s="207">
        <v>0.29166666666666669</v>
      </c>
      <c r="I469" s="207">
        <v>0.625</v>
      </c>
      <c r="J469" s="403"/>
      <c r="K469" s="219"/>
      <c r="L469" s="403">
        <v>180</v>
      </c>
      <c r="M469" s="403"/>
      <c r="N469" s="403">
        <f t="shared" si="10"/>
        <v>14030417</v>
      </c>
      <c r="O469" s="403"/>
      <c r="P469" s="403" t="s">
        <v>381</v>
      </c>
      <c r="Q469" s="313">
        <v>13</v>
      </c>
      <c r="R469" s="211" t="s">
        <v>115</v>
      </c>
      <c r="S469" s="403">
        <f t="shared" si="11"/>
        <v>0</v>
      </c>
      <c r="T469" s="779">
        <f>SUBTOTAL(9,S469:S471)</f>
        <v>0</v>
      </c>
    </row>
    <row r="470" spans="1:20" ht="15.75" thickBot="1" x14ac:dyDescent="0.3">
      <c r="A470" s="208" t="s">
        <v>493</v>
      </c>
      <c r="B470" s="405" t="s">
        <v>97</v>
      </c>
      <c r="C470" s="213">
        <v>14030417</v>
      </c>
      <c r="D470" s="783"/>
      <c r="E470" s="404">
        <v>278</v>
      </c>
      <c r="F470" s="404"/>
      <c r="G470" s="404" t="s">
        <v>88</v>
      </c>
      <c r="H470" s="220">
        <v>0.29166666666666669</v>
      </c>
      <c r="I470" s="220">
        <v>0.625</v>
      </c>
      <c r="J470" s="404"/>
      <c r="K470" s="217"/>
      <c r="L470" s="404">
        <v>180</v>
      </c>
      <c r="M470" s="404"/>
      <c r="N470" s="213">
        <f t="shared" si="10"/>
        <v>14030417</v>
      </c>
      <c r="O470" s="404"/>
      <c r="P470" s="404" t="s">
        <v>381</v>
      </c>
      <c r="Q470" s="335">
        <v>12</v>
      </c>
      <c r="R470" s="405" t="s">
        <v>115</v>
      </c>
      <c r="S470" s="404">
        <f t="shared" si="11"/>
        <v>0</v>
      </c>
      <c r="T470" s="780"/>
    </row>
    <row r="471" spans="1:20" ht="15.75" thickBot="1" x14ac:dyDescent="0.3">
      <c r="A471" s="210" t="s">
        <v>493</v>
      </c>
      <c r="B471" s="405" t="s">
        <v>97</v>
      </c>
      <c r="C471" s="402">
        <v>14030417</v>
      </c>
      <c r="D471" s="784"/>
      <c r="E471" s="405">
        <v>278</v>
      </c>
      <c r="F471" s="405"/>
      <c r="G471" s="405" t="s">
        <v>88</v>
      </c>
      <c r="H471" s="221">
        <v>0.29166666666666669</v>
      </c>
      <c r="I471" s="221">
        <v>0.625</v>
      </c>
      <c r="J471" s="405"/>
      <c r="K471" s="222"/>
      <c r="L471" s="405">
        <v>180</v>
      </c>
      <c r="M471" s="405"/>
      <c r="N471" s="402">
        <f t="shared" si="10"/>
        <v>14030417</v>
      </c>
      <c r="O471" s="405"/>
      <c r="P471" s="405" t="s">
        <v>381</v>
      </c>
      <c r="Q471" s="334">
        <v>12</v>
      </c>
      <c r="R471" s="405" t="s">
        <v>115</v>
      </c>
      <c r="S471" s="405">
        <f t="shared" si="11"/>
        <v>0</v>
      </c>
      <c r="T471" s="781"/>
    </row>
    <row r="472" spans="1:20" ht="15.75" thickBot="1" x14ac:dyDescent="0.3">
      <c r="A472" s="206" t="s">
        <v>483</v>
      </c>
      <c r="B472" s="211" t="s">
        <v>97</v>
      </c>
      <c r="C472" s="403">
        <v>14030417</v>
      </c>
      <c r="D472" s="782" t="s">
        <v>214</v>
      </c>
      <c r="E472" s="403">
        <v>1305</v>
      </c>
      <c r="F472" s="403"/>
      <c r="G472" s="403" t="s">
        <v>88</v>
      </c>
      <c r="H472" s="207">
        <v>0.3125</v>
      </c>
      <c r="I472" s="207">
        <v>0.75</v>
      </c>
      <c r="J472" s="403"/>
      <c r="K472" s="219"/>
      <c r="L472" s="403">
        <v>180</v>
      </c>
      <c r="M472" s="403"/>
      <c r="N472" s="403">
        <f t="shared" si="10"/>
        <v>14030417</v>
      </c>
      <c r="O472" s="403"/>
      <c r="P472" s="403" t="s">
        <v>381</v>
      </c>
      <c r="Q472" s="313">
        <v>13</v>
      </c>
      <c r="R472" s="211" t="s">
        <v>115</v>
      </c>
      <c r="S472" s="403">
        <f t="shared" si="11"/>
        <v>0</v>
      </c>
      <c r="T472" s="779">
        <f>SUBTOTAL(9,S472:S476)</f>
        <v>0</v>
      </c>
    </row>
    <row r="473" spans="1:20" ht="15.75" thickBot="1" x14ac:dyDescent="0.3">
      <c r="A473" s="208" t="s">
        <v>540</v>
      </c>
      <c r="B473" s="405" t="s">
        <v>97</v>
      </c>
      <c r="C473" s="213">
        <v>14030417</v>
      </c>
      <c r="D473" s="783"/>
      <c r="E473" s="404">
        <v>120</v>
      </c>
      <c r="F473" s="404"/>
      <c r="G473" s="404" t="s">
        <v>88</v>
      </c>
      <c r="H473" s="220">
        <v>0.3125</v>
      </c>
      <c r="I473" s="220">
        <v>0.75</v>
      </c>
      <c r="J473" s="404"/>
      <c r="K473" s="217"/>
      <c r="L473" s="404">
        <v>60</v>
      </c>
      <c r="M473" s="404"/>
      <c r="N473" s="213">
        <f t="shared" si="10"/>
        <v>14030417</v>
      </c>
      <c r="O473" s="404"/>
      <c r="P473" s="404" t="s">
        <v>381</v>
      </c>
      <c r="Q473" s="335">
        <v>3</v>
      </c>
      <c r="R473" s="405" t="s">
        <v>115</v>
      </c>
      <c r="S473" s="404">
        <f t="shared" si="11"/>
        <v>0</v>
      </c>
      <c r="T473" s="780"/>
    </row>
    <row r="474" spans="1:20" ht="15.75" thickBot="1" x14ac:dyDescent="0.3">
      <c r="A474" s="208" t="s">
        <v>541</v>
      </c>
      <c r="B474" s="405" t="s">
        <v>97</v>
      </c>
      <c r="C474" s="213">
        <v>14030417</v>
      </c>
      <c r="D474" s="783"/>
      <c r="E474" s="404">
        <v>1155</v>
      </c>
      <c r="F474" s="404"/>
      <c r="G474" s="404" t="s">
        <v>88</v>
      </c>
      <c r="H474" s="220">
        <v>0.3125</v>
      </c>
      <c r="I474" s="220">
        <v>0.75</v>
      </c>
      <c r="J474" s="404"/>
      <c r="K474" s="217"/>
      <c r="L474" s="404">
        <v>180</v>
      </c>
      <c r="M474" s="404"/>
      <c r="N474" s="213">
        <f t="shared" si="10"/>
        <v>14030417</v>
      </c>
      <c r="O474" s="404"/>
      <c r="P474" s="404" t="s">
        <v>542</v>
      </c>
      <c r="Q474" s="335">
        <f>6.5+12.5+8+1.5</f>
        <v>28.5</v>
      </c>
      <c r="R474" s="405" t="s">
        <v>115</v>
      </c>
      <c r="S474" s="404">
        <f t="shared" si="11"/>
        <v>0</v>
      </c>
      <c r="T474" s="780"/>
    </row>
    <row r="475" spans="1:20" ht="15.75" thickBot="1" x14ac:dyDescent="0.3">
      <c r="A475" s="208" t="s">
        <v>543</v>
      </c>
      <c r="B475" s="405" t="s">
        <v>97</v>
      </c>
      <c r="C475" s="213">
        <v>14030417</v>
      </c>
      <c r="D475" s="783"/>
      <c r="E475" s="404">
        <v>278</v>
      </c>
      <c r="F475" s="404"/>
      <c r="G475" s="404" t="s">
        <v>88</v>
      </c>
      <c r="H475" s="209">
        <v>0.29166666666666669</v>
      </c>
      <c r="I475" s="209">
        <v>0.75</v>
      </c>
      <c r="J475" s="404"/>
      <c r="K475" s="217"/>
      <c r="L475" s="404">
        <v>180</v>
      </c>
      <c r="M475" s="404"/>
      <c r="N475" s="213">
        <f t="shared" si="10"/>
        <v>14030417</v>
      </c>
      <c r="O475" s="404"/>
      <c r="P475" s="404" t="s">
        <v>381</v>
      </c>
      <c r="Q475" s="335">
        <v>12.5</v>
      </c>
      <c r="R475" s="405" t="s">
        <v>115</v>
      </c>
      <c r="S475" s="404">
        <f t="shared" si="11"/>
        <v>0</v>
      </c>
      <c r="T475" s="780"/>
    </row>
    <row r="476" spans="1:20" ht="15.75" thickBot="1" x14ac:dyDescent="0.3">
      <c r="A476" s="210" t="s">
        <v>493</v>
      </c>
      <c r="B476" s="405" t="s">
        <v>97</v>
      </c>
      <c r="C476" s="402">
        <v>14030417</v>
      </c>
      <c r="D476" s="784"/>
      <c r="E476" s="405">
        <v>278</v>
      </c>
      <c r="F476" s="405"/>
      <c r="G476" s="405" t="s">
        <v>88</v>
      </c>
      <c r="H476" s="212">
        <v>0.29166666666666669</v>
      </c>
      <c r="I476" s="212">
        <v>0.75</v>
      </c>
      <c r="J476" s="405"/>
      <c r="K476" s="222"/>
      <c r="L476" s="405">
        <v>180</v>
      </c>
      <c r="M476" s="405"/>
      <c r="N476" s="402">
        <f t="shared" si="10"/>
        <v>14030417</v>
      </c>
      <c r="O476" s="405"/>
      <c r="P476" s="405" t="s">
        <v>381</v>
      </c>
      <c r="Q476" s="334">
        <v>12.5</v>
      </c>
      <c r="R476" s="405" t="s">
        <v>115</v>
      </c>
      <c r="S476" s="405">
        <f t="shared" si="11"/>
        <v>0</v>
      </c>
      <c r="T476" s="781"/>
    </row>
    <row r="477" spans="1:20" ht="15.75" thickBot="1" x14ac:dyDescent="0.3">
      <c r="A477" s="206" t="s">
        <v>424</v>
      </c>
      <c r="B477" s="211" t="s">
        <v>97</v>
      </c>
      <c r="C477" s="403">
        <v>14030416</v>
      </c>
      <c r="D477" s="782" t="s">
        <v>257</v>
      </c>
      <c r="E477" s="403">
        <v>180</v>
      </c>
      <c r="F477" s="403"/>
      <c r="G477" s="403" t="s">
        <v>88</v>
      </c>
      <c r="H477" s="207">
        <v>0.29166666666666669</v>
      </c>
      <c r="I477" s="207">
        <v>0.625</v>
      </c>
      <c r="J477" s="403"/>
      <c r="K477" s="219"/>
      <c r="L477" s="403">
        <v>120</v>
      </c>
      <c r="M477" s="403"/>
      <c r="N477" s="403">
        <f t="shared" si="10"/>
        <v>14030416</v>
      </c>
      <c r="O477" s="403"/>
      <c r="P477" s="403" t="s">
        <v>545</v>
      </c>
      <c r="Q477" s="313">
        <v>13</v>
      </c>
      <c r="R477" s="211" t="s">
        <v>115</v>
      </c>
      <c r="S477" s="403">
        <f t="shared" si="11"/>
        <v>0</v>
      </c>
      <c r="T477" s="779">
        <f>SUBTOTAL(9,S477:S481)</f>
        <v>0</v>
      </c>
    </row>
    <row r="478" spans="1:20" ht="15.75" thickBot="1" x14ac:dyDescent="0.3">
      <c r="A478" s="208" t="s">
        <v>424</v>
      </c>
      <c r="B478" s="405" t="s">
        <v>97</v>
      </c>
      <c r="C478" s="213">
        <v>14030416</v>
      </c>
      <c r="D478" s="783"/>
      <c r="E478" s="404">
        <v>180</v>
      </c>
      <c r="F478" s="404"/>
      <c r="G478" s="404" t="s">
        <v>88</v>
      </c>
      <c r="H478" s="220">
        <v>0.29166666666666669</v>
      </c>
      <c r="I478" s="220">
        <v>0.625</v>
      </c>
      <c r="J478" s="404"/>
      <c r="K478" s="217"/>
      <c r="L478" s="404">
        <v>120</v>
      </c>
      <c r="M478" s="404"/>
      <c r="N478" s="213">
        <f t="shared" si="10"/>
        <v>14030416</v>
      </c>
      <c r="O478" s="404"/>
      <c r="P478" s="213" t="s">
        <v>545</v>
      </c>
      <c r="Q478" s="335">
        <v>13</v>
      </c>
      <c r="R478" s="405" t="s">
        <v>115</v>
      </c>
      <c r="S478" s="404">
        <f t="shared" si="11"/>
        <v>0</v>
      </c>
      <c r="T478" s="780"/>
    </row>
    <row r="479" spans="1:20" ht="15.75" thickBot="1" x14ac:dyDescent="0.3">
      <c r="A479" s="208" t="s">
        <v>424</v>
      </c>
      <c r="B479" s="405" t="s">
        <v>97</v>
      </c>
      <c r="C479" s="213">
        <v>14030416</v>
      </c>
      <c r="D479" s="783"/>
      <c r="E479" s="404">
        <v>180</v>
      </c>
      <c r="F479" s="404"/>
      <c r="G479" s="404" t="s">
        <v>88</v>
      </c>
      <c r="H479" s="220">
        <v>0.29166666666666669</v>
      </c>
      <c r="I479" s="220">
        <v>0.625</v>
      </c>
      <c r="J479" s="404"/>
      <c r="K479" s="217"/>
      <c r="L479" s="404">
        <v>120</v>
      </c>
      <c r="M479" s="404"/>
      <c r="N479" s="213">
        <f t="shared" si="10"/>
        <v>14030416</v>
      </c>
      <c r="O479" s="404"/>
      <c r="P479" s="213" t="s">
        <v>545</v>
      </c>
      <c r="Q479" s="335">
        <v>13</v>
      </c>
      <c r="R479" s="405" t="s">
        <v>115</v>
      </c>
      <c r="S479" s="404">
        <f t="shared" si="11"/>
        <v>0</v>
      </c>
      <c r="T479" s="780"/>
    </row>
    <row r="480" spans="1:20" ht="15.75" thickBot="1" x14ac:dyDescent="0.3">
      <c r="A480" s="208" t="s">
        <v>424</v>
      </c>
      <c r="B480" s="405" t="s">
        <v>97</v>
      </c>
      <c r="C480" s="213">
        <v>14030416</v>
      </c>
      <c r="D480" s="783"/>
      <c r="E480" s="404">
        <v>180</v>
      </c>
      <c r="F480" s="404"/>
      <c r="G480" s="404" t="s">
        <v>88</v>
      </c>
      <c r="H480" s="220">
        <v>0.29166666666666669</v>
      </c>
      <c r="I480" s="220">
        <v>0.625</v>
      </c>
      <c r="J480" s="404"/>
      <c r="K480" s="217"/>
      <c r="L480" s="404">
        <v>120</v>
      </c>
      <c r="M480" s="404"/>
      <c r="N480" s="213">
        <f t="shared" si="10"/>
        <v>14030416</v>
      </c>
      <c r="O480" s="404"/>
      <c r="P480" s="213" t="s">
        <v>545</v>
      </c>
      <c r="Q480" s="335">
        <v>13</v>
      </c>
      <c r="R480" s="405" t="s">
        <v>115</v>
      </c>
      <c r="S480" s="404">
        <f t="shared" si="11"/>
        <v>0</v>
      </c>
      <c r="T480" s="780"/>
    </row>
    <row r="481" spans="1:22" ht="15.75" thickBot="1" x14ac:dyDescent="0.3">
      <c r="A481" s="210" t="s">
        <v>544</v>
      </c>
      <c r="B481" s="405" t="s">
        <v>97</v>
      </c>
      <c r="C481" s="402">
        <v>14030416</v>
      </c>
      <c r="D481" s="784"/>
      <c r="E481" s="405">
        <v>1080</v>
      </c>
      <c r="F481" s="405"/>
      <c r="G481" s="405" t="s">
        <v>88</v>
      </c>
      <c r="H481" s="221">
        <v>0.29166666666666669</v>
      </c>
      <c r="I481" s="221">
        <v>0.625</v>
      </c>
      <c r="J481" s="405"/>
      <c r="K481" s="222"/>
      <c r="L481" s="405">
        <v>180</v>
      </c>
      <c r="M481" s="405"/>
      <c r="N481" s="402">
        <f t="shared" si="10"/>
        <v>14030416</v>
      </c>
      <c r="O481" s="405"/>
      <c r="P481" s="405" t="s">
        <v>542</v>
      </c>
      <c r="Q481" s="334">
        <f>11+11.5+1.5+8+1.5</f>
        <v>33.5</v>
      </c>
      <c r="R481" s="405" t="s">
        <v>115</v>
      </c>
      <c r="S481" s="405">
        <f t="shared" si="11"/>
        <v>0</v>
      </c>
      <c r="T481" s="781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810" t="s">
        <v>214</v>
      </c>
      <c r="E482" s="227">
        <v>180</v>
      </c>
      <c r="F482" s="403"/>
      <c r="G482" s="403" t="s">
        <v>88</v>
      </c>
      <c r="H482" s="207">
        <v>0.33333333333333331</v>
      </c>
      <c r="I482" s="207">
        <v>0.70833333333333337</v>
      </c>
      <c r="J482" s="403"/>
      <c r="K482" s="219"/>
      <c r="L482" s="403">
        <v>120</v>
      </c>
      <c r="M482" s="403"/>
      <c r="N482" s="403">
        <f t="shared" si="10"/>
        <v>14030416</v>
      </c>
      <c r="O482" s="403"/>
      <c r="P482" s="403" t="s">
        <v>425</v>
      </c>
      <c r="Q482" s="313"/>
      <c r="R482" s="211" t="s">
        <v>115</v>
      </c>
      <c r="S482" s="403">
        <f t="shared" si="11"/>
        <v>0</v>
      </c>
      <c r="T482" s="779">
        <f>SUBTOTAL(9,S482:S484)</f>
        <v>0</v>
      </c>
    </row>
    <row r="483" spans="1:22" ht="15.75" thickBot="1" x14ac:dyDescent="0.3">
      <c r="A483" s="208" t="s">
        <v>424</v>
      </c>
      <c r="B483" s="405" t="s">
        <v>97</v>
      </c>
      <c r="C483" s="228">
        <v>14030416</v>
      </c>
      <c r="D483" s="811"/>
      <c r="E483" s="229">
        <v>180</v>
      </c>
      <c r="F483" s="404"/>
      <c r="G483" s="404" t="s">
        <v>88</v>
      </c>
      <c r="H483" s="220">
        <v>0.33333333333333331</v>
      </c>
      <c r="I483" s="220">
        <v>0.70833333333333337</v>
      </c>
      <c r="J483" s="404"/>
      <c r="K483" s="217"/>
      <c r="L483" s="404">
        <v>120</v>
      </c>
      <c r="M483" s="404"/>
      <c r="N483" s="213">
        <f t="shared" si="10"/>
        <v>14030416</v>
      </c>
      <c r="O483" s="404"/>
      <c r="P483" s="404" t="s">
        <v>546</v>
      </c>
      <c r="Q483" s="335"/>
      <c r="R483" s="405" t="s">
        <v>115</v>
      </c>
      <c r="S483" s="404">
        <f t="shared" si="11"/>
        <v>0</v>
      </c>
      <c r="T483" s="780"/>
    </row>
    <row r="484" spans="1:22" ht="15.75" thickBot="1" x14ac:dyDescent="0.3">
      <c r="A484" s="210" t="s">
        <v>544</v>
      </c>
      <c r="B484" s="405" t="s">
        <v>97</v>
      </c>
      <c r="C484" s="230">
        <v>14030416</v>
      </c>
      <c r="D484" s="812"/>
      <c r="E484" s="231">
        <v>1080</v>
      </c>
      <c r="F484" s="405"/>
      <c r="G484" s="405" t="s">
        <v>88</v>
      </c>
      <c r="H484" s="221">
        <v>0.33333333333333331</v>
      </c>
      <c r="I484" s="221">
        <v>0.70833333333333337</v>
      </c>
      <c r="J484" s="405"/>
      <c r="K484" s="222"/>
      <c r="L484" s="405">
        <v>180</v>
      </c>
      <c r="M484" s="405"/>
      <c r="N484" s="402">
        <f t="shared" si="10"/>
        <v>14030416</v>
      </c>
      <c r="O484" s="405"/>
      <c r="P484" s="405" t="s">
        <v>547</v>
      </c>
      <c r="Q484" s="334"/>
      <c r="R484" s="405" t="s">
        <v>115</v>
      </c>
      <c r="S484" s="405">
        <f t="shared" si="11"/>
        <v>0</v>
      </c>
      <c r="T484" s="781"/>
    </row>
    <row r="485" spans="1:22" ht="15.75" thickBot="1" x14ac:dyDescent="0.3">
      <c r="A485" s="206" t="s">
        <v>117</v>
      </c>
      <c r="B485" s="211" t="s">
        <v>97</v>
      </c>
      <c r="C485" s="435">
        <v>14030419</v>
      </c>
      <c r="D485" s="782" t="s">
        <v>214</v>
      </c>
      <c r="E485" s="435">
        <v>720</v>
      </c>
      <c r="F485" s="435"/>
      <c r="G485" s="435" t="s">
        <v>88</v>
      </c>
      <c r="H485" s="207">
        <v>0.33333333333333331</v>
      </c>
      <c r="I485" s="207">
        <v>0.70833333333333337</v>
      </c>
      <c r="J485" s="435"/>
      <c r="K485" s="219"/>
      <c r="L485" s="435">
        <v>180</v>
      </c>
      <c r="M485" s="435"/>
      <c r="N485" s="435">
        <f t="shared" ref="N485:N514" si="12">C485</f>
        <v>14030419</v>
      </c>
      <c r="O485" s="435"/>
      <c r="P485" s="435" t="s">
        <v>549</v>
      </c>
      <c r="Q485" s="313">
        <v>11.5</v>
      </c>
      <c r="R485" s="211" t="s">
        <v>115</v>
      </c>
      <c r="S485" s="435">
        <f t="shared" si="11"/>
        <v>0</v>
      </c>
      <c r="T485" s="779">
        <f>SUBTOTAL(9,S485:S488)</f>
        <v>0</v>
      </c>
    </row>
    <row r="486" spans="1:22" ht="15.75" thickBot="1" x14ac:dyDescent="0.3">
      <c r="A486" s="208" t="s">
        <v>117</v>
      </c>
      <c r="B486" s="437" t="s">
        <v>97</v>
      </c>
      <c r="C486" s="213">
        <v>14030419</v>
      </c>
      <c r="D486" s="783"/>
      <c r="E486" s="436">
        <v>720</v>
      </c>
      <c r="F486" s="436"/>
      <c r="G486" s="436" t="s">
        <v>88</v>
      </c>
      <c r="H486" s="220">
        <v>0.33333333333333331</v>
      </c>
      <c r="I486" s="220">
        <v>0.70833333333333337</v>
      </c>
      <c r="J486" s="436"/>
      <c r="K486" s="217"/>
      <c r="L486" s="436">
        <v>180</v>
      </c>
      <c r="M486" s="436"/>
      <c r="N486" s="213">
        <f t="shared" si="12"/>
        <v>14030419</v>
      </c>
      <c r="O486" s="436"/>
      <c r="P486" s="436" t="s">
        <v>549</v>
      </c>
      <c r="Q486" s="335">
        <v>11.5</v>
      </c>
      <c r="R486" s="437" t="s">
        <v>115</v>
      </c>
      <c r="S486" s="436">
        <f t="shared" si="11"/>
        <v>0</v>
      </c>
      <c r="T486" s="780"/>
    </row>
    <row r="487" spans="1:22" ht="15.75" thickBot="1" x14ac:dyDescent="0.3">
      <c r="A487" s="208" t="s">
        <v>415</v>
      </c>
      <c r="B487" s="437" t="s">
        <v>97</v>
      </c>
      <c r="C487" s="213">
        <v>14030419</v>
      </c>
      <c r="D487" s="783"/>
      <c r="E487" s="436">
        <v>283</v>
      </c>
      <c r="F487" s="436"/>
      <c r="G487" s="436" t="s">
        <v>88</v>
      </c>
      <c r="H487" s="220">
        <v>0.33333333333333331</v>
      </c>
      <c r="I487" s="220">
        <v>0.70833333333333337</v>
      </c>
      <c r="J487" s="436"/>
      <c r="K487" s="217"/>
      <c r="L487" s="436">
        <v>120</v>
      </c>
      <c r="M487" s="436"/>
      <c r="N487" s="213">
        <f t="shared" si="12"/>
        <v>14030419</v>
      </c>
      <c r="O487" s="436"/>
      <c r="P487" s="436" t="s">
        <v>549</v>
      </c>
      <c r="Q487" s="335">
        <v>8</v>
      </c>
      <c r="R487" s="437" t="s">
        <v>115</v>
      </c>
      <c r="S487" s="436">
        <f t="shared" si="11"/>
        <v>0</v>
      </c>
      <c r="T487" s="780"/>
    </row>
    <row r="488" spans="1:22" ht="15.75" thickBot="1" x14ac:dyDescent="0.3">
      <c r="A488" s="450" t="s">
        <v>548</v>
      </c>
      <c r="B488" s="437" t="s">
        <v>97</v>
      </c>
      <c r="C488" s="434">
        <v>14030419</v>
      </c>
      <c r="D488" s="784"/>
      <c r="E488" s="425">
        <v>360</v>
      </c>
      <c r="F488" s="425"/>
      <c r="G488" s="425" t="s">
        <v>88</v>
      </c>
      <c r="H488" s="221">
        <v>0.33333333333333331</v>
      </c>
      <c r="I488" s="221">
        <v>0.70833333333333337</v>
      </c>
      <c r="J488" s="425"/>
      <c r="K488" s="451"/>
      <c r="L488" s="425">
        <v>180</v>
      </c>
      <c r="M488" s="425"/>
      <c r="N488" s="434">
        <f t="shared" si="12"/>
        <v>14030419</v>
      </c>
      <c r="O488" s="425"/>
      <c r="P488" s="425" t="s">
        <v>381</v>
      </c>
      <c r="Q488" s="452">
        <v>7.5</v>
      </c>
      <c r="R488" s="437" t="s">
        <v>115</v>
      </c>
      <c r="S488" s="437">
        <f t="shared" si="11"/>
        <v>0</v>
      </c>
      <c r="T488" s="781"/>
    </row>
    <row r="489" spans="1:22" ht="15.75" thickBot="1" x14ac:dyDescent="0.3">
      <c r="A489" s="453" t="s">
        <v>117</v>
      </c>
      <c r="B489" s="211" t="s">
        <v>97</v>
      </c>
      <c r="C489" s="435">
        <v>14030419</v>
      </c>
      <c r="D489" s="737" t="s">
        <v>257</v>
      </c>
      <c r="E489" s="426">
        <v>720</v>
      </c>
      <c r="F489" s="426"/>
      <c r="G489" s="426" t="s">
        <v>88</v>
      </c>
      <c r="H489" s="168">
        <v>0.29166666666666669</v>
      </c>
      <c r="I489" s="168">
        <v>0.625</v>
      </c>
      <c r="J489" s="426"/>
      <c r="K489" s="454"/>
      <c r="L489" s="426">
        <v>180</v>
      </c>
      <c r="M489" s="426"/>
      <c r="N489" s="435">
        <f t="shared" si="12"/>
        <v>14030419</v>
      </c>
      <c r="O489" s="426"/>
      <c r="P489" s="426" t="s">
        <v>549</v>
      </c>
      <c r="Q489" s="455">
        <v>11</v>
      </c>
      <c r="R489" s="211" t="s">
        <v>115</v>
      </c>
      <c r="S489" s="435">
        <f t="shared" si="11"/>
        <v>0</v>
      </c>
      <c r="T489" s="741">
        <f>SUBTOTAL(9,S489:S493)</f>
        <v>0</v>
      </c>
      <c r="U489" s="343"/>
      <c r="V489" s="343"/>
    </row>
    <row r="490" spans="1:22" ht="15.75" thickBot="1" x14ac:dyDescent="0.3">
      <c r="A490" s="456" t="s">
        <v>550</v>
      </c>
      <c r="B490" s="437" t="s">
        <v>97</v>
      </c>
      <c r="C490" s="435">
        <v>14030419</v>
      </c>
      <c r="D490" s="734"/>
      <c r="E490" s="418">
        <v>360</v>
      </c>
      <c r="F490" s="418"/>
      <c r="G490" s="426" t="s">
        <v>88</v>
      </c>
      <c r="H490" s="168">
        <v>0.29166666666666669</v>
      </c>
      <c r="I490" s="168">
        <v>0.625</v>
      </c>
      <c r="J490" s="418"/>
      <c r="K490" s="141"/>
      <c r="L490" s="418">
        <v>180</v>
      </c>
      <c r="M490" s="418"/>
      <c r="N490" s="213">
        <f t="shared" si="12"/>
        <v>14030419</v>
      </c>
      <c r="O490" s="418"/>
      <c r="P490" s="418" t="s">
        <v>381</v>
      </c>
      <c r="Q490" s="340">
        <v>7.5</v>
      </c>
      <c r="R490" s="437" t="s">
        <v>115</v>
      </c>
      <c r="S490" s="436">
        <f t="shared" si="11"/>
        <v>0</v>
      </c>
      <c r="T490" s="742"/>
    </row>
    <row r="491" spans="1:22" ht="15.75" thickBot="1" x14ac:dyDescent="0.3">
      <c r="A491" s="456" t="s">
        <v>550</v>
      </c>
      <c r="B491" s="437" t="s">
        <v>97</v>
      </c>
      <c r="C491" s="435">
        <v>14030419</v>
      </c>
      <c r="D491" s="734"/>
      <c r="E491" s="418">
        <v>360</v>
      </c>
      <c r="F491" s="418"/>
      <c r="G491" s="426" t="s">
        <v>88</v>
      </c>
      <c r="H491" s="168">
        <v>0.29166666666666669</v>
      </c>
      <c r="I491" s="168">
        <v>0.625</v>
      </c>
      <c r="J491" s="418"/>
      <c r="K491" s="141"/>
      <c r="L491" s="418">
        <v>180</v>
      </c>
      <c r="M491" s="418"/>
      <c r="N491" s="213">
        <f t="shared" si="12"/>
        <v>14030419</v>
      </c>
      <c r="O491" s="418"/>
      <c r="P491" s="418" t="s">
        <v>381</v>
      </c>
      <c r="Q491" s="340">
        <v>7.5</v>
      </c>
      <c r="R491" s="437" t="s">
        <v>115</v>
      </c>
      <c r="S491" s="436">
        <f t="shared" si="11"/>
        <v>0</v>
      </c>
      <c r="T491" s="742"/>
    </row>
    <row r="492" spans="1:22" ht="15.75" thickBot="1" x14ac:dyDescent="0.3">
      <c r="A492" s="456" t="s">
        <v>550</v>
      </c>
      <c r="B492" s="437" t="s">
        <v>97</v>
      </c>
      <c r="C492" s="435">
        <v>14030419</v>
      </c>
      <c r="D492" s="734"/>
      <c r="E492" s="418">
        <v>360</v>
      </c>
      <c r="F492" s="418"/>
      <c r="G492" s="426" t="s">
        <v>88</v>
      </c>
      <c r="H492" s="168">
        <v>0.29166666666666669</v>
      </c>
      <c r="I492" s="168">
        <v>0.625</v>
      </c>
      <c r="J492" s="418"/>
      <c r="K492" s="141"/>
      <c r="L492" s="418">
        <v>180</v>
      </c>
      <c r="M492" s="418"/>
      <c r="N492" s="213">
        <f t="shared" si="12"/>
        <v>14030419</v>
      </c>
      <c r="O492" s="418"/>
      <c r="P492" s="418" t="s">
        <v>381</v>
      </c>
      <c r="Q492" s="340">
        <v>7.5</v>
      </c>
      <c r="R492" s="437" t="s">
        <v>115</v>
      </c>
      <c r="S492" s="436">
        <f t="shared" si="11"/>
        <v>0</v>
      </c>
      <c r="T492" s="742"/>
    </row>
    <row r="493" spans="1:22" ht="15.75" thickBot="1" x14ac:dyDescent="0.3">
      <c r="A493" s="457" t="s">
        <v>550</v>
      </c>
      <c r="B493" s="215" t="s">
        <v>97</v>
      </c>
      <c r="C493" s="432">
        <v>14030419</v>
      </c>
      <c r="D493" s="734"/>
      <c r="E493" s="415">
        <v>360</v>
      </c>
      <c r="F493" s="415"/>
      <c r="G493" s="409" t="s">
        <v>88</v>
      </c>
      <c r="H493" s="458">
        <v>0.29166666666666669</v>
      </c>
      <c r="I493" s="458">
        <v>0.625</v>
      </c>
      <c r="J493" s="415"/>
      <c r="K493" s="459"/>
      <c r="L493" s="415">
        <v>180</v>
      </c>
      <c r="M493" s="415"/>
      <c r="N493" s="433">
        <f t="shared" si="12"/>
        <v>14030419</v>
      </c>
      <c r="O493" s="415"/>
      <c r="P493" s="415" t="s">
        <v>381</v>
      </c>
      <c r="Q493" s="460">
        <v>7.5</v>
      </c>
      <c r="R493" s="215" t="s">
        <v>115</v>
      </c>
      <c r="S493" s="215">
        <f t="shared" si="11"/>
        <v>0</v>
      </c>
      <c r="T493" s="742"/>
    </row>
    <row r="494" spans="1:22" ht="15.75" thickBot="1" x14ac:dyDescent="0.3">
      <c r="A494" s="453" t="s">
        <v>496</v>
      </c>
      <c r="B494" s="211" t="s">
        <v>97</v>
      </c>
      <c r="C494" s="426">
        <v>14030418</v>
      </c>
      <c r="D494" s="737" t="s">
        <v>120</v>
      </c>
      <c r="E494" s="426">
        <v>360</v>
      </c>
      <c r="F494" s="426"/>
      <c r="G494" s="426" t="s">
        <v>88</v>
      </c>
      <c r="H494" s="168">
        <v>0.3125</v>
      </c>
      <c r="I494" s="168">
        <v>0.625</v>
      </c>
      <c r="J494" s="426"/>
      <c r="K494" s="454"/>
      <c r="L494" s="426">
        <v>120</v>
      </c>
      <c r="M494" s="426"/>
      <c r="N494" s="435">
        <f t="shared" si="12"/>
        <v>14030418</v>
      </c>
      <c r="O494" s="426"/>
      <c r="P494" s="426" t="s">
        <v>552</v>
      </c>
      <c r="Q494" s="455">
        <v>6.5</v>
      </c>
      <c r="R494" s="211" t="s">
        <v>115</v>
      </c>
      <c r="S494" s="435">
        <f t="shared" si="11"/>
        <v>0</v>
      </c>
      <c r="T494" s="741">
        <f>SUBTOTAL(9,S494:S495)</f>
        <v>0</v>
      </c>
    </row>
    <row r="495" spans="1:22" ht="15.75" thickBot="1" x14ac:dyDescent="0.3">
      <c r="A495" s="457" t="s">
        <v>551</v>
      </c>
      <c r="B495" s="215" t="s">
        <v>97</v>
      </c>
      <c r="C495" s="410">
        <v>14030418</v>
      </c>
      <c r="D495" s="734"/>
      <c r="E495" s="415">
        <v>360</v>
      </c>
      <c r="F495" s="415"/>
      <c r="G495" s="415" t="s">
        <v>88</v>
      </c>
      <c r="H495" s="458">
        <v>0.3125</v>
      </c>
      <c r="I495" s="458">
        <v>0.625</v>
      </c>
      <c r="J495" s="415"/>
      <c r="K495" s="459"/>
      <c r="L495" s="415">
        <v>120</v>
      </c>
      <c r="M495" s="415"/>
      <c r="N495" s="433">
        <f t="shared" si="12"/>
        <v>14030418</v>
      </c>
      <c r="O495" s="415"/>
      <c r="P495" s="415" t="s">
        <v>552</v>
      </c>
      <c r="Q495" s="460">
        <v>6.5</v>
      </c>
      <c r="R495" s="215" t="s">
        <v>115</v>
      </c>
      <c r="S495" s="215">
        <f t="shared" si="11"/>
        <v>0</v>
      </c>
      <c r="T495" s="742"/>
    </row>
    <row r="496" spans="1:22" ht="15.75" thickBot="1" x14ac:dyDescent="0.3">
      <c r="A496" s="453" t="s">
        <v>517</v>
      </c>
      <c r="B496" s="211" t="s">
        <v>97</v>
      </c>
      <c r="C496" s="426">
        <v>14030418</v>
      </c>
      <c r="D496" s="737" t="s">
        <v>214</v>
      </c>
      <c r="E496" s="426">
        <v>270</v>
      </c>
      <c r="F496" s="426"/>
      <c r="G496" s="426" t="s">
        <v>88</v>
      </c>
      <c r="H496" s="168">
        <v>0.3125</v>
      </c>
      <c r="I496" s="168">
        <v>0.70833333333333337</v>
      </c>
      <c r="J496" s="426"/>
      <c r="K496" s="454"/>
      <c r="L496" s="426">
        <v>180</v>
      </c>
      <c r="M496" s="426"/>
      <c r="N496" s="435">
        <f t="shared" si="12"/>
        <v>14030418</v>
      </c>
      <c r="O496" s="426"/>
      <c r="P496" s="426" t="s">
        <v>381</v>
      </c>
      <c r="Q496" s="455">
        <v>8</v>
      </c>
      <c r="R496" s="211" t="s">
        <v>115</v>
      </c>
      <c r="S496" s="435">
        <f t="shared" si="11"/>
        <v>0</v>
      </c>
      <c r="T496" s="741">
        <f>SUBTOTAL(9,S496:S502)</f>
        <v>0</v>
      </c>
    </row>
    <row r="497" spans="1:20" ht="15.75" thickBot="1" x14ac:dyDescent="0.3">
      <c r="A497" s="456" t="s">
        <v>517</v>
      </c>
      <c r="B497" s="437" t="s">
        <v>97</v>
      </c>
      <c r="C497" s="416">
        <v>14030418</v>
      </c>
      <c r="D497" s="734"/>
      <c r="E497" s="418">
        <v>270</v>
      </c>
      <c r="F497" s="418"/>
      <c r="G497" s="418" t="s">
        <v>88</v>
      </c>
      <c r="H497" s="168">
        <v>0.3125</v>
      </c>
      <c r="I497" s="168">
        <v>0.70833333333333337</v>
      </c>
      <c r="J497" s="418"/>
      <c r="K497" s="141"/>
      <c r="L497" s="418">
        <v>180</v>
      </c>
      <c r="M497" s="418"/>
      <c r="N497" s="213">
        <f t="shared" si="12"/>
        <v>14030418</v>
      </c>
      <c r="O497" s="418"/>
      <c r="P497" s="418" t="s">
        <v>381</v>
      </c>
      <c r="Q497" s="340">
        <v>8</v>
      </c>
      <c r="R497" s="437" t="s">
        <v>115</v>
      </c>
      <c r="S497" s="436">
        <f t="shared" si="11"/>
        <v>0</v>
      </c>
      <c r="T497" s="742"/>
    </row>
    <row r="498" spans="1:20" ht="15.75" thickBot="1" x14ac:dyDescent="0.3">
      <c r="A498" s="456" t="s">
        <v>218</v>
      </c>
      <c r="B498" s="437" t="s">
        <v>97</v>
      </c>
      <c r="C498" s="416">
        <v>14030418</v>
      </c>
      <c r="D498" s="734"/>
      <c r="E498" s="418">
        <v>360</v>
      </c>
      <c r="F498" s="418"/>
      <c r="G498" s="418" t="s">
        <v>88</v>
      </c>
      <c r="H498" s="168">
        <v>0.3125</v>
      </c>
      <c r="I498" s="168">
        <v>0.70833333333333337</v>
      </c>
      <c r="J498" s="418"/>
      <c r="K498" s="141"/>
      <c r="L498" s="418">
        <v>180</v>
      </c>
      <c r="M498" s="418"/>
      <c r="N498" s="213">
        <f t="shared" si="12"/>
        <v>14030418</v>
      </c>
      <c r="O498" s="418"/>
      <c r="P498" s="418" t="s">
        <v>381</v>
      </c>
      <c r="Q498" s="340">
        <v>8.5</v>
      </c>
      <c r="R498" s="437" t="s">
        <v>115</v>
      </c>
      <c r="S498" s="436">
        <f t="shared" si="11"/>
        <v>0</v>
      </c>
      <c r="T498" s="742"/>
    </row>
    <row r="499" spans="1:20" ht="15.75" thickBot="1" x14ac:dyDescent="0.3">
      <c r="A499" s="456" t="s">
        <v>550</v>
      </c>
      <c r="B499" s="437" t="s">
        <v>97</v>
      </c>
      <c r="C499" s="416">
        <v>14030418</v>
      </c>
      <c r="D499" s="734"/>
      <c r="E499" s="418">
        <v>360</v>
      </c>
      <c r="F499" s="418"/>
      <c r="G499" s="418" t="s">
        <v>88</v>
      </c>
      <c r="H499" s="168">
        <v>0.3125</v>
      </c>
      <c r="I499" s="168">
        <v>0.70833333333333337</v>
      </c>
      <c r="J499" s="418"/>
      <c r="K499" s="141"/>
      <c r="L499" s="418">
        <v>180</v>
      </c>
      <c r="M499" s="418"/>
      <c r="N499" s="213">
        <f t="shared" si="12"/>
        <v>14030418</v>
      </c>
      <c r="O499" s="418"/>
      <c r="P499" s="418" t="s">
        <v>381</v>
      </c>
      <c r="Q499" s="340">
        <v>7.5</v>
      </c>
      <c r="R499" s="437" t="s">
        <v>115</v>
      </c>
      <c r="S499" s="436">
        <f t="shared" si="11"/>
        <v>0</v>
      </c>
      <c r="T499" s="742"/>
    </row>
    <row r="500" spans="1:20" ht="15.75" thickBot="1" x14ac:dyDescent="0.3">
      <c r="A500" s="456" t="s">
        <v>550</v>
      </c>
      <c r="B500" s="437" t="s">
        <v>97</v>
      </c>
      <c r="C500" s="416">
        <v>14030418</v>
      </c>
      <c r="D500" s="734"/>
      <c r="E500" s="418">
        <v>360</v>
      </c>
      <c r="F500" s="418"/>
      <c r="G500" s="418" t="s">
        <v>88</v>
      </c>
      <c r="H500" s="168">
        <v>0.3125</v>
      </c>
      <c r="I500" s="168">
        <v>0.70833333333333337</v>
      </c>
      <c r="J500" s="418"/>
      <c r="K500" s="141"/>
      <c r="L500" s="418">
        <v>180</v>
      </c>
      <c r="M500" s="418"/>
      <c r="N500" s="213">
        <f t="shared" si="12"/>
        <v>14030418</v>
      </c>
      <c r="O500" s="418"/>
      <c r="P500" s="418" t="s">
        <v>381</v>
      </c>
      <c r="Q500" s="340">
        <v>7.5</v>
      </c>
      <c r="R500" s="437" t="s">
        <v>115</v>
      </c>
      <c r="S500" s="436">
        <f t="shared" si="11"/>
        <v>0</v>
      </c>
      <c r="T500" s="742"/>
    </row>
    <row r="501" spans="1:20" ht="15.75" thickBot="1" x14ac:dyDescent="0.3">
      <c r="A501" s="456" t="s">
        <v>550</v>
      </c>
      <c r="B501" s="437" t="s">
        <v>97</v>
      </c>
      <c r="C501" s="416">
        <v>14030418</v>
      </c>
      <c r="D501" s="734"/>
      <c r="E501" s="418">
        <v>360</v>
      </c>
      <c r="F501" s="418"/>
      <c r="G501" s="418" t="s">
        <v>88</v>
      </c>
      <c r="H501" s="168">
        <v>0.3125</v>
      </c>
      <c r="I501" s="168">
        <v>0.70833333333333337</v>
      </c>
      <c r="J501" s="418"/>
      <c r="K501" s="141"/>
      <c r="L501" s="418">
        <v>180</v>
      </c>
      <c r="M501" s="418"/>
      <c r="N501" s="213">
        <f t="shared" si="12"/>
        <v>14030418</v>
      </c>
      <c r="O501" s="418"/>
      <c r="P501" s="418" t="s">
        <v>381</v>
      </c>
      <c r="Q501" s="340">
        <v>7.5</v>
      </c>
      <c r="R501" s="437" t="s">
        <v>115</v>
      </c>
      <c r="S501" s="436">
        <f t="shared" si="11"/>
        <v>0</v>
      </c>
      <c r="T501" s="742"/>
    </row>
    <row r="502" spans="1:20" ht="15.75" thickBot="1" x14ac:dyDescent="0.3">
      <c r="A502" s="450" t="s">
        <v>550</v>
      </c>
      <c r="B502" s="437" t="s">
        <v>97</v>
      </c>
      <c r="C502" s="411">
        <v>14030418</v>
      </c>
      <c r="D502" s="735"/>
      <c r="E502" s="425">
        <v>360</v>
      </c>
      <c r="F502" s="425"/>
      <c r="G502" s="425" t="s">
        <v>88</v>
      </c>
      <c r="H502" s="320">
        <v>0.3125</v>
      </c>
      <c r="I502" s="320">
        <v>0.70833333333333337</v>
      </c>
      <c r="J502" s="425"/>
      <c r="K502" s="451"/>
      <c r="L502" s="425">
        <v>180</v>
      </c>
      <c r="M502" s="425"/>
      <c r="N502" s="434">
        <f t="shared" si="12"/>
        <v>14030418</v>
      </c>
      <c r="O502" s="425"/>
      <c r="P502" s="425" t="s">
        <v>381</v>
      </c>
      <c r="Q502" s="452">
        <v>7.5</v>
      </c>
      <c r="R502" s="437" t="s">
        <v>115</v>
      </c>
      <c r="S502" s="437">
        <f t="shared" si="11"/>
        <v>0</v>
      </c>
      <c r="T502" s="743"/>
    </row>
    <row r="503" spans="1:20" ht="15.75" thickBot="1" x14ac:dyDescent="0.3">
      <c r="A503" s="453" t="s">
        <v>517</v>
      </c>
      <c r="B503" s="211" t="s">
        <v>97</v>
      </c>
      <c r="C503" s="426">
        <v>14030418</v>
      </c>
      <c r="D503" s="737" t="s">
        <v>257</v>
      </c>
      <c r="E503" s="426">
        <v>270</v>
      </c>
      <c r="F503" s="426"/>
      <c r="G503" s="426" t="s">
        <v>88</v>
      </c>
      <c r="H503" s="168">
        <v>0.29166666666666669</v>
      </c>
      <c r="I503" s="168">
        <v>0.625</v>
      </c>
      <c r="J503" s="426"/>
      <c r="K503" s="454"/>
      <c r="L503" s="426">
        <v>180</v>
      </c>
      <c r="M503" s="426"/>
      <c r="N503" s="435">
        <f t="shared" si="12"/>
        <v>14030418</v>
      </c>
      <c r="O503" s="426"/>
      <c r="P503" s="426" t="s">
        <v>381</v>
      </c>
      <c r="Q503" s="455">
        <v>8</v>
      </c>
      <c r="R503" s="211" t="s">
        <v>115</v>
      </c>
      <c r="S503" s="435">
        <f t="shared" si="11"/>
        <v>0</v>
      </c>
      <c r="T503" s="741">
        <f>SUBTOTAL(9,S503:S508)</f>
        <v>0</v>
      </c>
    </row>
    <row r="504" spans="1:20" ht="15.75" thickBot="1" x14ac:dyDescent="0.3">
      <c r="A504" s="456" t="s">
        <v>517</v>
      </c>
      <c r="B504" s="437" t="s">
        <v>97</v>
      </c>
      <c r="C504" s="416">
        <v>14030418</v>
      </c>
      <c r="D504" s="734"/>
      <c r="E504" s="418">
        <v>270</v>
      </c>
      <c r="F504" s="418"/>
      <c r="G504" s="418" t="s">
        <v>88</v>
      </c>
      <c r="H504" s="167">
        <v>0.29166666666666669</v>
      </c>
      <c r="I504" s="167">
        <v>0.625</v>
      </c>
      <c r="J504" s="418"/>
      <c r="K504" s="141"/>
      <c r="L504" s="418">
        <v>180</v>
      </c>
      <c r="M504" s="418"/>
      <c r="N504" s="213">
        <f t="shared" si="12"/>
        <v>14030418</v>
      </c>
      <c r="O504" s="418"/>
      <c r="P504" s="418" t="s">
        <v>381</v>
      </c>
      <c r="Q504" s="340">
        <v>8</v>
      </c>
      <c r="R504" s="437" t="s">
        <v>115</v>
      </c>
      <c r="S504" s="436">
        <f t="shared" si="11"/>
        <v>0</v>
      </c>
      <c r="T504" s="742"/>
    </row>
    <row r="505" spans="1:20" ht="15.75" thickBot="1" x14ac:dyDescent="0.3">
      <c r="A505" s="456" t="s">
        <v>517</v>
      </c>
      <c r="B505" s="437" t="s">
        <v>97</v>
      </c>
      <c r="C505" s="416">
        <v>14030418</v>
      </c>
      <c r="D505" s="734"/>
      <c r="E505" s="418">
        <v>270</v>
      </c>
      <c r="F505" s="418"/>
      <c r="G505" s="418" t="s">
        <v>88</v>
      </c>
      <c r="H505" s="167">
        <v>0.29166666666666669</v>
      </c>
      <c r="I505" s="167">
        <v>0.625</v>
      </c>
      <c r="J505" s="418"/>
      <c r="K505" s="141"/>
      <c r="L505" s="418">
        <v>180</v>
      </c>
      <c r="M505" s="418"/>
      <c r="N505" s="213">
        <f t="shared" si="12"/>
        <v>14030418</v>
      </c>
      <c r="O505" s="418"/>
      <c r="P505" s="418" t="s">
        <v>381</v>
      </c>
      <c r="Q505" s="340">
        <v>8</v>
      </c>
      <c r="R505" s="437" t="s">
        <v>115</v>
      </c>
      <c r="S505" s="436">
        <f t="shared" si="11"/>
        <v>0</v>
      </c>
      <c r="T505" s="742"/>
    </row>
    <row r="506" spans="1:20" ht="15.75" thickBot="1" x14ac:dyDescent="0.3">
      <c r="A506" s="456" t="s">
        <v>392</v>
      </c>
      <c r="B506" s="437" t="s">
        <v>97</v>
      </c>
      <c r="C506" s="416">
        <v>14030418</v>
      </c>
      <c r="D506" s="734"/>
      <c r="E506" s="418">
        <v>780</v>
      </c>
      <c r="F506" s="418"/>
      <c r="G506" s="418" t="s">
        <v>88</v>
      </c>
      <c r="H506" s="167">
        <v>0.29166666666666669</v>
      </c>
      <c r="I506" s="167">
        <v>0.625</v>
      </c>
      <c r="J506" s="418"/>
      <c r="K506" s="141"/>
      <c r="L506" s="418">
        <v>180</v>
      </c>
      <c r="M506" s="418"/>
      <c r="N506" s="213">
        <f t="shared" si="12"/>
        <v>14030418</v>
      </c>
      <c r="O506" s="418"/>
      <c r="P506" s="418" t="s">
        <v>381</v>
      </c>
      <c r="Q506" s="340">
        <v>13</v>
      </c>
      <c r="R506" s="437" t="s">
        <v>115</v>
      </c>
      <c r="S506" s="436">
        <f t="shared" si="11"/>
        <v>0</v>
      </c>
      <c r="T506" s="742"/>
    </row>
    <row r="507" spans="1:20" ht="15.75" thickBot="1" x14ac:dyDescent="0.3">
      <c r="A507" s="456" t="s">
        <v>281</v>
      </c>
      <c r="B507" s="437" t="s">
        <v>97</v>
      </c>
      <c r="C507" s="416">
        <v>14030418</v>
      </c>
      <c r="D507" s="734"/>
      <c r="E507" s="418">
        <v>120</v>
      </c>
      <c r="F507" s="418"/>
      <c r="G507" s="418" t="s">
        <v>88</v>
      </c>
      <c r="H507" s="167">
        <v>0.29166666666666669</v>
      </c>
      <c r="I507" s="167">
        <v>0.625</v>
      </c>
      <c r="J507" s="418"/>
      <c r="K507" s="141"/>
      <c r="L507" s="418">
        <v>120</v>
      </c>
      <c r="M507" s="418"/>
      <c r="N507" s="213">
        <f t="shared" si="12"/>
        <v>14030418</v>
      </c>
      <c r="O507" s="418"/>
      <c r="P507" s="418" t="s">
        <v>526</v>
      </c>
      <c r="Q507" s="340">
        <v>8</v>
      </c>
      <c r="R507" s="437" t="s">
        <v>115</v>
      </c>
      <c r="S507" s="436">
        <f t="shared" ref="S507:S514" si="13">E507*F507</f>
        <v>0</v>
      </c>
      <c r="T507" s="742"/>
    </row>
    <row r="508" spans="1:20" ht="15.75" thickBot="1" x14ac:dyDescent="0.3">
      <c r="A508" s="450" t="s">
        <v>281</v>
      </c>
      <c r="B508" s="437" t="s">
        <v>97</v>
      </c>
      <c r="C508" s="411">
        <v>14030418</v>
      </c>
      <c r="D508" s="735"/>
      <c r="E508" s="425">
        <v>120</v>
      </c>
      <c r="F508" s="425"/>
      <c r="G508" s="425" t="s">
        <v>88</v>
      </c>
      <c r="H508" s="171">
        <v>0.29166666666666669</v>
      </c>
      <c r="I508" s="171">
        <v>0.625</v>
      </c>
      <c r="J508" s="425"/>
      <c r="K508" s="451"/>
      <c r="L508" s="425">
        <v>120</v>
      </c>
      <c r="M508" s="425"/>
      <c r="N508" s="434">
        <f t="shared" si="12"/>
        <v>14030418</v>
      </c>
      <c r="O508" s="425"/>
      <c r="P508" s="425" t="s">
        <v>526</v>
      </c>
      <c r="Q508" s="452">
        <v>8</v>
      </c>
      <c r="R508" s="437" t="s">
        <v>115</v>
      </c>
      <c r="S508" s="437">
        <f t="shared" si="13"/>
        <v>0</v>
      </c>
      <c r="T508" s="743"/>
    </row>
    <row r="509" spans="1:20" ht="15.75" thickBot="1" x14ac:dyDescent="0.3">
      <c r="A509" s="453" t="s">
        <v>415</v>
      </c>
      <c r="B509" s="211" t="s">
        <v>97</v>
      </c>
      <c r="C509" s="426">
        <v>14030420</v>
      </c>
      <c r="D509" s="737" t="s">
        <v>214</v>
      </c>
      <c r="E509" s="426">
        <v>283</v>
      </c>
      <c r="F509" s="426"/>
      <c r="G509" s="426" t="s">
        <v>88</v>
      </c>
      <c r="H509" s="168">
        <v>0.33333333333333331</v>
      </c>
      <c r="I509" s="168">
        <v>0.70833333333333337</v>
      </c>
      <c r="J509" s="426"/>
      <c r="K509" s="454"/>
      <c r="L509" s="426">
        <v>120</v>
      </c>
      <c r="M509" s="426"/>
      <c r="N509" s="435">
        <f t="shared" si="12"/>
        <v>14030420</v>
      </c>
      <c r="O509" s="426"/>
      <c r="P509" s="426" t="s">
        <v>549</v>
      </c>
      <c r="Q509" s="455">
        <v>8.5</v>
      </c>
      <c r="R509" s="211" t="s">
        <v>115</v>
      </c>
      <c r="S509" s="435">
        <f t="shared" si="13"/>
        <v>0</v>
      </c>
      <c r="T509" s="741">
        <f>SUBTOTAL(9,S509:S512)</f>
        <v>0</v>
      </c>
    </row>
    <row r="510" spans="1:20" ht="15.75" thickBot="1" x14ac:dyDescent="0.3">
      <c r="A510" s="456" t="s">
        <v>550</v>
      </c>
      <c r="B510" s="437" t="s">
        <v>97</v>
      </c>
      <c r="C510" s="416">
        <v>14030420</v>
      </c>
      <c r="D510" s="734"/>
      <c r="E510" s="418">
        <v>360</v>
      </c>
      <c r="F510" s="418"/>
      <c r="G510" s="418" t="s">
        <v>88</v>
      </c>
      <c r="H510" s="167">
        <v>0.33333333333333331</v>
      </c>
      <c r="I510" s="167">
        <v>0.70833333333333337</v>
      </c>
      <c r="J510" s="418"/>
      <c r="K510" s="141"/>
      <c r="L510" s="418">
        <v>180</v>
      </c>
      <c r="M510" s="418"/>
      <c r="N510" s="213">
        <f t="shared" si="12"/>
        <v>14030420</v>
      </c>
      <c r="O510" s="418"/>
      <c r="P510" s="418" t="s">
        <v>381</v>
      </c>
      <c r="Q510" s="340">
        <v>7.5</v>
      </c>
      <c r="R510" s="437" t="s">
        <v>115</v>
      </c>
      <c r="S510" s="436">
        <f t="shared" si="13"/>
        <v>0</v>
      </c>
      <c r="T510" s="742"/>
    </row>
    <row r="511" spans="1:20" ht="15.75" thickBot="1" x14ac:dyDescent="0.3">
      <c r="A511" s="456" t="s">
        <v>550</v>
      </c>
      <c r="B511" s="437" t="s">
        <v>97</v>
      </c>
      <c r="C511" s="416">
        <v>14030420</v>
      </c>
      <c r="D511" s="734"/>
      <c r="E511" s="418">
        <v>360</v>
      </c>
      <c r="F511" s="418"/>
      <c r="G511" s="418" t="s">
        <v>88</v>
      </c>
      <c r="H511" s="167">
        <v>0.33333333333333331</v>
      </c>
      <c r="I511" s="167">
        <v>0.70833333333333337</v>
      </c>
      <c r="J511" s="418"/>
      <c r="K511" s="141"/>
      <c r="L511" s="418">
        <v>180</v>
      </c>
      <c r="M511" s="418"/>
      <c r="N511" s="213">
        <f t="shared" si="12"/>
        <v>14030420</v>
      </c>
      <c r="O511" s="418"/>
      <c r="P511" s="418" t="s">
        <v>381</v>
      </c>
      <c r="Q511" s="340">
        <v>7.5</v>
      </c>
      <c r="R511" s="437" t="s">
        <v>115</v>
      </c>
      <c r="S511" s="436">
        <f t="shared" si="13"/>
        <v>0</v>
      </c>
      <c r="T511" s="742"/>
    </row>
    <row r="512" spans="1:20" ht="15.75" thickBot="1" x14ac:dyDescent="0.3">
      <c r="A512" s="450" t="s">
        <v>541</v>
      </c>
      <c r="B512" s="437" t="s">
        <v>97</v>
      </c>
      <c r="C512" s="411">
        <v>14030420</v>
      </c>
      <c r="D512" s="735"/>
      <c r="E512" s="425">
        <v>1155</v>
      </c>
      <c r="F512" s="425"/>
      <c r="G512" s="425" t="s">
        <v>88</v>
      </c>
      <c r="H512" s="171">
        <v>0.33333333333333331</v>
      </c>
      <c r="I512" s="171">
        <v>0.70833333333333337</v>
      </c>
      <c r="J512" s="425"/>
      <c r="K512" s="451"/>
      <c r="L512" s="425">
        <v>180</v>
      </c>
      <c r="M512" s="425"/>
      <c r="N512" s="434">
        <f t="shared" si="12"/>
        <v>14030420</v>
      </c>
      <c r="O512" s="425"/>
      <c r="P512" s="425" t="s">
        <v>553</v>
      </c>
      <c r="Q512" s="452" t="s">
        <v>554</v>
      </c>
      <c r="R512" s="437" t="s">
        <v>115</v>
      </c>
      <c r="S512" s="437">
        <f t="shared" si="13"/>
        <v>0</v>
      </c>
      <c r="T512" s="743"/>
    </row>
    <row r="513" spans="1:22" ht="15.75" thickBot="1" x14ac:dyDescent="0.3">
      <c r="A513" s="453" t="s">
        <v>415</v>
      </c>
      <c r="B513" s="211" t="s">
        <v>97</v>
      </c>
      <c r="C513" s="426">
        <v>14030420</v>
      </c>
      <c r="D513" s="737" t="s">
        <v>257</v>
      </c>
      <c r="E513" s="426">
        <v>283</v>
      </c>
      <c r="F513" s="426"/>
      <c r="G513" s="426" t="s">
        <v>88</v>
      </c>
      <c r="H513" s="168">
        <v>0.29166666666666669</v>
      </c>
      <c r="I513" s="168">
        <v>0.625</v>
      </c>
      <c r="J513" s="426"/>
      <c r="K513" s="454"/>
      <c r="L513" s="426">
        <v>120</v>
      </c>
      <c r="M513" s="426"/>
      <c r="N513" s="435">
        <f t="shared" si="12"/>
        <v>14030420</v>
      </c>
      <c r="O513" s="426"/>
      <c r="P513" s="426" t="s">
        <v>555</v>
      </c>
      <c r="Q513" s="455">
        <v>8</v>
      </c>
      <c r="R513" s="211" t="s">
        <v>115</v>
      </c>
      <c r="S513" s="435">
        <f t="shared" si="13"/>
        <v>0</v>
      </c>
      <c r="T513" s="741">
        <f>SUBTOTAL(9,S513:S517)</f>
        <v>0</v>
      </c>
    </row>
    <row r="514" spans="1:22" ht="15.75" thickBot="1" x14ac:dyDescent="0.3">
      <c r="A514" s="456" t="s">
        <v>415</v>
      </c>
      <c r="B514" s="437" t="s">
        <v>97</v>
      </c>
      <c r="C514" s="418">
        <v>14030420</v>
      </c>
      <c r="D514" s="734"/>
      <c r="E514" s="418">
        <v>283</v>
      </c>
      <c r="F514" s="418"/>
      <c r="G514" s="418" t="s">
        <v>88</v>
      </c>
      <c r="H514" s="168">
        <v>0.29166666666666669</v>
      </c>
      <c r="I514" s="168">
        <v>0.625</v>
      </c>
      <c r="J514" s="418"/>
      <c r="K514" s="141"/>
      <c r="L514" s="418">
        <v>120</v>
      </c>
      <c r="M514" s="418"/>
      <c r="N514" s="213">
        <f t="shared" si="12"/>
        <v>14030420</v>
      </c>
      <c r="O514" s="418"/>
      <c r="P514" s="418" t="s">
        <v>555</v>
      </c>
      <c r="Q514" s="340">
        <v>8</v>
      </c>
      <c r="R514" s="437" t="s">
        <v>115</v>
      </c>
      <c r="S514" s="436">
        <f t="shared" si="13"/>
        <v>0</v>
      </c>
      <c r="T514" s="742"/>
    </row>
    <row r="515" spans="1:22" ht="15.75" thickBot="1" x14ac:dyDescent="0.3">
      <c r="A515" s="456" t="s">
        <v>415</v>
      </c>
      <c r="B515" s="434" t="s">
        <v>97</v>
      </c>
      <c r="C515" s="416">
        <v>14030420</v>
      </c>
      <c r="D515" s="734"/>
      <c r="E515" s="416">
        <v>283</v>
      </c>
      <c r="F515" s="416"/>
      <c r="G515" s="416" t="s">
        <v>88</v>
      </c>
      <c r="H515" s="168">
        <v>0.29166666666666669</v>
      </c>
      <c r="I515" s="168">
        <v>0.625</v>
      </c>
      <c r="J515" s="416"/>
      <c r="K515" s="448"/>
      <c r="L515" s="416">
        <v>120</v>
      </c>
      <c r="M515" s="416"/>
      <c r="N515" s="213">
        <f t="shared" ref="N515:N578" si="14">C515</f>
        <v>14030420</v>
      </c>
      <c r="O515" s="416"/>
      <c r="P515" s="416" t="s">
        <v>549</v>
      </c>
      <c r="Q515" s="449">
        <v>8</v>
      </c>
      <c r="R515" s="434" t="s">
        <v>115</v>
      </c>
      <c r="S515" s="213">
        <f t="shared" ref="S515:S578" si="15">E515*F515</f>
        <v>0</v>
      </c>
      <c r="T515" s="742"/>
    </row>
    <row r="516" spans="1:22" ht="15.75" thickBot="1" x14ac:dyDescent="0.3">
      <c r="A516" s="456" t="s">
        <v>415</v>
      </c>
      <c r="B516" s="437" t="s">
        <v>97</v>
      </c>
      <c r="C516" s="418">
        <v>14030420</v>
      </c>
      <c r="D516" s="734"/>
      <c r="E516" s="418">
        <v>283</v>
      </c>
      <c r="F516" s="418"/>
      <c r="G516" s="418" t="s">
        <v>88</v>
      </c>
      <c r="H516" s="168">
        <v>0.29166666666666669</v>
      </c>
      <c r="I516" s="168">
        <v>0.625</v>
      </c>
      <c r="J516" s="418"/>
      <c r="K516" s="141"/>
      <c r="L516" s="418">
        <v>120</v>
      </c>
      <c r="M516" s="418"/>
      <c r="N516" s="213">
        <f t="shared" si="14"/>
        <v>14030420</v>
      </c>
      <c r="O516" s="418"/>
      <c r="P516" s="418" t="s">
        <v>555</v>
      </c>
      <c r="Q516" s="340">
        <v>8</v>
      </c>
      <c r="R516" s="437" t="s">
        <v>115</v>
      </c>
      <c r="S516" s="436">
        <f t="shared" si="15"/>
        <v>0</v>
      </c>
      <c r="T516" s="742"/>
    </row>
    <row r="517" spans="1:22" ht="15.75" thickBot="1" x14ac:dyDescent="0.3">
      <c r="A517" s="457" t="s">
        <v>550</v>
      </c>
      <c r="B517" s="215" t="s">
        <v>97</v>
      </c>
      <c r="C517" s="474">
        <v>14030420</v>
      </c>
      <c r="D517" s="734"/>
      <c r="E517" s="473">
        <v>360</v>
      </c>
      <c r="F517" s="473"/>
      <c r="G517" s="473" t="s">
        <v>88</v>
      </c>
      <c r="H517" s="458">
        <v>0.29166666666666669</v>
      </c>
      <c r="I517" s="458">
        <v>0.625</v>
      </c>
      <c r="J517" s="473"/>
      <c r="K517" s="459"/>
      <c r="L517" s="473">
        <v>180</v>
      </c>
      <c r="M517" s="473"/>
      <c r="N517" s="483">
        <f t="shared" si="14"/>
        <v>14030420</v>
      </c>
      <c r="O517" s="473"/>
      <c r="P517" s="473" t="s">
        <v>381</v>
      </c>
      <c r="Q517" s="460">
        <v>7.5</v>
      </c>
      <c r="R517" s="215" t="s">
        <v>115</v>
      </c>
      <c r="S517" s="215">
        <f t="shared" si="15"/>
        <v>0</v>
      </c>
      <c r="T517" s="742"/>
    </row>
    <row r="518" spans="1:22" ht="15.75" thickBot="1" x14ac:dyDescent="0.3">
      <c r="A518" s="453" t="s">
        <v>223</v>
      </c>
      <c r="B518" s="211" t="s">
        <v>97</v>
      </c>
      <c r="C518" s="480">
        <v>14030424</v>
      </c>
      <c r="D518" s="737" t="s">
        <v>257</v>
      </c>
      <c r="E518" s="480">
        <v>765</v>
      </c>
      <c r="F518" s="480"/>
      <c r="G518" s="480" t="s">
        <v>88</v>
      </c>
      <c r="H518" s="168">
        <v>0.29166666666666669</v>
      </c>
      <c r="I518" s="168">
        <v>0.625</v>
      </c>
      <c r="J518" s="480"/>
      <c r="K518" s="454"/>
      <c r="L518" s="480">
        <v>180</v>
      </c>
      <c r="M518" s="480"/>
      <c r="N518" s="485">
        <f t="shared" si="14"/>
        <v>14030424</v>
      </c>
      <c r="O518" s="480"/>
      <c r="P518" s="480" t="s">
        <v>381</v>
      </c>
      <c r="Q518" s="455">
        <v>11</v>
      </c>
      <c r="R518" s="211" t="s">
        <v>115</v>
      </c>
      <c r="S518" s="485">
        <f t="shared" si="15"/>
        <v>0</v>
      </c>
      <c r="T518" s="741">
        <f>SUBTOTAL(9,S518:S522)</f>
        <v>0</v>
      </c>
    </row>
    <row r="519" spans="1:22" ht="15.75" thickBot="1" x14ac:dyDescent="0.3">
      <c r="A519" s="456" t="s">
        <v>118</v>
      </c>
      <c r="B519" s="487" t="s">
        <v>97</v>
      </c>
      <c r="C519" s="475">
        <v>14030424</v>
      </c>
      <c r="D519" s="734"/>
      <c r="E519" s="481">
        <v>180</v>
      </c>
      <c r="F519" s="481"/>
      <c r="G519" s="481" t="s">
        <v>88</v>
      </c>
      <c r="H519" s="167">
        <v>0.29166666666666669</v>
      </c>
      <c r="I519" s="167">
        <v>0.625</v>
      </c>
      <c r="J519" s="481"/>
      <c r="K519" s="141"/>
      <c r="L519" s="481">
        <v>180</v>
      </c>
      <c r="M519" s="481"/>
      <c r="N519" s="213">
        <f t="shared" si="14"/>
        <v>14030424</v>
      </c>
      <c r="O519" s="481"/>
      <c r="P519" s="481" t="s">
        <v>366</v>
      </c>
      <c r="Q519" s="340">
        <v>10.5</v>
      </c>
      <c r="R519" s="487" t="s">
        <v>115</v>
      </c>
      <c r="S519" s="486">
        <f t="shared" si="15"/>
        <v>0</v>
      </c>
      <c r="T519" s="742"/>
    </row>
    <row r="520" spans="1:22" ht="15.75" thickBot="1" x14ac:dyDescent="0.3">
      <c r="A520" s="456" t="s">
        <v>118</v>
      </c>
      <c r="B520" s="487" t="s">
        <v>97</v>
      </c>
      <c r="C520" s="475">
        <v>14030424</v>
      </c>
      <c r="D520" s="734"/>
      <c r="E520" s="481">
        <v>180</v>
      </c>
      <c r="F520" s="481"/>
      <c r="G520" s="481" t="s">
        <v>88</v>
      </c>
      <c r="H520" s="167">
        <v>0.29166666666666669</v>
      </c>
      <c r="I520" s="167">
        <v>0.625</v>
      </c>
      <c r="J520" s="481"/>
      <c r="K520" s="141"/>
      <c r="L520" s="481">
        <v>180</v>
      </c>
      <c r="M520" s="481"/>
      <c r="N520" s="213">
        <f t="shared" si="14"/>
        <v>14030424</v>
      </c>
      <c r="O520" s="481"/>
      <c r="P520" s="481" t="s">
        <v>366</v>
      </c>
      <c r="Q520" s="340">
        <v>10.5</v>
      </c>
      <c r="R520" s="487" t="s">
        <v>115</v>
      </c>
      <c r="S520" s="486">
        <f t="shared" si="15"/>
        <v>0</v>
      </c>
      <c r="T520" s="742"/>
    </row>
    <row r="521" spans="1:22" ht="15.75" thickBot="1" x14ac:dyDescent="0.3">
      <c r="A521" s="456" t="s">
        <v>142</v>
      </c>
      <c r="B521" s="484" t="s">
        <v>97</v>
      </c>
      <c r="C521" s="475">
        <v>14030424</v>
      </c>
      <c r="D521" s="734"/>
      <c r="E521" s="475">
        <v>450</v>
      </c>
      <c r="F521" s="475"/>
      <c r="G521" s="475" t="s">
        <v>88</v>
      </c>
      <c r="H521" s="167">
        <v>0.29166666666666669</v>
      </c>
      <c r="I521" s="167">
        <v>0.625</v>
      </c>
      <c r="J521" s="475"/>
      <c r="K521" s="448"/>
      <c r="L521" s="475">
        <v>180</v>
      </c>
      <c r="M521" s="475"/>
      <c r="N521" s="213">
        <f t="shared" si="14"/>
        <v>14030424</v>
      </c>
      <c r="O521" s="475"/>
      <c r="P521" s="475" t="s">
        <v>381</v>
      </c>
      <c r="Q521" s="449">
        <v>12.5</v>
      </c>
      <c r="R521" s="484" t="s">
        <v>115</v>
      </c>
      <c r="S521" s="213">
        <f t="shared" si="15"/>
        <v>0</v>
      </c>
      <c r="T521" s="742"/>
    </row>
    <row r="522" spans="1:22" ht="15.75" thickBot="1" x14ac:dyDescent="0.3">
      <c r="A522" s="450" t="s">
        <v>277</v>
      </c>
      <c r="B522" s="487" t="s">
        <v>97</v>
      </c>
      <c r="C522" s="476">
        <v>14030424</v>
      </c>
      <c r="D522" s="735"/>
      <c r="E522" s="482">
        <v>225</v>
      </c>
      <c r="F522" s="482"/>
      <c r="G522" s="482" t="s">
        <v>88</v>
      </c>
      <c r="H522" s="171">
        <v>0.29166666666666669</v>
      </c>
      <c r="I522" s="171">
        <v>0.625</v>
      </c>
      <c r="J522" s="482"/>
      <c r="K522" s="451"/>
      <c r="L522" s="482">
        <v>180</v>
      </c>
      <c r="M522" s="482"/>
      <c r="N522" s="484">
        <f t="shared" si="14"/>
        <v>14030424</v>
      </c>
      <c r="O522" s="482"/>
      <c r="P522" s="482" t="s">
        <v>381</v>
      </c>
      <c r="Q522" s="452">
        <v>14</v>
      </c>
      <c r="R522" s="487" t="s">
        <v>115</v>
      </c>
      <c r="S522" s="487">
        <f t="shared" si="15"/>
        <v>0</v>
      </c>
      <c r="T522" s="743"/>
    </row>
    <row r="523" spans="1:22" ht="15.75" thickBot="1" x14ac:dyDescent="0.3">
      <c r="A523" s="453" t="s">
        <v>118</v>
      </c>
      <c r="B523" s="211" t="s">
        <v>97</v>
      </c>
      <c r="C523" s="480">
        <v>14030424</v>
      </c>
      <c r="D523" s="737" t="s">
        <v>214</v>
      </c>
      <c r="E523" s="480">
        <v>180</v>
      </c>
      <c r="F523" s="480"/>
      <c r="G523" s="480" t="s">
        <v>88</v>
      </c>
      <c r="H523" s="168">
        <v>0.33333333333333331</v>
      </c>
      <c r="I523" s="168">
        <v>0.625</v>
      </c>
      <c r="J523" s="480"/>
      <c r="K523" s="454"/>
      <c r="L523" s="480">
        <v>180</v>
      </c>
      <c r="M523" s="480"/>
      <c r="N523" s="485">
        <f t="shared" si="14"/>
        <v>14030424</v>
      </c>
      <c r="O523" s="480"/>
      <c r="P523" s="480" t="s">
        <v>366</v>
      </c>
      <c r="Q523" s="455">
        <v>10.5</v>
      </c>
      <c r="R523" s="211" t="s">
        <v>115</v>
      </c>
      <c r="S523" s="485">
        <f t="shared" si="15"/>
        <v>0</v>
      </c>
      <c r="T523" s="741">
        <f>SUBTOTAL(9,S523:S527)</f>
        <v>0</v>
      </c>
      <c r="U523" s="343"/>
      <c r="V523" s="343"/>
    </row>
    <row r="524" spans="1:22" ht="15.75" thickBot="1" x14ac:dyDescent="0.3">
      <c r="A524" s="456" t="s">
        <v>118</v>
      </c>
      <c r="B524" s="487" t="s">
        <v>97</v>
      </c>
      <c r="C524" s="475">
        <v>14030424</v>
      </c>
      <c r="D524" s="734"/>
      <c r="E524" s="481">
        <v>180</v>
      </c>
      <c r="F524" s="481"/>
      <c r="G524" s="481" t="s">
        <v>88</v>
      </c>
      <c r="H524" s="167">
        <v>0.33333333333333331</v>
      </c>
      <c r="I524" s="167">
        <v>0.625</v>
      </c>
      <c r="J524" s="481"/>
      <c r="K524" s="141"/>
      <c r="L524" s="481">
        <v>180</v>
      </c>
      <c r="M524" s="481"/>
      <c r="N524" s="213">
        <f t="shared" si="14"/>
        <v>14030424</v>
      </c>
      <c r="O524" s="481"/>
      <c r="P524" s="481" t="s">
        <v>366</v>
      </c>
      <c r="Q524" s="340">
        <v>10.5</v>
      </c>
      <c r="R524" s="487" t="s">
        <v>115</v>
      </c>
      <c r="S524" s="486">
        <f t="shared" si="15"/>
        <v>0</v>
      </c>
      <c r="T524" s="742"/>
    </row>
    <row r="525" spans="1:22" ht="15.75" thickBot="1" x14ac:dyDescent="0.3">
      <c r="A525" s="456" t="s">
        <v>517</v>
      </c>
      <c r="B525" s="487" t="s">
        <v>97</v>
      </c>
      <c r="C525" s="475">
        <v>14030424</v>
      </c>
      <c r="D525" s="734"/>
      <c r="E525" s="481">
        <v>270</v>
      </c>
      <c r="F525" s="481"/>
      <c r="G525" s="481" t="s">
        <v>88</v>
      </c>
      <c r="H525" s="167">
        <v>0.33333333333333331</v>
      </c>
      <c r="I525" s="167">
        <v>0.625</v>
      </c>
      <c r="J525" s="481"/>
      <c r="K525" s="141"/>
      <c r="L525" s="481">
        <v>180</v>
      </c>
      <c r="M525" s="481"/>
      <c r="N525" s="213">
        <f t="shared" si="14"/>
        <v>14030424</v>
      </c>
      <c r="O525" s="481"/>
      <c r="P525" s="481" t="s">
        <v>381</v>
      </c>
      <c r="Q525" s="340">
        <v>8</v>
      </c>
      <c r="R525" s="487" t="s">
        <v>115</v>
      </c>
      <c r="S525" s="486">
        <f t="shared" si="15"/>
        <v>0</v>
      </c>
      <c r="T525" s="742"/>
    </row>
    <row r="526" spans="1:22" ht="15.75" thickBot="1" x14ac:dyDescent="0.3">
      <c r="A526" s="456" t="s">
        <v>277</v>
      </c>
      <c r="B526" s="487" t="s">
        <v>97</v>
      </c>
      <c r="C526" s="475">
        <v>14030424</v>
      </c>
      <c r="D526" s="734"/>
      <c r="E526" s="481">
        <v>225</v>
      </c>
      <c r="F526" s="481"/>
      <c r="G526" s="481" t="s">
        <v>88</v>
      </c>
      <c r="H526" s="167">
        <v>0.33333333333333331</v>
      </c>
      <c r="I526" s="167">
        <v>0.625</v>
      </c>
      <c r="J526" s="481"/>
      <c r="K526" s="141"/>
      <c r="L526" s="481">
        <v>180</v>
      </c>
      <c r="M526" s="481"/>
      <c r="N526" s="213">
        <f t="shared" si="14"/>
        <v>14030424</v>
      </c>
      <c r="O526" s="481"/>
      <c r="P526" s="481" t="s">
        <v>381</v>
      </c>
      <c r="Q526" s="340">
        <v>12</v>
      </c>
      <c r="R526" s="487" t="s">
        <v>115</v>
      </c>
      <c r="S526" s="486">
        <f t="shared" si="15"/>
        <v>0</v>
      </c>
      <c r="T526" s="742"/>
    </row>
    <row r="527" spans="1:22" ht="15.75" thickBot="1" x14ac:dyDescent="0.3">
      <c r="A527" s="450" t="s">
        <v>223</v>
      </c>
      <c r="B527" s="484" t="s">
        <v>97</v>
      </c>
      <c r="C527" s="476">
        <v>14030424</v>
      </c>
      <c r="D527" s="735"/>
      <c r="E527" s="476">
        <v>765</v>
      </c>
      <c r="F527" s="476"/>
      <c r="G527" s="476" t="s">
        <v>88</v>
      </c>
      <c r="H527" s="171">
        <v>0.33333333333333331</v>
      </c>
      <c r="I527" s="171">
        <v>0.625</v>
      </c>
      <c r="J527" s="476"/>
      <c r="K527" s="500"/>
      <c r="L527" s="476">
        <v>180</v>
      </c>
      <c r="M527" s="476"/>
      <c r="N527" s="484">
        <f t="shared" si="14"/>
        <v>14030424</v>
      </c>
      <c r="O527" s="476"/>
      <c r="P527" s="476" t="s">
        <v>381</v>
      </c>
      <c r="Q527" s="501">
        <v>11</v>
      </c>
      <c r="R527" s="484" t="s">
        <v>115</v>
      </c>
      <c r="S527" s="484">
        <f t="shared" si="15"/>
        <v>0</v>
      </c>
      <c r="T527" s="743"/>
    </row>
    <row r="528" spans="1:22" ht="15.75" thickBot="1" x14ac:dyDescent="0.3">
      <c r="A528" s="453" t="s">
        <v>424</v>
      </c>
      <c r="B528" s="211" t="s">
        <v>97</v>
      </c>
      <c r="C528" s="494">
        <v>14030421</v>
      </c>
      <c r="D528" s="737" t="s">
        <v>257</v>
      </c>
      <c r="E528" s="494">
        <v>180</v>
      </c>
      <c r="F528" s="494"/>
      <c r="G528" s="494" t="s">
        <v>88</v>
      </c>
      <c r="H528" s="168">
        <v>0.29166666666666669</v>
      </c>
      <c r="I528" s="168">
        <v>0.625</v>
      </c>
      <c r="J528" s="494"/>
      <c r="K528" s="454"/>
      <c r="L528" s="494">
        <v>120</v>
      </c>
      <c r="M528" s="494"/>
      <c r="N528" s="497">
        <f t="shared" si="14"/>
        <v>14030421</v>
      </c>
      <c r="O528" s="494"/>
      <c r="P528" s="494" t="s">
        <v>577</v>
      </c>
      <c r="Q528" s="455" t="s">
        <v>579</v>
      </c>
      <c r="R528" s="211" t="s">
        <v>115</v>
      </c>
      <c r="S528" s="497">
        <f t="shared" si="15"/>
        <v>0</v>
      </c>
      <c r="T528" s="741">
        <f>SUBTOTAL(9,S528:S530)</f>
        <v>0</v>
      </c>
    </row>
    <row r="529" spans="1:20" ht="15.75" thickBot="1" x14ac:dyDescent="0.3">
      <c r="A529" s="456" t="s">
        <v>223</v>
      </c>
      <c r="B529" s="499" t="s">
        <v>97</v>
      </c>
      <c r="C529" s="488">
        <v>14030421</v>
      </c>
      <c r="D529" s="734"/>
      <c r="E529" s="492">
        <v>765</v>
      </c>
      <c r="F529" s="492"/>
      <c r="G529" s="492" t="s">
        <v>88</v>
      </c>
      <c r="H529" s="167">
        <v>0.29166666666666669</v>
      </c>
      <c r="I529" s="167">
        <v>0.625</v>
      </c>
      <c r="J529" s="492"/>
      <c r="K529" s="141"/>
      <c r="L529" s="492">
        <v>180</v>
      </c>
      <c r="M529" s="492"/>
      <c r="N529" s="213">
        <f t="shared" si="14"/>
        <v>14030421</v>
      </c>
      <c r="O529" s="492"/>
      <c r="P529" s="492" t="s">
        <v>381</v>
      </c>
      <c r="Q529" s="340">
        <v>11</v>
      </c>
      <c r="R529" s="499" t="s">
        <v>115</v>
      </c>
      <c r="S529" s="498">
        <f t="shared" si="15"/>
        <v>0</v>
      </c>
      <c r="T529" s="742"/>
    </row>
    <row r="530" spans="1:20" ht="15.75" thickBot="1" x14ac:dyDescent="0.3">
      <c r="A530" s="450" t="s">
        <v>541</v>
      </c>
      <c r="B530" s="499" t="s">
        <v>97</v>
      </c>
      <c r="C530" s="489">
        <v>14030421</v>
      </c>
      <c r="D530" s="735"/>
      <c r="E530" s="493">
        <v>1155</v>
      </c>
      <c r="F530" s="493"/>
      <c r="G530" s="493" t="s">
        <v>88</v>
      </c>
      <c r="H530" s="171">
        <v>0.29166666666666669</v>
      </c>
      <c r="I530" s="171">
        <v>0.625</v>
      </c>
      <c r="J530" s="493"/>
      <c r="K530" s="451"/>
      <c r="L530" s="493">
        <v>180</v>
      </c>
      <c r="M530" s="493"/>
      <c r="N530" s="496">
        <f t="shared" si="14"/>
        <v>14030421</v>
      </c>
      <c r="O530" s="493"/>
      <c r="P530" s="493" t="s">
        <v>578</v>
      </c>
      <c r="Q530" s="452" t="s">
        <v>580</v>
      </c>
      <c r="R530" s="499" t="s">
        <v>115</v>
      </c>
      <c r="S530" s="499">
        <f t="shared" si="15"/>
        <v>0</v>
      </c>
      <c r="T530" s="743"/>
    </row>
    <row r="531" spans="1:20" ht="15.75" thickBot="1" x14ac:dyDescent="0.3">
      <c r="A531" s="515" t="s">
        <v>473</v>
      </c>
      <c r="B531" s="247" t="s">
        <v>97</v>
      </c>
      <c r="C531" s="494">
        <v>14030411</v>
      </c>
      <c r="D531" s="737" t="s">
        <v>214</v>
      </c>
      <c r="E531" s="494">
        <v>900</v>
      </c>
      <c r="F531" s="494"/>
      <c r="G531" s="494" t="s">
        <v>88</v>
      </c>
      <c r="H531" s="168">
        <v>0.33333333333333331</v>
      </c>
      <c r="I531" s="168">
        <v>0.625</v>
      </c>
      <c r="J531" s="494"/>
      <c r="K531" s="454"/>
      <c r="L531" s="494">
        <v>120</v>
      </c>
      <c r="M531" s="494"/>
      <c r="N531" s="497">
        <f t="shared" si="14"/>
        <v>14030411</v>
      </c>
      <c r="O531" s="494"/>
      <c r="P531" s="494" t="s">
        <v>476</v>
      </c>
      <c r="Q531" s="455">
        <v>10</v>
      </c>
      <c r="R531" s="211" t="s">
        <v>115</v>
      </c>
      <c r="S531" s="497">
        <f t="shared" si="15"/>
        <v>0</v>
      </c>
      <c r="T531" s="741">
        <f>SUBTOTAL(9,S531:S538)</f>
        <v>0</v>
      </c>
    </row>
    <row r="532" spans="1:20" ht="15.75" thickBot="1" x14ac:dyDescent="0.3">
      <c r="A532" s="516" t="s">
        <v>424</v>
      </c>
      <c r="B532" s="249" t="s">
        <v>97</v>
      </c>
      <c r="C532" s="488">
        <v>14030411</v>
      </c>
      <c r="D532" s="734"/>
      <c r="E532" s="492">
        <v>180</v>
      </c>
      <c r="F532" s="492"/>
      <c r="G532" s="492" t="s">
        <v>88</v>
      </c>
      <c r="H532" s="168">
        <v>0.33333333333333331</v>
      </c>
      <c r="I532" s="168">
        <v>0.625</v>
      </c>
      <c r="J532" s="492"/>
      <c r="K532" s="141"/>
      <c r="L532" s="492">
        <v>120</v>
      </c>
      <c r="M532" s="492"/>
      <c r="N532" s="213">
        <f t="shared" si="14"/>
        <v>14030411</v>
      </c>
      <c r="O532" s="492"/>
      <c r="P532" s="492" t="s">
        <v>581</v>
      </c>
      <c r="Q532" s="340" t="s">
        <v>582</v>
      </c>
      <c r="R532" s="499" t="s">
        <v>115</v>
      </c>
      <c r="S532" s="498">
        <f t="shared" si="15"/>
        <v>0</v>
      </c>
      <c r="T532" s="742"/>
    </row>
    <row r="533" spans="1:20" ht="15.75" thickBot="1" x14ac:dyDescent="0.3">
      <c r="A533" s="516" t="s">
        <v>424</v>
      </c>
      <c r="B533" s="518" t="s">
        <v>97</v>
      </c>
      <c r="C533" s="488">
        <v>14030411</v>
      </c>
      <c r="D533" s="734"/>
      <c r="E533" s="488">
        <v>180</v>
      </c>
      <c r="F533" s="488"/>
      <c r="G533" s="488" t="s">
        <v>88</v>
      </c>
      <c r="H533" s="168">
        <v>0.33333333333333331</v>
      </c>
      <c r="I533" s="168">
        <v>0.625</v>
      </c>
      <c r="J533" s="488"/>
      <c r="K533" s="448"/>
      <c r="L533" s="488">
        <v>120</v>
      </c>
      <c r="M533" s="488"/>
      <c r="N533" s="213">
        <f t="shared" si="14"/>
        <v>14030411</v>
      </c>
      <c r="O533" s="488"/>
      <c r="P533" s="492" t="s">
        <v>581</v>
      </c>
      <c r="Q533" s="449" t="s">
        <v>582</v>
      </c>
      <c r="R533" s="496" t="s">
        <v>115</v>
      </c>
      <c r="S533" s="213">
        <f t="shared" si="15"/>
        <v>0</v>
      </c>
      <c r="T533" s="742"/>
    </row>
    <row r="534" spans="1:20" ht="15.75" thickBot="1" x14ac:dyDescent="0.3">
      <c r="A534" s="516" t="s">
        <v>235</v>
      </c>
      <c r="B534" s="249" t="s">
        <v>97</v>
      </c>
      <c r="C534" s="488">
        <v>14030411</v>
      </c>
      <c r="D534" s="734"/>
      <c r="E534" s="492">
        <v>90</v>
      </c>
      <c r="F534" s="492"/>
      <c r="G534" s="492" t="s">
        <v>88</v>
      </c>
      <c r="H534" s="168">
        <v>0.33333333333333331</v>
      </c>
      <c r="I534" s="168">
        <v>0.625</v>
      </c>
      <c r="J534" s="492"/>
      <c r="K534" s="141"/>
      <c r="L534" s="492">
        <v>120</v>
      </c>
      <c r="M534" s="492"/>
      <c r="N534" s="213">
        <f t="shared" si="14"/>
        <v>14030411</v>
      </c>
      <c r="O534" s="492"/>
      <c r="P534" s="492" t="s">
        <v>285</v>
      </c>
      <c r="Q534" s="340" t="s">
        <v>583</v>
      </c>
      <c r="R534" s="499" t="s">
        <v>115</v>
      </c>
      <c r="S534" s="498">
        <f t="shared" si="15"/>
        <v>0</v>
      </c>
      <c r="T534" s="742"/>
    </row>
    <row r="535" spans="1:20" ht="15.75" thickBot="1" x14ac:dyDescent="0.3">
      <c r="A535" s="516" t="s">
        <v>118</v>
      </c>
      <c r="B535" s="249" t="s">
        <v>97</v>
      </c>
      <c r="C535" s="488">
        <v>14030411</v>
      </c>
      <c r="D535" s="734"/>
      <c r="E535" s="492">
        <v>180</v>
      </c>
      <c r="F535" s="492"/>
      <c r="G535" s="492" t="s">
        <v>88</v>
      </c>
      <c r="H535" s="168">
        <v>0.33333333333333331</v>
      </c>
      <c r="I535" s="168">
        <v>0.625</v>
      </c>
      <c r="J535" s="492"/>
      <c r="K535" s="141"/>
      <c r="L535" s="492">
        <v>180</v>
      </c>
      <c r="M535" s="492"/>
      <c r="N535" s="213">
        <f t="shared" si="14"/>
        <v>14030411</v>
      </c>
      <c r="O535" s="492"/>
      <c r="P535" s="492" t="s">
        <v>366</v>
      </c>
      <c r="Q535" s="340">
        <v>5</v>
      </c>
      <c r="R535" s="499" t="s">
        <v>115</v>
      </c>
      <c r="S535" s="498">
        <f t="shared" si="15"/>
        <v>0</v>
      </c>
      <c r="T535" s="742"/>
    </row>
    <row r="536" spans="1:20" ht="15.75" thickBot="1" x14ac:dyDescent="0.3">
      <c r="A536" s="516" t="s">
        <v>118</v>
      </c>
      <c r="B536" s="249" t="s">
        <v>97</v>
      </c>
      <c r="C536" s="488">
        <v>14030411</v>
      </c>
      <c r="D536" s="734"/>
      <c r="E536" s="492">
        <v>180</v>
      </c>
      <c r="F536" s="492"/>
      <c r="G536" s="492" t="s">
        <v>88</v>
      </c>
      <c r="H536" s="168">
        <v>0.33333333333333331</v>
      </c>
      <c r="I536" s="168">
        <v>0.625</v>
      </c>
      <c r="J536" s="492"/>
      <c r="K536" s="141"/>
      <c r="L536" s="492">
        <v>180</v>
      </c>
      <c r="M536" s="492"/>
      <c r="N536" s="213">
        <f t="shared" si="14"/>
        <v>14030411</v>
      </c>
      <c r="O536" s="492"/>
      <c r="P536" s="492" t="s">
        <v>366</v>
      </c>
      <c r="Q536" s="340">
        <v>10.5</v>
      </c>
      <c r="R536" s="499" t="s">
        <v>115</v>
      </c>
      <c r="S536" s="498">
        <f t="shared" si="15"/>
        <v>0</v>
      </c>
      <c r="T536" s="742"/>
    </row>
    <row r="537" spans="1:20" ht="15.75" thickBot="1" x14ac:dyDescent="0.3">
      <c r="A537" s="516" t="s">
        <v>118</v>
      </c>
      <c r="B537" s="249" t="s">
        <v>97</v>
      </c>
      <c r="C537" s="488">
        <v>14030411</v>
      </c>
      <c r="D537" s="734"/>
      <c r="E537" s="492">
        <v>180</v>
      </c>
      <c r="F537" s="492"/>
      <c r="G537" s="492" t="s">
        <v>88</v>
      </c>
      <c r="H537" s="168">
        <v>0.33333333333333331</v>
      </c>
      <c r="I537" s="168">
        <v>0.625</v>
      </c>
      <c r="J537" s="492"/>
      <c r="K537" s="141"/>
      <c r="L537" s="492">
        <v>180</v>
      </c>
      <c r="M537" s="492"/>
      <c r="N537" s="213">
        <f t="shared" si="14"/>
        <v>14030411</v>
      </c>
      <c r="O537" s="492"/>
      <c r="P537" s="492" t="s">
        <v>366</v>
      </c>
      <c r="Q537" s="340">
        <v>10.5</v>
      </c>
      <c r="R537" s="499" t="s">
        <v>115</v>
      </c>
      <c r="S537" s="498">
        <f t="shared" si="15"/>
        <v>0</v>
      </c>
      <c r="T537" s="742"/>
    </row>
    <row r="538" spans="1:20" ht="15.75" thickBot="1" x14ac:dyDescent="0.3">
      <c r="A538" s="517" t="s">
        <v>118</v>
      </c>
      <c r="B538" s="249" t="s">
        <v>97</v>
      </c>
      <c r="C538" s="489">
        <v>14030411</v>
      </c>
      <c r="D538" s="735"/>
      <c r="E538" s="493">
        <v>180</v>
      </c>
      <c r="F538" s="493"/>
      <c r="G538" s="493" t="s">
        <v>88</v>
      </c>
      <c r="H538" s="320">
        <v>0.33333333333333331</v>
      </c>
      <c r="I538" s="320">
        <v>0.625</v>
      </c>
      <c r="J538" s="493"/>
      <c r="K538" s="451"/>
      <c r="L538" s="493">
        <v>180</v>
      </c>
      <c r="M538" s="493"/>
      <c r="N538" s="496">
        <f t="shared" si="14"/>
        <v>14030411</v>
      </c>
      <c r="O538" s="493"/>
      <c r="P538" s="493" t="s">
        <v>366</v>
      </c>
      <c r="Q538" s="452">
        <v>10.5</v>
      </c>
      <c r="R538" s="499" t="s">
        <v>115</v>
      </c>
      <c r="S538" s="499">
        <f t="shared" si="15"/>
        <v>0</v>
      </c>
      <c r="T538" s="743"/>
    </row>
    <row r="539" spans="1:20" ht="15.75" thickBot="1" x14ac:dyDescent="0.3">
      <c r="A539" s="453" t="s">
        <v>223</v>
      </c>
      <c r="B539" s="211" t="s">
        <v>97</v>
      </c>
      <c r="C539" s="494">
        <v>14030421</v>
      </c>
      <c r="D539" s="737" t="s">
        <v>214</v>
      </c>
      <c r="E539" s="494">
        <v>765</v>
      </c>
      <c r="F539" s="494"/>
      <c r="G539" s="494" t="s">
        <v>88</v>
      </c>
      <c r="H539" s="168">
        <v>0.35416666666666669</v>
      </c>
      <c r="I539" s="168">
        <v>0.66666666666666663</v>
      </c>
      <c r="J539" s="494"/>
      <c r="K539" s="454"/>
      <c r="L539" s="494">
        <v>180</v>
      </c>
      <c r="M539" s="494"/>
      <c r="N539" s="497">
        <f t="shared" si="14"/>
        <v>14030421</v>
      </c>
      <c r="O539" s="494"/>
      <c r="P539" s="494" t="s">
        <v>381</v>
      </c>
      <c r="Q539" s="455">
        <v>11</v>
      </c>
      <c r="R539" s="211" t="s">
        <v>115</v>
      </c>
      <c r="S539" s="497">
        <f t="shared" si="15"/>
        <v>0</v>
      </c>
      <c r="T539" s="741">
        <f>SUBTOTAL(9,S539:S541)</f>
        <v>0</v>
      </c>
    </row>
    <row r="540" spans="1:20" ht="15.75" thickBot="1" x14ac:dyDescent="0.3">
      <c r="A540" s="456" t="s">
        <v>223</v>
      </c>
      <c r="B540" s="499" t="s">
        <v>97</v>
      </c>
      <c r="C540" s="488">
        <v>14030421</v>
      </c>
      <c r="D540" s="734"/>
      <c r="E540" s="492">
        <v>765</v>
      </c>
      <c r="F540" s="492"/>
      <c r="G540" s="492" t="s">
        <v>88</v>
      </c>
      <c r="H540" s="168">
        <v>0.35416666666666669</v>
      </c>
      <c r="I540" s="168">
        <v>0.66666666666666663</v>
      </c>
      <c r="J540" s="492"/>
      <c r="K540" s="141"/>
      <c r="L540" s="492">
        <v>180</v>
      </c>
      <c r="M540" s="492"/>
      <c r="N540" s="213">
        <f t="shared" si="14"/>
        <v>14030421</v>
      </c>
      <c r="O540" s="492"/>
      <c r="P540" s="492" t="s">
        <v>381</v>
      </c>
      <c r="Q540" s="340">
        <v>11</v>
      </c>
      <c r="R540" s="499" t="s">
        <v>115</v>
      </c>
      <c r="S540" s="498">
        <f t="shared" si="15"/>
        <v>0</v>
      </c>
      <c r="T540" s="742"/>
    </row>
    <row r="541" spans="1:20" ht="15.75" thickBot="1" x14ac:dyDescent="0.3">
      <c r="A541" s="450" t="s">
        <v>424</v>
      </c>
      <c r="B541" s="499" t="s">
        <v>97</v>
      </c>
      <c r="C541" s="489">
        <v>14030421</v>
      </c>
      <c r="D541" s="735"/>
      <c r="E541" s="493">
        <v>180</v>
      </c>
      <c r="F541" s="493"/>
      <c r="G541" s="493" t="s">
        <v>88</v>
      </c>
      <c r="H541" s="320">
        <v>0.35416666666666669</v>
      </c>
      <c r="I541" s="320">
        <v>0.66666666666666663</v>
      </c>
      <c r="J541" s="493"/>
      <c r="K541" s="451"/>
      <c r="L541" s="493">
        <v>120</v>
      </c>
      <c r="M541" s="493"/>
      <c r="N541" s="496">
        <f t="shared" si="14"/>
        <v>14030421</v>
      </c>
      <c r="O541" s="493"/>
      <c r="P541" s="493" t="s">
        <v>584</v>
      </c>
      <c r="Q541" s="452" t="s">
        <v>579</v>
      </c>
      <c r="R541" s="499" t="s">
        <v>115</v>
      </c>
      <c r="S541" s="499">
        <f t="shared" si="15"/>
        <v>0</v>
      </c>
      <c r="T541" s="743"/>
    </row>
    <row r="542" spans="1:20" ht="15.75" thickBot="1" x14ac:dyDescent="0.3">
      <c r="A542" s="453" t="s">
        <v>517</v>
      </c>
      <c r="B542" s="211" t="s">
        <v>97</v>
      </c>
      <c r="C542" s="507">
        <v>14030501</v>
      </c>
      <c r="D542" s="737" t="s">
        <v>257</v>
      </c>
      <c r="E542" s="507">
        <v>270</v>
      </c>
      <c r="F542" s="507"/>
      <c r="G542" s="507" t="s">
        <v>88</v>
      </c>
      <c r="H542" s="168">
        <v>0.29166666666666669</v>
      </c>
      <c r="I542" s="168">
        <v>0.79166666666666663</v>
      </c>
      <c r="J542" s="507"/>
      <c r="K542" s="454"/>
      <c r="L542" s="507">
        <v>180</v>
      </c>
      <c r="M542" s="507"/>
      <c r="N542" s="512">
        <f t="shared" si="14"/>
        <v>14030501</v>
      </c>
      <c r="O542" s="507"/>
      <c r="P542" s="507" t="s">
        <v>381</v>
      </c>
      <c r="Q542" s="455">
        <v>8</v>
      </c>
      <c r="R542" s="211" t="s">
        <v>115</v>
      </c>
      <c r="S542" s="512">
        <f t="shared" si="15"/>
        <v>0</v>
      </c>
      <c r="T542" s="741">
        <f>SUBTOTAL(9,S542:S547)</f>
        <v>0</v>
      </c>
    </row>
    <row r="543" spans="1:20" ht="15.75" thickBot="1" x14ac:dyDescent="0.3">
      <c r="A543" s="456" t="s">
        <v>517</v>
      </c>
      <c r="B543" s="514" t="s">
        <v>97</v>
      </c>
      <c r="C543" s="503">
        <v>14030501</v>
      </c>
      <c r="D543" s="734"/>
      <c r="E543" s="508">
        <v>270</v>
      </c>
      <c r="F543" s="508"/>
      <c r="G543" s="508" t="s">
        <v>88</v>
      </c>
      <c r="H543" s="167">
        <v>0.29166666666666669</v>
      </c>
      <c r="I543" s="167">
        <v>0.79166666666666663</v>
      </c>
      <c r="J543" s="508"/>
      <c r="K543" s="141"/>
      <c r="L543" s="508">
        <v>180</v>
      </c>
      <c r="M543" s="508"/>
      <c r="N543" s="213">
        <f t="shared" si="14"/>
        <v>14030501</v>
      </c>
      <c r="O543" s="508"/>
      <c r="P543" s="508" t="s">
        <v>381</v>
      </c>
      <c r="Q543" s="340">
        <v>8</v>
      </c>
      <c r="R543" s="514" t="s">
        <v>115</v>
      </c>
      <c r="S543" s="513">
        <f t="shared" si="15"/>
        <v>0</v>
      </c>
      <c r="T543" s="742"/>
    </row>
    <row r="544" spans="1:20" ht="15.75" thickBot="1" x14ac:dyDescent="0.3">
      <c r="A544" s="456" t="s">
        <v>597</v>
      </c>
      <c r="B544" s="514" t="s">
        <v>97</v>
      </c>
      <c r="C544" s="503">
        <v>14030501</v>
      </c>
      <c r="D544" s="734"/>
      <c r="E544" s="508">
        <v>450</v>
      </c>
      <c r="F544" s="508"/>
      <c r="G544" s="508" t="s">
        <v>88</v>
      </c>
      <c r="H544" s="167">
        <v>0.29166666666666669</v>
      </c>
      <c r="I544" s="167">
        <v>0.79166666666666663</v>
      </c>
      <c r="J544" s="508"/>
      <c r="K544" s="141"/>
      <c r="L544" s="508">
        <v>180</v>
      </c>
      <c r="M544" s="508"/>
      <c r="N544" s="213">
        <f t="shared" si="14"/>
        <v>14030501</v>
      </c>
      <c r="O544" s="508"/>
      <c r="P544" s="508" t="s">
        <v>381</v>
      </c>
      <c r="Q544" s="340">
        <v>12</v>
      </c>
      <c r="R544" s="514" t="s">
        <v>115</v>
      </c>
      <c r="S544" s="513">
        <f t="shared" si="15"/>
        <v>0</v>
      </c>
      <c r="T544" s="742"/>
    </row>
    <row r="545" spans="1:20" ht="15.75" thickBot="1" x14ac:dyDescent="0.3">
      <c r="A545" s="456" t="s">
        <v>277</v>
      </c>
      <c r="B545" s="511" t="s">
        <v>97</v>
      </c>
      <c r="C545" s="503">
        <v>14030501</v>
      </c>
      <c r="D545" s="734"/>
      <c r="E545" s="503">
        <v>225</v>
      </c>
      <c r="F545" s="503"/>
      <c r="G545" s="503" t="s">
        <v>88</v>
      </c>
      <c r="H545" s="167">
        <v>0.29166666666666669</v>
      </c>
      <c r="I545" s="167">
        <v>0.79166666666666663</v>
      </c>
      <c r="J545" s="503"/>
      <c r="K545" s="448"/>
      <c r="L545" s="503">
        <v>180</v>
      </c>
      <c r="M545" s="503"/>
      <c r="N545" s="213">
        <f t="shared" si="14"/>
        <v>14030501</v>
      </c>
      <c r="O545" s="503"/>
      <c r="P545" s="503" t="s">
        <v>381</v>
      </c>
      <c r="Q545" s="449">
        <v>12</v>
      </c>
      <c r="R545" s="511" t="s">
        <v>115</v>
      </c>
      <c r="S545" s="213">
        <f t="shared" si="15"/>
        <v>0</v>
      </c>
      <c r="T545" s="742"/>
    </row>
    <row r="546" spans="1:20" ht="15.75" thickBot="1" x14ac:dyDescent="0.3">
      <c r="A546" s="456" t="s">
        <v>415</v>
      </c>
      <c r="B546" s="514" t="s">
        <v>97</v>
      </c>
      <c r="C546" s="503">
        <v>14030501</v>
      </c>
      <c r="D546" s="734"/>
      <c r="E546" s="508">
        <v>190</v>
      </c>
      <c r="F546" s="508"/>
      <c r="G546" s="508" t="s">
        <v>88</v>
      </c>
      <c r="H546" s="167">
        <v>0.29166666666666669</v>
      </c>
      <c r="I546" s="167">
        <v>0.79166666666666663</v>
      </c>
      <c r="J546" s="508"/>
      <c r="K546" s="141"/>
      <c r="L546" s="508">
        <v>120</v>
      </c>
      <c r="M546" s="508"/>
      <c r="N546" s="213">
        <f t="shared" si="14"/>
        <v>14030501</v>
      </c>
      <c r="O546" s="508"/>
      <c r="P546" s="508" t="s">
        <v>555</v>
      </c>
      <c r="Q546" s="340">
        <v>7.5</v>
      </c>
      <c r="R546" s="514" t="s">
        <v>115</v>
      </c>
      <c r="S546" s="513">
        <f t="shared" si="15"/>
        <v>0</v>
      </c>
      <c r="T546" s="742"/>
    </row>
    <row r="547" spans="1:20" ht="15.75" thickBot="1" x14ac:dyDescent="0.3">
      <c r="A547" s="450" t="s">
        <v>415</v>
      </c>
      <c r="B547" s="514" t="s">
        <v>97</v>
      </c>
      <c r="C547" s="502">
        <v>14030501</v>
      </c>
      <c r="D547" s="735"/>
      <c r="E547" s="509">
        <v>190</v>
      </c>
      <c r="F547" s="509"/>
      <c r="G547" s="509" t="s">
        <v>88</v>
      </c>
      <c r="H547" s="171">
        <v>0.29166666666666669</v>
      </c>
      <c r="I547" s="171">
        <v>0.79166666666666663</v>
      </c>
      <c r="J547" s="509"/>
      <c r="K547" s="451"/>
      <c r="L547" s="509">
        <v>120</v>
      </c>
      <c r="M547" s="509"/>
      <c r="N547" s="511">
        <f t="shared" si="14"/>
        <v>14030501</v>
      </c>
      <c r="O547" s="509"/>
      <c r="P547" s="509" t="s">
        <v>555</v>
      </c>
      <c r="Q547" s="452">
        <v>7.5</v>
      </c>
      <c r="R547" s="514" t="s">
        <v>115</v>
      </c>
      <c r="S547" s="514">
        <f t="shared" si="15"/>
        <v>0</v>
      </c>
      <c r="T547" s="743"/>
    </row>
    <row r="548" spans="1:20" ht="15.75" thickBot="1" x14ac:dyDescent="0.3">
      <c r="A548" s="453" t="s">
        <v>118</v>
      </c>
      <c r="B548" s="211" t="s">
        <v>97</v>
      </c>
      <c r="C548" s="525">
        <v>14030411</v>
      </c>
      <c r="D548" s="737" t="s">
        <v>257</v>
      </c>
      <c r="E548" s="525">
        <v>180</v>
      </c>
      <c r="F548" s="525"/>
      <c r="G548" s="525" t="s">
        <v>88</v>
      </c>
      <c r="H548" s="168">
        <v>0.29166666666666669</v>
      </c>
      <c r="I548" s="168">
        <v>0.625</v>
      </c>
      <c r="J548" s="525"/>
      <c r="K548" s="454"/>
      <c r="L548" s="525">
        <v>180</v>
      </c>
      <c r="M548" s="525"/>
      <c r="N548" s="528">
        <f t="shared" si="14"/>
        <v>14030411</v>
      </c>
      <c r="O548" s="525"/>
      <c r="P548" s="525" t="s">
        <v>366</v>
      </c>
      <c r="Q548" s="455">
        <v>10.5</v>
      </c>
      <c r="R548" s="211" t="s">
        <v>115</v>
      </c>
      <c r="S548" s="528">
        <f t="shared" si="15"/>
        <v>0</v>
      </c>
      <c r="T548" s="741">
        <f>SUBTOTAL(9,S548:S556)</f>
        <v>0</v>
      </c>
    </row>
    <row r="549" spans="1:20" ht="15.75" thickBot="1" x14ac:dyDescent="0.3">
      <c r="A549" s="456" t="s">
        <v>118</v>
      </c>
      <c r="B549" s="530" t="s">
        <v>97</v>
      </c>
      <c r="C549" s="521">
        <v>14030411</v>
      </c>
      <c r="D549" s="734"/>
      <c r="E549" s="523">
        <v>180</v>
      </c>
      <c r="F549" s="523"/>
      <c r="G549" s="523" t="s">
        <v>88</v>
      </c>
      <c r="H549" s="167">
        <v>0.29166666666666669</v>
      </c>
      <c r="I549" s="167">
        <v>0.625</v>
      </c>
      <c r="J549" s="523"/>
      <c r="K549" s="141"/>
      <c r="L549" s="523">
        <v>180</v>
      </c>
      <c r="M549" s="523"/>
      <c r="N549" s="213">
        <f t="shared" si="14"/>
        <v>14030411</v>
      </c>
      <c r="O549" s="523"/>
      <c r="P549" s="523" t="s">
        <v>366</v>
      </c>
      <c r="Q549" s="340">
        <v>10.5</v>
      </c>
      <c r="R549" s="530" t="s">
        <v>115</v>
      </c>
      <c r="S549" s="529">
        <f t="shared" si="15"/>
        <v>0</v>
      </c>
      <c r="T549" s="742"/>
    </row>
    <row r="550" spans="1:20" ht="15.75" thickBot="1" x14ac:dyDescent="0.3">
      <c r="A550" s="456" t="s">
        <v>118</v>
      </c>
      <c r="B550" s="530" t="s">
        <v>97</v>
      </c>
      <c r="C550" s="521">
        <v>14030411</v>
      </c>
      <c r="D550" s="734"/>
      <c r="E550" s="523">
        <v>180</v>
      </c>
      <c r="F550" s="523"/>
      <c r="G550" s="523" t="s">
        <v>88</v>
      </c>
      <c r="H550" s="167">
        <v>0.29166666666666669</v>
      </c>
      <c r="I550" s="167">
        <v>0.625</v>
      </c>
      <c r="J550" s="523"/>
      <c r="K550" s="141"/>
      <c r="L550" s="523">
        <v>180</v>
      </c>
      <c r="M550" s="523"/>
      <c r="N550" s="213">
        <f t="shared" si="14"/>
        <v>14030411</v>
      </c>
      <c r="O550" s="523"/>
      <c r="P550" s="523" t="s">
        <v>366</v>
      </c>
      <c r="Q550" s="340">
        <v>10.5</v>
      </c>
      <c r="R550" s="530" t="s">
        <v>115</v>
      </c>
      <c r="S550" s="529">
        <f t="shared" si="15"/>
        <v>0</v>
      </c>
      <c r="T550" s="742"/>
    </row>
    <row r="551" spans="1:20" ht="15.75" thickBot="1" x14ac:dyDescent="0.3">
      <c r="A551" s="456" t="s">
        <v>118</v>
      </c>
      <c r="B551" s="527" t="s">
        <v>97</v>
      </c>
      <c r="C551" s="521">
        <v>14030411</v>
      </c>
      <c r="D551" s="734"/>
      <c r="E551" s="521">
        <v>180</v>
      </c>
      <c r="F551" s="521"/>
      <c r="G551" s="521" t="s">
        <v>88</v>
      </c>
      <c r="H551" s="167">
        <v>0.29166666666666669</v>
      </c>
      <c r="I551" s="167">
        <v>0.625</v>
      </c>
      <c r="J551" s="521"/>
      <c r="K551" s="448"/>
      <c r="L551" s="521">
        <v>180</v>
      </c>
      <c r="M551" s="521"/>
      <c r="N551" s="213">
        <f t="shared" si="14"/>
        <v>14030411</v>
      </c>
      <c r="O551" s="521"/>
      <c r="P551" s="521" t="s">
        <v>366</v>
      </c>
      <c r="Q551" s="449">
        <v>10.5</v>
      </c>
      <c r="R551" s="527" t="s">
        <v>115</v>
      </c>
      <c r="S551" s="213">
        <f t="shared" si="15"/>
        <v>0</v>
      </c>
      <c r="T551" s="742"/>
    </row>
    <row r="552" spans="1:20" ht="15.75" thickBot="1" x14ac:dyDescent="0.3">
      <c r="A552" s="456" t="s">
        <v>118</v>
      </c>
      <c r="B552" s="530" t="s">
        <v>97</v>
      </c>
      <c r="C552" s="521">
        <v>14030411</v>
      </c>
      <c r="D552" s="734"/>
      <c r="E552" s="523">
        <v>180</v>
      </c>
      <c r="F552" s="523"/>
      <c r="G552" s="523" t="s">
        <v>88</v>
      </c>
      <c r="H552" s="167">
        <v>0.29166666666666669</v>
      </c>
      <c r="I552" s="167">
        <v>0.625</v>
      </c>
      <c r="J552" s="523"/>
      <c r="K552" s="141"/>
      <c r="L552" s="523">
        <v>180</v>
      </c>
      <c r="M552" s="523"/>
      <c r="N552" s="213">
        <f t="shared" si="14"/>
        <v>14030411</v>
      </c>
      <c r="O552" s="523"/>
      <c r="P552" s="523" t="s">
        <v>366</v>
      </c>
      <c r="Q552" s="340">
        <v>10.5</v>
      </c>
      <c r="R552" s="530" t="s">
        <v>115</v>
      </c>
      <c r="S552" s="529">
        <f t="shared" si="15"/>
        <v>0</v>
      </c>
      <c r="T552" s="742"/>
    </row>
    <row r="553" spans="1:20" ht="15.75" thickBot="1" x14ac:dyDescent="0.3">
      <c r="A553" s="456" t="s">
        <v>118</v>
      </c>
      <c r="B553" s="530" t="s">
        <v>97</v>
      </c>
      <c r="C553" s="521">
        <v>14030411</v>
      </c>
      <c r="D553" s="734"/>
      <c r="E553" s="523">
        <v>180</v>
      </c>
      <c r="F553" s="523"/>
      <c r="G553" s="523" t="s">
        <v>88</v>
      </c>
      <c r="H553" s="167">
        <v>0.29166666666666669</v>
      </c>
      <c r="I553" s="167">
        <v>0.625</v>
      </c>
      <c r="J553" s="523"/>
      <c r="K553" s="141"/>
      <c r="L553" s="523">
        <v>180</v>
      </c>
      <c r="M553" s="523"/>
      <c r="N553" s="213">
        <f t="shared" si="14"/>
        <v>14030411</v>
      </c>
      <c r="O553" s="523"/>
      <c r="P553" s="523" t="s">
        <v>366</v>
      </c>
      <c r="Q553" s="340">
        <v>10.5</v>
      </c>
      <c r="R553" s="530" t="s">
        <v>115</v>
      </c>
      <c r="S553" s="529">
        <f t="shared" si="15"/>
        <v>0</v>
      </c>
      <c r="T553" s="742"/>
    </row>
    <row r="554" spans="1:20" ht="15.75" thickBot="1" x14ac:dyDescent="0.3">
      <c r="A554" s="456" t="s">
        <v>235</v>
      </c>
      <c r="B554" s="530" t="s">
        <v>97</v>
      </c>
      <c r="C554" s="521">
        <v>14030411</v>
      </c>
      <c r="D554" s="734"/>
      <c r="E554" s="523">
        <v>90</v>
      </c>
      <c r="F554" s="523"/>
      <c r="G554" s="523" t="s">
        <v>88</v>
      </c>
      <c r="H554" s="167">
        <v>0.29166666666666669</v>
      </c>
      <c r="I554" s="167">
        <v>0.625</v>
      </c>
      <c r="J554" s="523"/>
      <c r="K554" s="141"/>
      <c r="L554" s="523">
        <v>120</v>
      </c>
      <c r="M554" s="523"/>
      <c r="N554" s="213">
        <f t="shared" si="14"/>
        <v>14030411</v>
      </c>
      <c r="O554" s="523"/>
      <c r="P554" s="523" t="s">
        <v>285</v>
      </c>
      <c r="Q554" s="340" t="s">
        <v>600</v>
      </c>
      <c r="R554" s="530" t="s">
        <v>115</v>
      </c>
      <c r="S554" s="529">
        <f t="shared" si="15"/>
        <v>0</v>
      </c>
      <c r="T554" s="742"/>
    </row>
    <row r="555" spans="1:20" ht="15.75" thickBot="1" x14ac:dyDescent="0.3">
      <c r="A555" s="456" t="s">
        <v>235</v>
      </c>
      <c r="B555" s="530" t="s">
        <v>97</v>
      </c>
      <c r="C555" s="521">
        <v>14030411</v>
      </c>
      <c r="D555" s="734"/>
      <c r="E555" s="523">
        <v>60</v>
      </c>
      <c r="F555" s="523"/>
      <c r="G555" s="523" t="s">
        <v>88</v>
      </c>
      <c r="H555" s="167">
        <v>0.29166666666666669</v>
      </c>
      <c r="I555" s="167">
        <v>0.625</v>
      </c>
      <c r="J555" s="523"/>
      <c r="K555" s="141"/>
      <c r="L555" s="523">
        <v>120</v>
      </c>
      <c r="M555" s="523"/>
      <c r="N555" s="213">
        <f t="shared" si="14"/>
        <v>14030411</v>
      </c>
      <c r="O555" s="523"/>
      <c r="P555" s="523" t="s">
        <v>274</v>
      </c>
      <c r="Q555" s="340">
        <v>5</v>
      </c>
      <c r="R555" s="530" t="s">
        <v>115</v>
      </c>
      <c r="S555" s="529">
        <f t="shared" si="15"/>
        <v>0</v>
      </c>
      <c r="T555" s="742"/>
    </row>
    <row r="556" spans="1:20" ht="15.75" thickBot="1" x14ac:dyDescent="0.3">
      <c r="A556" s="450" t="s">
        <v>475</v>
      </c>
      <c r="B556" s="530" t="s">
        <v>97</v>
      </c>
      <c r="C556" s="522">
        <v>14030411</v>
      </c>
      <c r="D556" s="735"/>
      <c r="E556" s="524">
        <v>280</v>
      </c>
      <c r="F556" s="524"/>
      <c r="G556" s="524" t="s">
        <v>88</v>
      </c>
      <c r="H556" s="171">
        <v>0.29166666666666669</v>
      </c>
      <c r="I556" s="171">
        <v>0.625</v>
      </c>
      <c r="J556" s="524"/>
      <c r="K556" s="451"/>
      <c r="L556" s="524">
        <v>120</v>
      </c>
      <c r="M556" s="524"/>
      <c r="N556" s="527">
        <f t="shared" si="14"/>
        <v>14030411</v>
      </c>
      <c r="O556" s="524"/>
      <c r="P556" s="524" t="s">
        <v>476</v>
      </c>
      <c r="Q556" s="452">
        <v>9</v>
      </c>
      <c r="R556" s="530" t="s">
        <v>115</v>
      </c>
      <c r="S556" s="530">
        <f t="shared" si="15"/>
        <v>0</v>
      </c>
      <c r="T556" s="743"/>
    </row>
    <row r="557" spans="1:20" ht="15.75" thickBot="1" x14ac:dyDescent="0.3">
      <c r="A557" s="453" t="s">
        <v>118</v>
      </c>
      <c r="B557" s="211" t="s">
        <v>97</v>
      </c>
      <c r="C557" s="525">
        <v>14030431</v>
      </c>
      <c r="D557" s="737" t="s">
        <v>214</v>
      </c>
      <c r="E557" s="525">
        <v>180</v>
      </c>
      <c r="F557" s="525"/>
      <c r="G557" s="525" t="s">
        <v>88</v>
      </c>
      <c r="H557" s="168">
        <v>0.33333333333333331</v>
      </c>
      <c r="I557" s="168">
        <v>0.625</v>
      </c>
      <c r="J557" s="525"/>
      <c r="K557" s="454"/>
      <c r="L557" s="525">
        <v>180</v>
      </c>
      <c r="M557" s="525"/>
      <c r="N557" s="528">
        <f t="shared" si="14"/>
        <v>14030431</v>
      </c>
      <c r="O557" s="525"/>
      <c r="P557" s="525" t="s">
        <v>366</v>
      </c>
      <c r="Q557" s="455">
        <v>10.5</v>
      </c>
      <c r="R557" s="211" t="s">
        <v>115</v>
      </c>
      <c r="S557" s="528">
        <f t="shared" si="15"/>
        <v>0</v>
      </c>
      <c r="T557" s="741">
        <f>SUBTOTAL(9,S557:S559)</f>
        <v>0</v>
      </c>
    </row>
    <row r="558" spans="1:20" ht="15.75" thickBot="1" x14ac:dyDescent="0.3">
      <c r="A558" s="456" t="s">
        <v>575</v>
      </c>
      <c r="B558" s="530" t="s">
        <v>97</v>
      </c>
      <c r="C558" s="521">
        <v>14030431</v>
      </c>
      <c r="D558" s="734"/>
      <c r="E558" s="523">
        <v>540</v>
      </c>
      <c r="F558" s="523"/>
      <c r="G558" s="523" t="s">
        <v>88</v>
      </c>
      <c r="H558" s="167">
        <v>0.33333333333333331</v>
      </c>
      <c r="I558" s="167">
        <v>0.625</v>
      </c>
      <c r="J558" s="523"/>
      <c r="K558" s="141"/>
      <c r="L558" s="523">
        <v>180</v>
      </c>
      <c r="M558" s="523"/>
      <c r="N558" s="213">
        <f t="shared" si="14"/>
        <v>14030431</v>
      </c>
      <c r="O558" s="523"/>
      <c r="P558" s="523" t="s">
        <v>381</v>
      </c>
      <c r="Q558" s="340">
        <v>12</v>
      </c>
      <c r="R558" s="530" t="s">
        <v>115</v>
      </c>
      <c r="S558" s="529">
        <f t="shared" si="15"/>
        <v>0</v>
      </c>
      <c r="T558" s="742"/>
    </row>
    <row r="559" spans="1:20" ht="15.75" thickBot="1" x14ac:dyDescent="0.3">
      <c r="A559" s="450" t="s">
        <v>541</v>
      </c>
      <c r="B559" s="530" t="s">
        <v>97</v>
      </c>
      <c r="C559" s="522">
        <v>14030431</v>
      </c>
      <c r="D559" s="735"/>
      <c r="E559" s="524">
        <v>1155</v>
      </c>
      <c r="F559" s="524"/>
      <c r="G559" s="524" t="s">
        <v>88</v>
      </c>
      <c r="H559" s="171">
        <v>0.33333333333333331</v>
      </c>
      <c r="I559" s="171">
        <v>0.625</v>
      </c>
      <c r="J559" s="524"/>
      <c r="K559" s="451"/>
      <c r="L559" s="524">
        <v>180</v>
      </c>
      <c r="M559" s="524"/>
      <c r="N559" s="527">
        <f t="shared" si="14"/>
        <v>14030431</v>
      </c>
      <c r="O559" s="524"/>
      <c r="P559" s="524" t="s">
        <v>598</v>
      </c>
      <c r="Q559" s="452" t="s">
        <v>599</v>
      </c>
      <c r="R559" s="530" t="s">
        <v>115</v>
      </c>
      <c r="S559" s="530">
        <f t="shared" si="15"/>
        <v>0</v>
      </c>
      <c r="T559" s="743"/>
    </row>
    <row r="560" spans="1:20" ht="15.75" thickBot="1" x14ac:dyDescent="0.3">
      <c r="A560" s="550" t="s">
        <v>575</v>
      </c>
      <c r="B560" s="247" t="s">
        <v>97</v>
      </c>
      <c r="C560" s="525">
        <v>14030502</v>
      </c>
      <c r="D560" s="737" t="s">
        <v>257</v>
      </c>
      <c r="E560" s="525">
        <v>540</v>
      </c>
      <c r="F560" s="525"/>
      <c r="G560" s="525" t="s">
        <v>88</v>
      </c>
      <c r="H560" s="168">
        <v>0.29166666666666669</v>
      </c>
      <c r="I560" s="168">
        <v>0.79166666666666663</v>
      </c>
      <c r="J560" s="525"/>
      <c r="K560" s="454"/>
      <c r="L560" s="525">
        <v>180</v>
      </c>
      <c r="M560" s="525"/>
      <c r="N560" s="528">
        <f t="shared" si="14"/>
        <v>14030502</v>
      </c>
      <c r="O560" s="525"/>
      <c r="P560" s="525" t="s">
        <v>381</v>
      </c>
      <c r="Q560" s="455">
        <v>12</v>
      </c>
      <c r="R560" s="211" t="s">
        <v>115</v>
      </c>
      <c r="S560" s="528">
        <f t="shared" si="15"/>
        <v>0</v>
      </c>
      <c r="T560" s="741">
        <f>SUBTOTAL(9,S560:S562)</f>
        <v>0</v>
      </c>
    </row>
    <row r="561" spans="1:20" ht="15.75" thickBot="1" x14ac:dyDescent="0.3">
      <c r="A561" s="551" t="s">
        <v>223</v>
      </c>
      <c r="B561" s="249" t="s">
        <v>97</v>
      </c>
      <c r="C561" s="521">
        <v>14030502</v>
      </c>
      <c r="D561" s="734"/>
      <c r="E561" s="523">
        <v>765</v>
      </c>
      <c r="F561" s="523"/>
      <c r="G561" s="523" t="s">
        <v>88</v>
      </c>
      <c r="H561" s="167">
        <v>0.29166666666666669</v>
      </c>
      <c r="I561" s="167">
        <v>0.79166666666666663</v>
      </c>
      <c r="J561" s="523"/>
      <c r="K561" s="141"/>
      <c r="L561" s="523">
        <v>180</v>
      </c>
      <c r="M561" s="523"/>
      <c r="N561" s="213">
        <f t="shared" si="14"/>
        <v>14030502</v>
      </c>
      <c r="O561" s="523"/>
      <c r="P561" s="523" t="s">
        <v>381</v>
      </c>
      <c r="Q561" s="340">
        <v>11.5</v>
      </c>
      <c r="R561" s="530" t="s">
        <v>115</v>
      </c>
      <c r="S561" s="529">
        <f t="shared" si="15"/>
        <v>0</v>
      </c>
      <c r="T561" s="742"/>
    </row>
    <row r="562" spans="1:20" ht="15.75" thickBot="1" x14ac:dyDescent="0.3">
      <c r="A562" s="552" t="s">
        <v>601</v>
      </c>
      <c r="B562" s="387" t="s">
        <v>97</v>
      </c>
      <c r="C562" s="520">
        <v>14030502</v>
      </c>
      <c r="D562" s="735"/>
      <c r="E562" s="519">
        <v>225</v>
      </c>
      <c r="F562" s="519"/>
      <c r="G562" s="519" t="s">
        <v>88</v>
      </c>
      <c r="H562" s="172">
        <v>0.29166666666666669</v>
      </c>
      <c r="I562" s="172">
        <v>0.79166666666666663</v>
      </c>
      <c r="J562" s="519"/>
      <c r="K562" s="459"/>
      <c r="L562" s="519">
        <v>180</v>
      </c>
      <c r="M562" s="519"/>
      <c r="N562" s="526">
        <f t="shared" si="14"/>
        <v>14030502</v>
      </c>
      <c r="O562" s="519"/>
      <c r="P562" s="519" t="s">
        <v>602</v>
      </c>
      <c r="Q562" s="460">
        <v>14</v>
      </c>
      <c r="R562" s="215" t="s">
        <v>115</v>
      </c>
      <c r="S562" s="215">
        <f t="shared" si="15"/>
        <v>0</v>
      </c>
      <c r="T562" s="742"/>
    </row>
    <row r="563" spans="1:20" ht="15.75" thickBot="1" x14ac:dyDescent="0.3">
      <c r="A563" s="453" t="s">
        <v>517</v>
      </c>
      <c r="B563" s="211" t="s">
        <v>97</v>
      </c>
      <c r="C563" s="525">
        <v>14030502</v>
      </c>
      <c r="D563" s="737" t="s">
        <v>214</v>
      </c>
      <c r="E563" s="525">
        <v>270</v>
      </c>
      <c r="F563" s="525"/>
      <c r="G563" s="525" t="s">
        <v>88</v>
      </c>
      <c r="H563" s="168">
        <v>0.35416666666666669</v>
      </c>
      <c r="I563" s="168">
        <v>0.79166666666666663</v>
      </c>
      <c r="J563" s="525"/>
      <c r="K563" s="454"/>
      <c r="L563" s="525">
        <v>180</v>
      </c>
      <c r="M563" s="525"/>
      <c r="N563" s="528">
        <f t="shared" si="14"/>
        <v>14030502</v>
      </c>
      <c r="O563" s="525"/>
      <c r="P563" s="525" t="s">
        <v>381</v>
      </c>
      <c r="Q563" s="455">
        <v>8</v>
      </c>
      <c r="R563" s="211" t="s">
        <v>115</v>
      </c>
      <c r="S563" s="528">
        <f t="shared" si="15"/>
        <v>0</v>
      </c>
      <c r="T563" s="741">
        <f>SUBTOTAL(9,S563:S566)</f>
        <v>0</v>
      </c>
    </row>
    <row r="564" spans="1:20" ht="15.75" thickBot="1" x14ac:dyDescent="0.3">
      <c r="A564" s="456" t="s">
        <v>277</v>
      </c>
      <c r="B564" s="530" t="s">
        <v>97</v>
      </c>
      <c r="C564" s="521">
        <v>14030502</v>
      </c>
      <c r="D564" s="734"/>
      <c r="E564" s="523">
        <v>225</v>
      </c>
      <c r="F564" s="523"/>
      <c r="G564" s="523" t="s">
        <v>88</v>
      </c>
      <c r="H564" s="168">
        <v>0.35416666666666669</v>
      </c>
      <c r="I564" s="168">
        <v>0.79166666666666663</v>
      </c>
      <c r="J564" s="523"/>
      <c r="K564" s="141"/>
      <c r="L564" s="523">
        <v>180</v>
      </c>
      <c r="M564" s="523"/>
      <c r="N564" s="213">
        <f t="shared" si="14"/>
        <v>14030502</v>
      </c>
      <c r="O564" s="523"/>
      <c r="P564" s="523" t="s">
        <v>381</v>
      </c>
      <c r="Q564" s="340">
        <v>12</v>
      </c>
      <c r="R564" s="530" t="s">
        <v>115</v>
      </c>
      <c r="S564" s="529">
        <f t="shared" si="15"/>
        <v>0</v>
      </c>
      <c r="T564" s="742"/>
    </row>
    <row r="565" spans="1:20" ht="15.75" thickBot="1" x14ac:dyDescent="0.3">
      <c r="A565" s="456" t="s">
        <v>277</v>
      </c>
      <c r="B565" s="530" t="s">
        <v>97</v>
      </c>
      <c r="C565" s="521">
        <v>14030502</v>
      </c>
      <c r="D565" s="734"/>
      <c r="E565" s="523">
        <v>225</v>
      </c>
      <c r="F565" s="523"/>
      <c r="G565" s="523" t="s">
        <v>88</v>
      </c>
      <c r="H565" s="168">
        <v>0.35416666666666669</v>
      </c>
      <c r="I565" s="168">
        <v>0.79166666666666663</v>
      </c>
      <c r="J565" s="523"/>
      <c r="K565" s="141"/>
      <c r="L565" s="523">
        <v>180</v>
      </c>
      <c r="M565" s="523"/>
      <c r="N565" s="213">
        <f t="shared" si="14"/>
        <v>14030502</v>
      </c>
      <c r="O565" s="523"/>
      <c r="P565" s="523" t="s">
        <v>381</v>
      </c>
      <c r="Q565" s="340">
        <v>12</v>
      </c>
      <c r="R565" s="530" t="s">
        <v>115</v>
      </c>
      <c r="S565" s="529">
        <f t="shared" si="15"/>
        <v>0</v>
      </c>
      <c r="T565" s="742"/>
    </row>
    <row r="566" spans="1:20" ht="15.75" thickBot="1" x14ac:dyDescent="0.3">
      <c r="A566" s="450" t="s">
        <v>142</v>
      </c>
      <c r="B566" s="530" t="s">
        <v>97</v>
      </c>
      <c r="C566" s="522">
        <v>14030502</v>
      </c>
      <c r="D566" s="735"/>
      <c r="E566" s="524">
        <v>450</v>
      </c>
      <c r="F566" s="524"/>
      <c r="G566" s="524" t="s">
        <v>88</v>
      </c>
      <c r="H566" s="320">
        <v>0.35416666666666669</v>
      </c>
      <c r="I566" s="320">
        <v>0.79166666666666663</v>
      </c>
      <c r="J566" s="524"/>
      <c r="K566" s="451"/>
      <c r="L566" s="524">
        <v>180</v>
      </c>
      <c r="M566" s="524"/>
      <c r="N566" s="527">
        <f t="shared" si="14"/>
        <v>14030502</v>
      </c>
      <c r="O566" s="524"/>
      <c r="P566" s="524" t="s">
        <v>381</v>
      </c>
      <c r="Q566" s="452">
        <v>12</v>
      </c>
      <c r="R566" s="530" t="s">
        <v>115</v>
      </c>
      <c r="S566" s="530">
        <f t="shared" si="15"/>
        <v>0</v>
      </c>
      <c r="T566" s="743"/>
    </row>
    <row r="567" spans="1:20" ht="15.75" thickBot="1" x14ac:dyDescent="0.3">
      <c r="A567" s="453" t="s">
        <v>118</v>
      </c>
      <c r="B567" s="211" t="s">
        <v>97</v>
      </c>
      <c r="C567" s="525">
        <v>14030431</v>
      </c>
      <c r="D567" s="737" t="s">
        <v>257</v>
      </c>
      <c r="E567" s="525">
        <v>180</v>
      </c>
      <c r="F567" s="525"/>
      <c r="G567" s="525" t="s">
        <v>88</v>
      </c>
      <c r="H567" s="168">
        <v>0.29166666666666669</v>
      </c>
      <c r="I567" s="168">
        <v>0.625</v>
      </c>
      <c r="J567" s="525"/>
      <c r="K567" s="454"/>
      <c r="L567" s="525">
        <v>180</v>
      </c>
      <c r="M567" s="525"/>
      <c r="N567" s="528">
        <f t="shared" si="14"/>
        <v>14030431</v>
      </c>
      <c r="O567" s="525"/>
      <c r="P567" s="525" t="s">
        <v>366</v>
      </c>
      <c r="Q567" s="455">
        <v>10.5</v>
      </c>
      <c r="R567" s="211" t="s">
        <v>115</v>
      </c>
      <c r="S567" s="528">
        <f t="shared" si="15"/>
        <v>0</v>
      </c>
      <c r="T567" s="741">
        <f>SUBTOTAL(9,S567:S570)</f>
        <v>0</v>
      </c>
    </row>
    <row r="568" spans="1:20" ht="15.75" thickBot="1" x14ac:dyDescent="0.3">
      <c r="A568" s="456" t="s">
        <v>118</v>
      </c>
      <c r="B568" s="530" t="s">
        <v>97</v>
      </c>
      <c r="C568" s="521">
        <v>14030431</v>
      </c>
      <c r="D568" s="734"/>
      <c r="E568" s="523">
        <v>180</v>
      </c>
      <c r="F568" s="523"/>
      <c r="G568" s="523" t="s">
        <v>88</v>
      </c>
      <c r="H568" s="167">
        <v>0.29166666666666669</v>
      </c>
      <c r="I568" s="167">
        <v>0.625</v>
      </c>
      <c r="J568" s="523"/>
      <c r="K568" s="141"/>
      <c r="L568" s="523">
        <v>180</v>
      </c>
      <c r="M568" s="523"/>
      <c r="N568" s="213">
        <f t="shared" si="14"/>
        <v>14030431</v>
      </c>
      <c r="O568" s="523"/>
      <c r="P568" s="523" t="s">
        <v>366</v>
      </c>
      <c r="Q568" s="340">
        <v>10.5</v>
      </c>
      <c r="R568" s="530" t="s">
        <v>115</v>
      </c>
      <c r="S568" s="529">
        <f t="shared" si="15"/>
        <v>0</v>
      </c>
      <c r="T568" s="742"/>
    </row>
    <row r="569" spans="1:20" ht="15.75" thickBot="1" x14ac:dyDescent="0.3">
      <c r="A569" s="456" t="s">
        <v>277</v>
      </c>
      <c r="B569" s="527" t="s">
        <v>97</v>
      </c>
      <c r="C569" s="521">
        <v>14030431</v>
      </c>
      <c r="D569" s="734"/>
      <c r="E569" s="521">
        <v>225</v>
      </c>
      <c r="F569" s="521"/>
      <c r="G569" s="521" t="s">
        <v>88</v>
      </c>
      <c r="H569" s="167">
        <v>0.29166666666666669</v>
      </c>
      <c r="I569" s="167">
        <v>0.625</v>
      </c>
      <c r="J569" s="521"/>
      <c r="K569" s="448"/>
      <c r="L569" s="521">
        <v>180</v>
      </c>
      <c r="M569" s="521"/>
      <c r="N569" s="213">
        <f t="shared" si="14"/>
        <v>14030431</v>
      </c>
      <c r="O569" s="521"/>
      <c r="P569" s="521" t="s">
        <v>381</v>
      </c>
      <c r="Q569" s="449">
        <v>12</v>
      </c>
      <c r="R569" s="527" t="s">
        <v>115</v>
      </c>
      <c r="S569" s="213">
        <f t="shared" si="15"/>
        <v>0</v>
      </c>
      <c r="T569" s="742"/>
    </row>
    <row r="570" spans="1:20" ht="15.75" thickBot="1" x14ac:dyDescent="0.3">
      <c r="A570" s="450" t="s">
        <v>541</v>
      </c>
      <c r="B570" s="530" t="s">
        <v>97</v>
      </c>
      <c r="C570" s="522">
        <v>14030431</v>
      </c>
      <c r="D570" s="735"/>
      <c r="E570" s="524">
        <v>1155</v>
      </c>
      <c r="F570" s="524"/>
      <c r="G570" s="524" t="s">
        <v>88</v>
      </c>
      <c r="H570" s="171">
        <v>0.29166666666666669</v>
      </c>
      <c r="I570" s="171">
        <v>0.625</v>
      </c>
      <c r="J570" s="524"/>
      <c r="K570" s="451"/>
      <c r="L570" s="524">
        <v>180</v>
      </c>
      <c r="M570" s="524"/>
      <c r="N570" s="527">
        <f t="shared" si="14"/>
        <v>14030431</v>
      </c>
      <c r="O570" s="524"/>
      <c r="P570" s="524" t="s">
        <v>578</v>
      </c>
      <c r="Q570" s="452" t="s">
        <v>603</v>
      </c>
      <c r="R570" s="530" t="s">
        <v>115</v>
      </c>
      <c r="S570" s="530">
        <f t="shared" si="15"/>
        <v>0</v>
      </c>
      <c r="T570" s="743"/>
    </row>
    <row r="571" spans="1:20" ht="15.75" thickBot="1" x14ac:dyDescent="0.3">
      <c r="A571" s="453" t="s">
        <v>517</v>
      </c>
      <c r="B571" s="211" t="s">
        <v>97</v>
      </c>
      <c r="C571" s="525">
        <v>14030503</v>
      </c>
      <c r="D571" s="737" t="s">
        <v>257</v>
      </c>
      <c r="E571" s="525">
        <v>270</v>
      </c>
      <c r="F571" s="525"/>
      <c r="G571" s="525" t="s">
        <v>88</v>
      </c>
      <c r="H571" s="168">
        <v>0.29166666666666669</v>
      </c>
      <c r="I571" s="168">
        <v>0.79166666666666663</v>
      </c>
      <c r="J571" s="525"/>
      <c r="K571" s="454"/>
      <c r="L571" s="525">
        <v>180</v>
      </c>
      <c r="M571" s="525"/>
      <c r="N571" s="528">
        <f t="shared" si="14"/>
        <v>14030503</v>
      </c>
      <c r="O571" s="525"/>
      <c r="P571" s="525" t="s">
        <v>381</v>
      </c>
      <c r="Q571" s="455">
        <v>8</v>
      </c>
      <c r="R571" s="211" t="s">
        <v>115</v>
      </c>
      <c r="S571" s="528">
        <f t="shared" si="15"/>
        <v>0</v>
      </c>
      <c r="T571" s="741">
        <f>SUBTOTAL(9,S571:S573)</f>
        <v>0</v>
      </c>
    </row>
    <row r="572" spans="1:20" ht="15.75" thickBot="1" x14ac:dyDescent="0.3">
      <c r="A572" s="456" t="s">
        <v>601</v>
      </c>
      <c r="B572" s="530" t="s">
        <v>97</v>
      </c>
      <c r="C572" s="521">
        <v>14030503</v>
      </c>
      <c r="D572" s="734"/>
      <c r="E572" s="523">
        <v>225</v>
      </c>
      <c r="F572" s="523"/>
      <c r="G572" s="523" t="s">
        <v>88</v>
      </c>
      <c r="H572" s="167">
        <v>0.29166666666666669</v>
      </c>
      <c r="I572" s="167">
        <v>0.79166666666666663</v>
      </c>
      <c r="J572" s="523"/>
      <c r="K572" s="141"/>
      <c r="L572" s="523">
        <v>180</v>
      </c>
      <c r="M572" s="523"/>
      <c r="N572" s="213">
        <f t="shared" si="14"/>
        <v>14030503</v>
      </c>
      <c r="O572" s="523"/>
      <c r="P572" s="523" t="s">
        <v>602</v>
      </c>
      <c r="Q572" s="340">
        <v>13.5</v>
      </c>
      <c r="R572" s="530" t="s">
        <v>115</v>
      </c>
      <c r="S572" s="529">
        <f t="shared" si="15"/>
        <v>0</v>
      </c>
      <c r="T572" s="742"/>
    </row>
    <row r="573" spans="1:20" ht="15.75" thickBot="1" x14ac:dyDescent="0.3">
      <c r="A573" s="450" t="s">
        <v>541</v>
      </c>
      <c r="B573" s="530" t="s">
        <v>97</v>
      </c>
      <c r="C573" s="522">
        <v>14030503</v>
      </c>
      <c r="D573" s="735"/>
      <c r="E573" s="524">
        <v>1155</v>
      </c>
      <c r="F573" s="524"/>
      <c r="G573" s="524" t="s">
        <v>88</v>
      </c>
      <c r="H573" s="171">
        <v>0.29166666666666669</v>
      </c>
      <c r="I573" s="171">
        <v>0.79166666666666663</v>
      </c>
      <c r="J573" s="524"/>
      <c r="K573" s="451"/>
      <c r="L573" s="524">
        <v>180</v>
      </c>
      <c r="M573" s="524"/>
      <c r="N573" s="527">
        <f t="shared" si="14"/>
        <v>14030503</v>
      </c>
      <c r="O573" s="524"/>
      <c r="P573" s="524" t="s">
        <v>578</v>
      </c>
      <c r="Q573" s="452" t="s">
        <v>603</v>
      </c>
      <c r="R573" s="530" t="s">
        <v>115</v>
      </c>
      <c r="S573" s="530">
        <f t="shared" si="15"/>
        <v>0</v>
      </c>
      <c r="T573" s="743"/>
    </row>
    <row r="574" spans="1:20" ht="15.75" thickBot="1" x14ac:dyDescent="0.3">
      <c r="A574" s="453" t="s">
        <v>575</v>
      </c>
      <c r="B574" s="211" t="s">
        <v>97</v>
      </c>
      <c r="C574" s="525">
        <v>14030503</v>
      </c>
      <c r="D574" s="737" t="s">
        <v>214</v>
      </c>
      <c r="E574" s="525">
        <v>540</v>
      </c>
      <c r="F574" s="525"/>
      <c r="G574" s="525" t="s">
        <v>88</v>
      </c>
      <c r="H574" s="168">
        <v>0.33333333333333331</v>
      </c>
      <c r="I574" s="168">
        <v>0.79166666666666663</v>
      </c>
      <c r="J574" s="525"/>
      <c r="K574" s="454"/>
      <c r="L574" s="525">
        <v>180</v>
      </c>
      <c r="M574" s="525"/>
      <c r="N574" s="528">
        <f t="shared" si="14"/>
        <v>14030503</v>
      </c>
      <c r="O574" s="525"/>
      <c r="P574" s="525" t="s">
        <v>381</v>
      </c>
      <c r="Q574" s="455">
        <v>12</v>
      </c>
      <c r="R574" s="211" t="s">
        <v>115</v>
      </c>
      <c r="S574" s="528">
        <f t="shared" si="15"/>
        <v>0</v>
      </c>
      <c r="T574" s="741">
        <f>SUBTOTAL(9,S574:S576)</f>
        <v>0</v>
      </c>
    </row>
    <row r="575" spans="1:20" ht="15.75" thickBot="1" x14ac:dyDescent="0.3">
      <c r="A575" s="456" t="s">
        <v>517</v>
      </c>
      <c r="B575" s="527" t="s">
        <v>97</v>
      </c>
      <c r="C575" s="521">
        <v>14030503</v>
      </c>
      <c r="D575" s="734"/>
      <c r="E575" s="521">
        <v>270</v>
      </c>
      <c r="F575" s="521"/>
      <c r="G575" s="521" t="s">
        <v>88</v>
      </c>
      <c r="H575" s="167">
        <v>0.33333333333333331</v>
      </c>
      <c r="I575" s="167">
        <v>0.79166666666666663</v>
      </c>
      <c r="J575" s="521"/>
      <c r="K575" s="448"/>
      <c r="L575" s="521">
        <v>180</v>
      </c>
      <c r="M575" s="521"/>
      <c r="N575" s="213">
        <f t="shared" si="14"/>
        <v>14030503</v>
      </c>
      <c r="O575" s="521"/>
      <c r="P575" s="521" t="s">
        <v>381</v>
      </c>
      <c r="Q575" s="449">
        <v>8</v>
      </c>
      <c r="R575" s="527" t="s">
        <v>115</v>
      </c>
      <c r="S575" s="213">
        <f t="shared" si="15"/>
        <v>0</v>
      </c>
      <c r="T575" s="742"/>
    </row>
    <row r="576" spans="1:20" ht="15.75" thickBot="1" x14ac:dyDescent="0.3">
      <c r="A576" s="450" t="s">
        <v>223</v>
      </c>
      <c r="B576" s="530" t="s">
        <v>97</v>
      </c>
      <c r="C576" s="522">
        <v>14030503</v>
      </c>
      <c r="D576" s="735"/>
      <c r="E576" s="524">
        <v>765</v>
      </c>
      <c r="F576" s="524"/>
      <c r="G576" s="524" t="s">
        <v>88</v>
      </c>
      <c r="H576" s="171">
        <v>0.33333333333333331</v>
      </c>
      <c r="I576" s="171">
        <v>0.79166666666666663</v>
      </c>
      <c r="J576" s="524"/>
      <c r="K576" s="451"/>
      <c r="L576" s="524">
        <v>180</v>
      </c>
      <c r="M576" s="524"/>
      <c r="N576" s="527">
        <f t="shared" si="14"/>
        <v>14030503</v>
      </c>
      <c r="O576" s="524"/>
      <c r="P576" s="524" t="s">
        <v>381</v>
      </c>
      <c r="Q576" s="452">
        <v>11.5</v>
      </c>
      <c r="R576" s="530" t="s">
        <v>115</v>
      </c>
      <c r="S576" s="530">
        <f t="shared" si="15"/>
        <v>0</v>
      </c>
      <c r="T576" s="743"/>
    </row>
    <row r="577" spans="1:21" ht="15.75" thickBot="1" x14ac:dyDescent="0.3">
      <c r="A577" s="453" t="s">
        <v>601</v>
      </c>
      <c r="B577" s="211" t="s">
        <v>97</v>
      </c>
      <c r="C577" s="560">
        <v>14030504</v>
      </c>
      <c r="D577" s="737" t="s">
        <v>214</v>
      </c>
      <c r="E577" s="560">
        <v>225</v>
      </c>
      <c r="F577" s="560"/>
      <c r="G577" s="560" t="s">
        <v>88</v>
      </c>
      <c r="H577" s="168">
        <v>0.29166666666666669</v>
      </c>
      <c r="I577" s="168">
        <v>0.625</v>
      </c>
      <c r="J577" s="560"/>
      <c r="K577" s="454"/>
      <c r="L577" s="560">
        <v>180</v>
      </c>
      <c r="M577" s="560"/>
      <c r="N577" s="565">
        <f t="shared" si="14"/>
        <v>14030504</v>
      </c>
      <c r="O577" s="560"/>
      <c r="P577" s="560" t="s">
        <v>602</v>
      </c>
      <c r="Q577" s="455">
        <v>13.5</v>
      </c>
      <c r="R577" s="211" t="s">
        <v>115</v>
      </c>
      <c r="S577" s="565">
        <f t="shared" si="15"/>
        <v>0</v>
      </c>
      <c r="T577" s="741">
        <f>SUBTOTAL(9,S577:S581)</f>
        <v>0</v>
      </c>
    </row>
    <row r="578" spans="1:21" ht="15.75" thickBot="1" x14ac:dyDescent="0.3">
      <c r="A578" s="456" t="s">
        <v>277</v>
      </c>
      <c r="B578" s="567" t="s">
        <v>97</v>
      </c>
      <c r="C578" s="556">
        <v>14030504</v>
      </c>
      <c r="D578" s="734"/>
      <c r="E578" s="558">
        <v>225</v>
      </c>
      <c r="F578" s="558"/>
      <c r="G578" s="558" t="s">
        <v>88</v>
      </c>
      <c r="H578" s="168">
        <v>0.29166666666666669</v>
      </c>
      <c r="I578" s="168">
        <v>0.625</v>
      </c>
      <c r="J578" s="558"/>
      <c r="K578" s="141"/>
      <c r="L578" s="558">
        <v>180</v>
      </c>
      <c r="M578" s="558"/>
      <c r="N578" s="213">
        <f t="shared" si="14"/>
        <v>14030504</v>
      </c>
      <c r="O578" s="558"/>
      <c r="P578" s="558" t="s">
        <v>381</v>
      </c>
      <c r="Q578" s="340">
        <v>12</v>
      </c>
      <c r="R578" s="567" t="s">
        <v>115</v>
      </c>
      <c r="S578" s="566">
        <f t="shared" si="15"/>
        <v>0</v>
      </c>
      <c r="T578" s="742"/>
    </row>
    <row r="579" spans="1:21" ht="15.75" thickBot="1" x14ac:dyDescent="0.3">
      <c r="A579" s="456" t="s">
        <v>223</v>
      </c>
      <c r="B579" s="567" t="s">
        <v>97</v>
      </c>
      <c r="C579" s="556">
        <v>14030504</v>
      </c>
      <c r="D579" s="734"/>
      <c r="E579" s="558">
        <v>765</v>
      </c>
      <c r="F579" s="558"/>
      <c r="G579" s="558" t="s">
        <v>88</v>
      </c>
      <c r="H579" s="168">
        <v>0.29166666666666669</v>
      </c>
      <c r="I579" s="168">
        <v>0.625</v>
      </c>
      <c r="J579" s="558"/>
      <c r="K579" s="141"/>
      <c r="L579" s="558">
        <v>180</v>
      </c>
      <c r="M579" s="558"/>
      <c r="N579" s="213">
        <f t="shared" ref="N579:N642" si="16">C579</f>
        <v>14030504</v>
      </c>
      <c r="O579" s="558"/>
      <c r="P579" s="558" t="s">
        <v>381</v>
      </c>
      <c r="Q579" s="340">
        <v>11.5</v>
      </c>
      <c r="R579" s="567" t="s">
        <v>115</v>
      </c>
      <c r="S579" s="566">
        <f t="shared" ref="S579:S642" si="17">E579*F579</f>
        <v>0</v>
      </c>
      <c r="T579" s="742"/>
    </row>
    <row r="580" spans="1:21" ht="15.75" thickBot="1" x14ac:dyDescent="0.3">
      <c r="A580" s="456" t="s">
        <v>415</v>
      </c>
      <c r="B580" s="567" t="s">
        <v>97</v>
      </c>
      <c r="C580" s="556">
        <v>14030504</v>
      </c>
      <c r="D580" s="734"/>
      <c r="E580" s="558">
        <v>190</v>
      </c>
      <c r="F580" s="558"/>
      <c r="G580" s="558" t="s">
        <v>88</v>
      </c>
      <c r="H580" s="168">
        <v>0.29166666666666669</v>
      </c>
      <c r="I580" s="168">
        <v>0.625</v>
      </c>
      <c r="J580" s="558"/>
      <c r="K580" s="141"/>
      <c r="L580" s="558">
        <v>120</v>
      </c>
      <c r="M580" s="558"/>
      <c r="N580" s="213">
        <f t="shared" si="16"/>
        <v>14030504</v>
      </c>
      <c r="O580" s="558"/>
      <c r="P580" s="558" t="s">
        <v>608</v>
      </c>
      <c r="Q580" s="340">
        <v>7.5</v>
      </c>
      <c r="R580" s="567" t="s">
        <v>115</v>
      </c>
      <c r="S580" s="566">
        <f t="shared" si="17"/>
        <v>0</v>
      </c>
      <c r="T580" s="742"/>
    </row>
    <row r="581" spans="1:21" ht="15.75" thickBot="1" x14ac:dyDescent="0.3">
      <c r="A581" s="450" t="s">
        <v>415</v>
      </c>
      <c r="B581" s="564" t="s">
        <v>97</v>
      </c>
      <c r="C581" s="557">
        <v>14030504</v>
      </c>
      <c r="D581" s="735"/>
      <c r="E581" s="557">
        <v>190</v>
      </c>
      <c r="F581" s="557"/>
      <c r="G581" s="557" t="s">
        <v>88</v>
      </c>
      <c r="H581" s="320">
        <v>0.29166666666666669</v>
      </c>
      <c r="I581" s="320">
        <v>0.625</v>
      </c>
      <c r="J581" s="557"/>
      <c r="K581" s="500"/>
      <c r="L581" s="557">
        <v>120</v>
      </c>
      <c r="M581" s="557"/>
      <c r="N581" s="564">
        <f t="shared" si="16"/>
        <v>14030504</v>
      </c>
      <c r="O581" s="557"/>
      <c r="P581" s="557" t="s">
        <v>549</v>
      </c>
      <c r="Q581" s="501">
        <v>7.5</v>
      </c>
      <c r="R581" s="564" t="s">
        <v>115</v>
      </c>
      <c r="S581" s="564">
        <f t="shared" si="17"/>
        <v>0</v>
      </c>
      <c r="T581" s="743"/>
    </row>
    <row r="582" spans="1:21" ht="15.75" thickBot="1" x14ac:dyDescent="0.3">
      <c r="A582" s="453" t="s">
        <v>517</v>
      </c>
      <c r="B582" s="211" t="s">
        <v>97</v>
      </c>
      <c r="C582" s="560">
        <v>14030504</v>
      </c>
      <c r="D582" s="737" t="s">
        <v>257</v>
      </c>
      <c r="E582" s="560">
        <v>270</v>
      </c>
      <c r="F582" s="560"/>
      <c r="G582" s="560" t="s">
        <v>88</v>
      </c>
      <c r="H582" s="168">
        <v>0.29166666666666669</v>
      </c>
      <c r="I582" s="168">
        <v>0.625</v>
      </c>
      <c r="J582" s="560"/>
      <c r="K582" s="454"/>
      <c r="L582" s="560">
        <v>180</v>
      </c>
      <c r="M582" s="560"/>
      <c r="N582" s="565">
        <f t="shared" si="16"/>
        <v>14030504</v>
      </c>
      <c r="O582" s="560"/>
      <c r="P582" s="560" t="s">
        <v>381</v>
      </c>
      <c r="Q582" s="455">
        <v>8</v>
      </c>
      <c r="R582" s="211" t="s">
        <v>115</v>
      </c>
      <c r="S582" s="565">
        <f t="shared" si="17"/>
        <v>0</v>
      </c>
      <c r="T582" s="741">
        <f>SUBTOTAL(9,S582:S585)</f>
        <v>0</v>
      </c>
    </row>
    <row r="583" spans="1:21" ht="15.75" thickBot="1" x14ac:dyDescent="0.3">
      <c r="A583" s="456" t="s">
        <v>540</v>
      </c>
      <c r="B583" s="567" t="s">
        <v>97</v>
      </c>
      <c r="C583" s="556">
        <v>14030504</v>
      </c>
      <c r="D583" s="734"/>
      <c r="E583" s="558">
        <v>105</v>
      </c>
      <c r="F583" s="558"/>
      <c r="G583" s="558" t="s">
        <v>88</v>
      </c>
      <c r="H583" s="168">
        <v>0.29166666666666669</v>
      </c>
      <c r="I583" s="168">
        <v>0.625</v>
      </c>
      <c r="J583" s="558"/>
      <c r="K583" s="141"/>
      <c r="L583" s="558">
        <v>60</v>
      </c>
      <c r="M583" s="558"/>
      <c r="N583" s="213">
        <f t="shared" si="16"/>
        <v>14030504</v>
      </c>
      <c r="O583" s="558"/>
      <c r="P583" s="558" t="s">
        <v>381</v>
      </c>
      <c r="Q583" s="340">
        <v>3</v>
      </c>
      <c r="R583" s="567" t="s">
        <v>115</v>
      </c>
      <c r="S583" s="566">
        <f t="shared" si="17"/>
        <v>0</v>
      </c>
      <c r="T583" s="742"/>
    </row>
    <row r="584" spans="1:21" ht="15.75" thickBot="1" x14ac:dyDescent="0.3">
      <c r="A584" s="456" t="s">
        <v>597</v>
      </c>
      <c r="B584" s="567" t="s">
        <v>97</v>
      </c>
      <c r="C584" s="556">
        <v>14030504</v>
      </c>
      <c r="D584" s="734"/>
      <c r="E584" s="558">
        <v>450</v>
      </c>
      <c r="F584" s="558"/>
      <c r="G584" s="558" t="s">
        <v>88</v>
      </c>
      <c r="H584" s="168">
        <v>0.29166666666666669</v>
      </c>
      <c r="I584" s="168">
        <v>0.625</v>
      </c>
      <c r="J584" s="558"/>
      <c r="K584" s="141"/>
      <c r="L584" s="558">
        <v>180</v>
      </c>
      <c r="M584" s="558"/>
      <c r="N584" s="213">
        <f t="shared" si="16"/>
        <v>14030504</v>
      </c>
      <c r="O584" s="558"/>
      <c r="P584" s="558" t="s">
        <v>381</v>
      </c>
      <c r="Q584" s="340">
        <v>12</v>
      </c>
      <c r="R584" s="567" t="s">
        <v>115</v>
      </c>
      <c r="S584" s="566">
        <f t="shared" si="17"/>
        <v>0</v>
      </c>
      <c r="T584" s="742"/>
    </row>
    <row r="585" spans="1:21" ht="15.75" thickBot="1" x14ac:dyDescent="0.3">
      <c r="A585" s="457" t="s">
        <v>117</v>
      </c>
      <c r="B585" s="215" t="s">
        <v>97</v>
      </c>
      <c r="C585" s="569">
        <v>14030504</v>
      </c>
      <c r="D585" s="734"/>
      <c r="E585" s="568">
        <v>720</v>
      </c>
      <c r="F585" s="568"/>
      <c r="G585" s="568" t="s">
        <v>88</v>
      </c>
      <c r="H585" s="458">
        <v>0.29166666666666669</v>
      </c>
      <c r="I585" s="458">
        <v>0.625</v>
      </c>
      <c r="J585" s="568"/>
      <c r="K585" s="459"/>
      <c r="L585" s="568">
        <v>180</v>
      </c>
      <c r="M585" s="568"/>
      <c r="N585" s="578">
        <f t="shared" si="16"/>
        <v>14030504</v>
      </c>
      <c r="O585" s="568"/>
      <c r="P585" s="568" t="s">
        <v>549</v>
      </c>
      <c r="Q585" s="460">
        <v>11.5</v>
      </c>
      <c r="R585" s="215" t="s">
        <v>115</v>
      </c>
      <c r="S585" s="215">
        <f t="shared" si="17"/>
        <v>0</v>
      </c>
      <c r="T585" s="742"/>
    </row>
    <row r="586" spans="1:21" ht="15.75" thickBot="1" x14ac:dyDescent="0.3">
      <c r="A586" s="453" t="s">
        <v>117</v>
      </c>
      <c r="B586" s="211" t="s">
        <v>97</v>
      </c>
      <c r="C586" s="575">
        <v>14030506</v>
      </c>
      <c r="D586" s="737" t="s">
        <v>214</v>
      </c>
      <c r="E586" s="575">
        <v>720</v>
      </c>
      <c r="F586" s="575"/>
      <c r="G586" s="575" t="s">
        <v>88</v>
      </c>
      <c r="H586" s="168">
        <v>0.375</v>
      </c>
      <c r="I586" s="168">
        <v>0.79166666666666663</v>
      </c>
      <c r="J586" s="575"/>
      <c r="K586" s="454"/>
      <c r="L586" s="575">
        <v>180</v>
      </c>
      <c r="M586" s="575"/>
      <c r="N586" s="580">
        <f t="shared" si="16"/>
        <v>14030506</v>
      </c>
      <c r="O586" s="575"/>
      <c r="P586" s="575" t="s">
        <v>549</v>
      </c>
      <c r="Q586" s="455">
        <v>11.5</v>
      </c>
      <c r="R586" s="211" t="s">
        <v>115</v>
      </c>
      <c r="S586" s="580">
        <f t="shared" si="17"/>
        <v>0</v>
      </c>
      <c r="T586" s="741">
        <f>SUBTOTAL(9,S586:S588)</f>
        <v>0</v>
      </c>
    </row>
    <row r="587" spans="1:21" ht="15.75" thickBot="1" x14ac:dyDescent="0.3">
      <c r="A587" s="456" t="s">
        <v>517</v>
      </c>
      <c r="B587" s="579" t="s">
        <v>97</v>
      </c>
      <c r="C587" s="571">
        <v>14030506</v>
      </c>
      <c r="D587" s="734"/>
      <c r="E587" s="571">
        <v>270</v>
      </c>
      <c r="F587" s="571"/>
      <c r="G587" s="571" t="s">
        <v>88</v>
      </c>
      <c r="H587" s="167">
        <v>0.375</v>
      </c>
      <c r="I587" s="167">
        <v>0.79166666666666663</v>
      </c>
      <c r="J587" s="571"/>
      <c r="K587" s="448"/>
      <c r="L587" s="571">
        <v>180</v>
      </c>
      <c r="M587" s="571"/>
      <c r="N587" s="213">
        <f t="shared" si="16"/>
        <v>14030506</v>
      </c>
      <c r="O587" s="571"/>
      <c r="P587" s="571" t="s">
        <v>381</v>
      </c>
      <c r="Q587" s="449">
        <v>8</v>
      </c>
      <c r="R587" s="579" t="s">
        <v>115</v>
      </c>
      <c r="S587" s="213">
        <f t="shared" si="17"/>
        <v>0</v>
      </c>
      <c r="T587" s="742"/>
    </row>
    <row r="588" spans="1:21" ht="15.75" thickBot="1" x14ac:dyDescent="0.3">
      <c r="A588" s="450" t="s">
        <v>611</v>
      </c>
      <c r="B588" s="582" t="s">
        <v>97</v>
      </c>
      <c r="C588" s="570">
        <v>14030506</v>
      </c>
      <c r="D588" s="735"/>
      <c r="E588" s="577">
        <v>225</v>
      </c>
      <c r="F588" s="577"/>
      <c r="G588" s="577" t="s">
        <v>88</v>
      </c>
      <c r="H588" s="171">
        <v>0.375</v>
      </c>
      <c r="I588" s="171">
        <v>0.79166666666666663</v>
      </c>
      <c r="J588" s="577"/>
      <c r="K588" s="451"/>
      <c r="L588" s="577">
        <v>180</v>
      </c>
      <c r="M588" s="577"/>
      <c r="N588" s="579">
        <f t="shared" si="16"/>
        <v>14030506</v>
      </c>
      <c r="O588" s="577"/>
      <c r="P588" s="577" t="s">
        <v>381</v>
      </c>
      <c r="Q588" s="452">
        <v>12</v>
      </c>
      <c r="R588" s="582" t="s">
        <v>115</v>
      </c>
      <c r="S588" s="582">
        <f t="shared" si="17"/>
        <v>0</v>
      </c>
      <c r="T588" s="743"/>
    </row>
    <row r="589" spans="1:21" ht="15.75" thickBot="1" x14ac:dyDescent="0.3">
      <c r="A589" s="453" t="s">
        <v>223</v>
      </c>
      <c r="B589" s="211" t="s">
        <v>97</v>
      </c>
      <c r="C589" s="575">
        <v>14030506</v>
      </c>
      <c r="D589" s="737" t="s">
        <v>257</v>
      </c>
      <c r="E589" s="575">
        <v>765</v>
      </c>
      <c r="F589" s="575"/>
      <c r="G589" s="575" t="s">
        <v>88</v>
      </c>
      <c r="H589" s="168">
        <v>0.29166666666666669</v>
      </c>
      <c r="I589" s="168">
        <v>0.79166666666666663</v>
      </c>
      <c r="J589" s="575"/>
      <c r="K589" s="454"/>
      <c r="L589" s="575">
        <v>180</v>
      </c>
      <c r="M589" s="575"/>
      <c r="N589" s="580">
        <f t="shared" si="16"/>
        <v>14030506</v>
      </c>
      <c r="O589" s="575"/>
      <c r="P589" s="575" t="s">
        <v>381</v>
      </c>
      <c r="Q589" s="455">
        <v>11.5</v>
      </c>
      <c r="R589" s="211" t="s">
        <v>115</v>
      </c>
      <c r="S589" s="580">
        <f t="shared" si="17"/>
        <v>0</v>
      </c>
      <c r="T589" s="741">
        <f>SUBTOTAL(9,S589:S592)</f>
        <v>0</v>
      </c>
      <c r="U589" s="343"/>
    </row>
    <row r="590" spans="1:21" ht="15.75" thickBot="1" x14ac:dyDescent="0.3">
      <c r="A590" s="456" t="s">
        <v>223</v>
      </c>
      <c r="B590" s="582" t="s">
        <v>97</v>
      </c>
      <c r="C590" s="571">
        <v>14030506</v>
      </c>
      <c r="D590" s="734"/>
      <c r="E590" s="576">
        <v>765</v>
      </c>
      <c r="F590" s="576"/>
      <c r="G590" s="576" t="s">
        <v>88</v>
      </c>
      <c r="H590" s="167">
        <v>0.29166666666666669</v>
      </c>
      <c r="I590" s="167">
        <v>0.79166666666666663</v>
      </c>
      <c r="J590" s="576"/>
      <c r="K590" s="141"/>
      <c r="L590" s="576">
        <v>180</v>
      </c>
      <c r="M590" s="576"/>
      <c r="N590" s="213">
        <f t="shared" si="16"/>
        <v>14030506</v>
      </c>
      <c r="O590" s="576"/>
      <c r="P590" s="576" t="s">
        <v>381</v>
      </c>
      <c r="Q590" s="340">
        <v>11.5</v>
      </c>
      <c r="R590" s="582" t="s">
        <v>115</v>
      </c>
      <c r="S590" s="581">
        <f t="shared" si="17"/>
        <v>0</v>
      </c>
      <c r="T590" s="742"/>
    </row>
    <row r="591" spans="1:21" ht="15.75" thickBot="1" x14ac:dyDescent="0.3">
      <c r="A591" s="456" t="s">
        <v>277</v>
      </c>
      <c r="B591" s="582" t="s">
        <v>97</v>
      </c>
      <c r="C591" s="571">
        <v>14030506</v>
      </c>
      <c r="D591" s="734"/>
      <c r="E591" s="576">
        <v>225</v>
      </c>
      <c r="F591" s="576"/>
      <c r="G591" s="576" t="s">
        <v>88</v>
      </c>
      <c r="H591" s="167">
        <v>0.29166666666666669</v>
      </c>
      <c r="I591" s="167">
        <v>0.79166666666666663</v>
      </c>
      <c r="J591" s="576"/>
      <c r="K591" s="141"/>
      <c r="L591" s="576">
        <v>180</v>
      </c>
      <c r="M591" s="576"/>
      <c r="N591" s="213">
        <f t="shared" si="16"/>
        <v>14030506</v>
      </c>
      <c r="O591" s="576"/>
      <c r="P591" s="576" t="s">
        <v>381</v>
      </c>
      <c r="Q591" s="340">
        <v>12</v>
      </c>
      <c r="R591" s="582" t="s">
        <v>115</v>
      </c>
      <c r="S591" s="581">
        <f t="shared" si="17"/>
        <v>0</v>
      </c>
      <c r="T591" s="742"/>
    </row>
    <row r="592" spans="1:21" ht="15.75" thickBot="1" x14ac:dyDescent="0.3">
      <c r="A592" s="450" t="s">
        <v>612</v>
      </c>
      <c r="B592" s="582" t="s">
        <v>97</v>
      </c>
      <c r="C592" s="570">
        <v>14030506</v>
      </c>
      <c r="D592" s="735"/>
      <c r="E592" s="577">
        <v>225</v>
      </c>
      <c r="F592" s="577"/>
      <c r="G592" s="577" t="s">
        <v>88</v>
      </c>
      <c r="H592" s="171">
        <v>0.29166666666666669</v>
      </c>
      <c r="I592" s="171">
        <v>0.79166666666666663</v>
      </c>
      <c r="J592" s="577"/>
      <c r="K592" s="451"/>
      <c r="L592" s="577">
        <v>180</v>
      </c>
      <c r="M592" s="577"/>
      <c r="N592" s="579">
        <f t="shared" si="16"/>
        <v>14030506</v>
      </c>
      <c r="O592" s="577"/>
      <c r="P592" s="577" t="s">
        <v>602</v>
      </c>
      <c r="Q592" s="452">
        <v>14</v>
      </c>
      <c r="R592" s="582" t="s">
        <v>115</v>
      </c>
      <c r="S592" s="582">
        <f t="shared" si="17"/>
        <v>0</v>
      </c>
      <c r="T592" s="743"/>
    </row>
    <row r="593" spans="1:20" ht="15.75" thickBot="1" x14ac:dyDescent="0.3">
      <c r="A593" s="453" t="s">
        <v>117</v>
      </c>
      <c r="B593" s="211" t="s">
        <v>97</v>
      </c>
      <c r="C593" s="201">
        <v>14030507</v>
      </c>
      <c r="D593" s="754" t="s">
        <v>214</v>
      </c>
      <c r="E593" s="163">
        <v>720</v>
      </c>
      <c r="F593" s="575"/>
      <c r="G593" s="575" t="s">
        <v>88</v>
      </c>
      <c r="H593" s="168">
        <v>0.33333333333333331</v>
      </c>
      <c r="I593" s="168">
        <v>0.79166666666666663</v>
      </c>
      <c r="J593" s="575"/>
      <c r="K593" s="454"/>
      <c r="L593" s="575">
        <v>180</v>
      </c>
      <c r="M593" s="575"/>
      <c r="N593" s="580">
        <f t="shared" si="16"/>
        <v>14030507</v>
      </c>
      <c r="O593" s="575"/>
      <c r="P593" s="575" t="s">
        <v>549</v>
      </c>
      <c r="Q593" s="455">
        <v>11.5</v>
      </c>
      <c r="R593" s="211" t="s">
        <v>115</v>
      </c>
      <c r="S593" s="580">
        <f t="shared" si="17"/>
        <v>0</v>
      </c>
      <c r="T593" s="741">
        <f>SUBTOTAL(9,S593:S597)</f>
        <v>0</v>
      </c>
    </row>
    <row r="594" spans="1:20" ht="15.75" thickBot="1" x14ac:dyDescent="0.3">
      <c r="A594" s="456" t="s">
        <v>601</v>
      </c>
      <c r="B594" s="582" t="s">
        <v>97</v>
      </c>
      <c r="C594" s="162">
        <v>14030507</v>
      </c>
      <c r="D594" s="755"/>
      <c r="E594" s="96">
        <v>315</v>
      </c>
      <c r="F594" s="576"/>
      <c r="G594" s="576" t="s">
        <v>88</v>
      </c>
      <c r="H594" s="167">
        <v>0.33333333333333331</v>
      </c>
      <c r="I594" s="167">
        <v>0.79166666666666663</v>
      </c>
      <c r="J594" s="576"/>
      <c r="K594" s="141"/>
      <c r="L594" s="576">
        <v>180</v>
      </c>
      <c r="M594" s="576"/>
      <c r="N594" s="213">
        <f t="shared" si="16"/>
        <v>14030507</v>
      </c>
      <c r="O594" s="576"/>
      <c r="P594" s="576" t="s">
        <v>602</v>
      </c>
      <c r="Q594" s="340">
        <v>13.5</v>
      </c>
      <c r="R594" s="582" t="s">
        <v>115</v>
      </c>
      <c r="S594" s="581">
        <f t="shared" si="17"/>
        <v>0</v>
      </c>
      <c r="T594" s="742"/>
    </row>
    <row r="595" spans="1:20" ht="15.75" thickBot="1" x14ac:dyDescent="0.3">
      <c r="A595" s="456" t="s">
        <v>601</v>
      </c>
      <c r="B595" s="582" t="s">
        <v>97</v>
      </c>
      <c r="C595" s="162">
        <v>14030507</v>
      </c>
      <c r="D595" s="755"/>
      <c r="E595" s="96">
        <v>315</v>
      </c>
      <c r="F595" s="576"/>
      <c r="G595" s="576" t="s">
        <v>88</v>
      </c>
      <c r="H595" s="167">
        <v>0.33333333333333331</v>
      </c>
      <c r="I595" s="167">
        <v>0.79166666666666663</v>
      </c>
      <c r="J595" s="576"/>
      <c r="K595" s="141"/>
      <c r="L595" s="576">
        <v>180</v>
      </c>
      <c r="M595" s="576"/>
      <c r="N595" s="213">
        <f t="shared" si="16"/>
        <v>14030507</v>
      </c>
      <c r="O595" s="576"/>
      <c r="P595" s="576" t="s">
        <v>602</v>
      </c>
      <c r="Q595" s="340">
        <v>13.5</v>
      </c>
      <c r="R595" s="582" t="s">
        <v>115</v>
      </c>
      <c r="S595" s="581">
        <f t="shared" si="17"/>
        <v>0</v>
      </c>
      <c r="T595" s="742"/>
    </row>
    <row r="596" spans="1:20" ht="15.75" thickBot="1" x14ac:dyDescent="0.3">
      <c r="A596" s="456" t="s">
        <v>223</v>
      </c>
      <c r="B596" s="582" t="s">
        <v>97</v>
      </c>
      <c r="C596" s="162">
        <v>14030507</v>
      </c>
      <c r="D596" s="755"/>
      <c r="E596" s="96">
        <v>760</v>
      </c>
      <c r="F596" s="576"/>
      <c r="G596" s="576" t="s">
        <v>88</v>
      </c>
      <c r="H596" s="167">
        <v>0.33333333333333331</v>
      </c>
      <c r="I596" s="167">
        <v>0.79166666666666663</v>
      </c>
      <c r="J596" s="576"/>
      <c r="K596" s="141"/>
      <c r="L596" s="576">
        <v>180</v>
      </c>
      <c r="M596" s="576"/>
      <c r="N596" s="213">
        <f t="shared" si="16"/>
        <v>14030507</v>
      </c>
      <c r="O596" s="576"/>
      <c r="P596" s="576" t="s">
        <v>381</v>
      </c>
      <c r="Q596" s="340">
        <v>11.5</v>
      </c>
      <c r="R596" s="582" t="s">
        <v>115</v>
      </c>
      <c r="S596" s="581">
        <f t="shared" si="17"/>
        <v>0</v>
      </c>
      <c r="T596" s="742"/>
    </row>
    <row r="597" spans="1:20" ht="15.75" thickBot="1" x14ac:dyDescent="0.3">
      <c r="A597" s="450" t="s">
        <v>415</v>
      </c>
      <c r="B597" s="582" t="s">
        <v>97</v>
      </c>
      <c r="C597" s="600">
        <v>14030507</v>
      </c>
      <c r="D597" s="756"/>
      <c r="E597" s="164">
        <v>190</v>
      </c>
      <c r="F597" s="577"/>
      <c r="G597" s="577" t="s">
        <v>88</v>
      </c>
      <c r="H597" s="171">
        <v>0.33333333333333331</v>
      </c>
      <c r="I597" s="171">
        <v>0.79166666666666663</v>
      </c>
      <c r="J597" s="577"/>
      <c r="K597" s="451"/>
      <c r="L597" s="577">
        <v>120</v>
      </c>
      <c r="M597" s="577"/>
      <c r="N597" s="579">
        <f t="shared" si="16"/>
        <v>14030507</v>
      </c>
      <c r="O597" s="577"/>
      <c r="P597" s="577" t="s">
        <v>549</v>
      </c>
      <c r="Q597" s="452">
        <v>7.5</v>
      </c>
      <c r="R597" s="582" t="s">
        <v>115</v>
      </c>
      <c r="S597" s="582">
        <f t="shared" si="17"/>
        <v>0</v>
      </c>
      <c r="T597" s="743"/>
    </row>
    <row r="598" spans="1:20" ht="15.75" thickBot="1" x14ac:dyDescent="0.3">
      <c r="A598" s="453" t="s">
        <v>277</v>
      </c>
      <c r="B598" s="211" t="s">
        <v>97</v>
      </c>
      <c r="C598" s="591">
        <v>14030508</v>
      </c>
      <c r="D598" s="737" t="s">
        <v>257</v>
      </c>
      <c r="E598" s="591">
        <v>225</v>
      </c>
      <c r="F598" s="591"/>
      <c r="G598" s="591" t="s">
        <v>88</v>
      </c>
      <c r="H598" s="168">
        <v>0.29166666666666669</v>
      </c>
      <c r="I598" s="168">
        <v>0.625</v>
      </c>
      <c r="J598" s="591"/>
      <c r="K598" s="454"/>
      <c r="L598" s="591">
        <v>180</v>
      </c>
      <c r="M598" s="591"/>
      <c r="N598" s="597">
        <f t="shared" si="16"/>
        <v>14030508</v>
      </c>
      <c r="O598" s="591"/>
      <c r="P598" s="591" t="s">
        <v>381</v>
      </c>
      <c r="Q598" s="455">
        <v>12</v>
      </c>
      <c r="R598" s="211" t="s">
        <v>115</v>
      </c>
      <c r="S598" s="597">
        <f t="shared" si="17"/>
        <v>0</v>
      </c>
      <c r="T598" s="741">
        <f>SUBTOTAL(9,S598:S600)</f>
        <v>0</v>
      </c>
    </row>
    <row r="599" spans="1:20" ht="15.75" thickBot="1" x14ac:dyDescent="0.3">
      <c r="A599" s="456" t="s">
        <v>601</v>
      </c>
      <c r="B599" s="596" t="s">
        <v>97</v>
      </c>
      <c r="C599" s="583">
        <v>14030508</v>
      </c>
      <c r="D599" s="734"/>
      <c r="E599" s="583">
        <v>315</v>
      </c>
      <c r="F599" s="583"/>
      <c r="G599" s="583" t="s">
        <v>88</v>
      </c>
      <c r="H599" s="167">
        <v>0.29166666666666669</v>
      </c>
      <c r="I599" s="167">
        <v>0.625</v>
      </c>
      <c r="J599" s="583"/>
      <c r="K599" s="448"/>
      <c r="L599" s="583">
        <v>180</v>
      </c>
      <c r="M599" s="583"/>
      <c r="N599" s="213">
        <f t="shared" si="16"/>
        <v>14030508</v>
      </c>
      <c r="O599" s="583"/>
      <c r="P599" s="583" t="s">
        <v>602</v>
      </c>
      <c r="Q599" s="449">
        <v>13.5</v>
      </c>
      <c r="R599" s="596" t="s">
        <v>115</v>
      </c>
      <c r="S599" s="213">
        <f t="shared" si="17"/>
        <v>0</v>
      </c>
      <c r="T599" s="742"/>
    </row>
    <row r="600" spans="1:20" ht="15.75" thickBot="1" x14ac:dyDescent="0.3">
      <c r="A600" s="450" t="s">
        <v>223</v>
      </c>
      <c r="B600" s="599" t="s">
        <v>97</v>
      </c>
      <c r="C600" s="584">
        <v>14030508</v>
      </c>
      <c r="D600" s="735"/>
      <c r="E600" s="590">
        <v>760</v>
      </c>
      <c r="F600" s="590"/>
      <c r="G600" s="590" t="s">
        <v>88</v>
      </c>
      <c r="H600" s="171">
        <v>0.29166666666666669</v>
      </c>
      <c r="I600" s="171">
        <v>0.625</v>
      </c>
      <c r="J600" s="590"/>
      <c r="K600" s="451"/>
      <c r="L600" s="590">
        <v>180</v>
      </c>
      <c r="M600" s="590"/>
      <c r="N600" s="596">
        <f t="shared" si="16"/>
        <v>14030508</v>
      </c>
      <c r="O600" s="590"/>
      <c r="P600" s="590" t="s">
        <v>381</v>
      </c>
      <c r="Q600" s="452">
        <v>11.5</v>
      </c>
      <c r="R600" s="599" t="s">
        <v>115</v>
      </c>
      <c r="S600" s="599">
        <f t="shared" si="17"/>
        <v>0</v>
      </c>
      <c r="T600" s="743"/>
    </row>
    <row r="601" spans="1:20" ht="15.75" thickBot="1" x14ac:dyDescent="0.3">
      <c r="A601" s="453" t="s">
        <v>223</v>
      </c>
      <c r="B601" s="211" t="s">
        <v>97</v>
      </c>
      <c r="C601" s="591">
        <v>14030508</v>
      </c>
      <c r="D601" s="737" t="s">
        <v>214</v>
      </c>
      <c r="E601" s="591">
        <v>760</v>
      </c>
      <c r="F601" s="591"/>
      <c r="G601" s="591" t="s">
        <v>88</v>
      </c>
      <c r="H601" s="168">
        <v>0.3125</v>
      </c>
      <c r="I601" s="168">
        <v>0.79166666666666663</v>
      </c>
      <c r="J601" s="591"/>
      <c r="K601" s="454"/>
      <c r="L601" s="591">
        <v>180</v>
      </c>
      <c r="M601" s="591"/>
      <c r="N601" s="597">
        <f t="shared" si="16"/>
        <v>14030508</v>
      </c>
      <c r="O601" s="591"/>
      <c r="P601" s="591" t="s">
        <v>381</v>
      </c>
      <c r="Q601" s="455">
        <v>11.5</v>
      </c>
      <c r="R601" s="211" t="s">
        <v>115</v>
      </c>
      <c r="S601" s="597">
        <f t="shared" si="17"/>
        <v>0</v>
      </c>
      <c r="T601" s="741">
        <f>SUBTOTAL(9,S601:S606)</f>
        <v>0</v>
      </c>
    </row>
    <row r="602" spans="1:20" ht="15.75" thickBot="1" x14ac:dyDescent="0.3">
      <c r="A602" s="456" t="s">
        <v>613</v>
      </c>
      <c r="B602" s="599" t="s">
        <v>97</v>
      </c>
      <c r="C602" s="583">
        <v>14030508</v>
      </c>
      <c r="D602" s="734"/>
      <c r="E602" s="589">
        <v>270</v>
      </c>
      <c r="F602" s="589"/>
      <c r="G602" s="589" t="s">
        <v>88</v>
      </c>
      <c r="H602" s="167">
        <v>0.3125</v>
      </c>
      <c r="I602" s="167">
        <v>0.79166666666666663</v>
      </c>
      <c r="J602" s="589"/>
      <c r="K602" s="141"/>
      <c r="L602" s="589">
        <v>60</v>
      </c>
      <c r="M602" s="589"/>
      <c r="N602" s="213">
        <f t="shared" si="16"/>
        <v>14030508</v>
      </c>
      <c r="O602" s="589"/>
      <c r="P602" s="589" t="s">
        <v>614</v>
      </c>
      <c r="Q602" s="340">
        <v>3.5</v>
      </c>
      <c r="R602" s="599" t="s">
        <v>115</v>
      </c>
      <c r="S602" s="598">
        <f t="shared" si="17"/>
        <v>0</v>
      </c>
      <c r="T602" s="742"/>
    </row>
    <row r="603" spans="1:20" ht="15.75" thickBot="1" x14ac:dyDescent="0.3">
      <c r="A603" s="456" t="s">
        <v>613</v>
      </c>
      <c r="B603" s="599" t="s">
        <v>97</v>
      </c>
      <c r="C603" s="583">
        <v>14030508</v>
      </c>
      <c r="D603" s="734"/>
      <c r="E603" s="589">
        <v>270</v>
      </c>
      <c r="F603" s="589"/>
      <c r="G603" s="589" t="s">
        <v>88</v>
      </c>
      <c r="H603" s="167">
        <v>0.3125</v>
      </c>
      <c r="I603" s="167">
        <v>0.79166666666666663</v>
      </c>
      <c r="J603" s="589"/>
      <c r="K603" s="141"/>
      <c r="L603" s="589">
        <v>60</v>
      </c>
      <c r="M603" s="589"/>
      <c r="N603" s="213">
        <f t="shared" si="16"/>
        <v>14030508</v>
      </c>
      <c r="O603" s="589"/>
      <c r="P603" s="589" t="s">
        <v>614</v>
      </c>
      <c r="Q603" s="340">
        <v>3.5</v>
      </c>
      <c r="R603" s="599" t="s">
        <v>115</v>
      </c>
      <c r="S603" s="598">
        <f t="shared" si="17"/>
        <v>0</v>
      </c>
      <c r="T603" s="742"/>
    </row>
    <row r="604" spans="1:20" ht="15.75" thickBot="1" x14ac:dyDescent="0.3">
      <c r="A604" s="456" t="s">
        <v>415</v>
      </c>
      <c r="B604" s="599" t="s">
        <v>97</v>
      </c>
      <c r="C604" s="583">
        <v>14030508</v>
      </c>
      <c r="D604" s="734"/>
      <c r="E604" s="589">
        <v>190</v>
      </c>
      <c r="F604" s="589"/>
      <c r="G604" s="589" t="s">
        <v>88</v>
      </c>
      <c r="H604" s="167">
        <v>0.3125</v>
      </c>
      <c r="I604" s="167">
        <v>0.79166666666666663</v>
      </c>
      <c r="J604" s="589"/>
      <c r="K604" s="141"/>
      <c r="L604" s="589">
        <v>120</v>
      </c>
      <c r="M604" s="589"/>
      <c r="N604" s="213">
        <f t="shared" si="16"/>
        <v>14030508</v>
      </c>
      <c r="O604" s="589"/>
      <c r="P604" s="589" t="s">
        <v>549</v>
      </c>
      <c r="Q604" s="340">
        <v>7.5</v>
      </c>
      <c r="R604" s="599" t="s">
        <v>115</v>
      </c>
      <c r="S604" s="598">
        <f t="shared" si="17"/>
        <v>0</v>
      </c>
      <c r="T604" s="742"/>
    </row>
    <row r="605" spans="1:20" ht="15.75" thickBot="1" x14ac:dyDescent="0.3">
      <c r="A605" s="456" t="s">
        <v>248</v>
      </c>
      <c r="B605" s="596" t="s">
        <v>97</v>
      </c>
      <c r="C605" s="583">
        <v>14030508</v>
      </c>
      <c r="D605" s="734"/>
      <c r="E605" s="583">
        <v>192</v>
      </c>
      <c r="F605" s="583"/>
      <c r="G605" s="583" t="s">
        <v>88</v>
      </c>
      <c r="H605" s="167">
        <v>0.3125</v>
      </c>
      <c r="I605" s="167">
        <v>0.79166666666666663</v>
      </c>
      <c r="J605" s="583"/>
      <c r="K605" s="448"/>
      <c r="L605" s="583">
        <v>96</v>
      </c>
      <c r="M605" s="583"/>
      <c r="N605" s="213">
        <f t="shared" si="16"/>
        <v>14030508</v>
      </c>
      <c r="O605" s="583"/>
      <c r="P605" s="583" t="s">
        <v>274</v>
      </c>
      <c r="Q605" s="449">
        <v>10</v>
      </c>
      <c r="R605" s="596" t="s">
        <v>115</v>
      </c>
      <c r="S605" s="213">
        <f t="shared" si="17"/>
        <v>0</v>
      </c>
      <c r="T605" s="742"/>
    </row>
    <row r="606" spans="1:20" ht="15.75" thickBot="1" x14ac:dyDescent="0.3">
      <c r="A606" s="450" t="s">
        <v>248</v>
      </c>
      <c r="B606" s="599" t="s">
        <v>97</v>
      </c>
      <c r="C606" s="584">
        <v>14030508</v>
      </c>
      <c r="D606" s="735"/>
      <c r="E606" s="590">
        <v>192</v>
      </c>
      <c r="F606" s="590"/>
      <c r="G606" s="590" t="s">
        <v>88</v>
      </c>
      <c r="H606" s="171">
        <v>0.3125</v>
      </c>
      <c r="I606" s="171">
        <v>0.79166666666666663</v>
      </c>
      <c r="J606" s="590"/>
      <c r="K606" s="451"/>
      <c r="L606" s="590">
        <v>96</v>
      </c>
      <c r="M606" s="590"/>
      <c r="N606" s="596">
        <f t="shared" si="16"/>
        <v>14030508</v>
      </c>
      <c r="O606" s="590"/>
      <c r="P606" s="590" t="s">
        <v>274</v>
      </c>
      <c r="Q606" s="452">
        <v>10</v>
      </c>
      <c r="R606" s="599" t="s">
        <v>115</v>
      </c>
      <c r="S606" s="599">
        <f t="shared" si="17"/>
        <v>0</v>
      </c>
      <c r="T606" s="743"/>
    </row>
    <row r="607" spans="1:20" ht="15.75" thickBot="1" x14ac:dyDescent="0.3">
      <c r="A607" s="144"/>
      <c r="B607" s="596" t="s">
        <v>97</v>
      </c>
      <c r="C607" s="583"/>
      <c r="D607" s="583"/>
      <c r="E607" s="583"/>
      <c r="F607" s="583"/>
      <c r="G607" s="583"/>
      <c r="H607" s="167"/>
      <c r="I607" s="167"/>
      <c r="J607" s="583"/>
      <c r="K607" s="448"/>
      <c r="L607" s="583"/>
      <c r="M607" s="583"/>
      <c r="N607" s="213">
        <f t="shared" si="16"/>
        <v>0</v>
      </c>
      <c r="O607" s="583"/>
      <c r="P607" s="583"/>
      <c r="Q607" s="449"/>
      <c r="R607" s="596" t="s">
        <v>115</v>
      </c>
      <c r="S607" s="213">
        <f t="shared" si="17"/>
        <v>0</v>
      </c>
      <c r="T607" s="583"/>
    </row>
    <row r="608" spans="1:20" ht="15.75" thickBot="1" x14ac:dyDescent="0.3">
      <c r="A608" s="88"/>
      <c r="B608" s="437" t="s">
        <v>97</v>
      </c>
      <c r="C608" s="418"/>
      <c r="D608" s="418"/>
      <c r="E608" s="418"/>
      <c r="F608" s="418"/>
      <c r="G608" s="418"/>
      <c r="H608" s="169"/>
      <c r="I608" s="169"/>
      <c r="J608" s="418"/>
      <c r="K608" s="141"/>
      <c r="L608" s="418"/>
      <c r="M608" s="418"/>
      <c r="N608" s="213">
        <f t="shared" si="16"/>
        <v>0</v>
      </c>
      <c r="O608" s="418"/>
      <c r="P608" s="418"/>
      <c r="Q608" s="340"/>
      <c r="R608" s="437" t="s">
        <v>115</v>
      </c>
      <c r="S608" s="436">
        <f t="shared" si="17"/>
        <v>0</v>
      </c>
      <c r="T608" s="87"/>
    </row>
    <row r="609" spans="1:20" ht="15.75" thickBot="1" x14ac:dyDescent="0.3">
      <c r="A609" s="88"/>
      <c r="B609" s="437" t="s">
        <v>97</v>
      </c>
      <c r="C609" s="418"/>
      <c r="D609" s="418"/>
      <c r="E609" s="418"/>
      <c r="F609" s="418"/>
      <c r="G609" s="418"/>
      <c r="H609" s="169"/>
      <c r="I609" s="169"/>
      <c r="J609" s="418"/>
      <c r="K609" s="141"/>
      <c r="L609" s="418"/>
      <c r="M609" s="418"/>
      <c r="N609" s="213">
        <f t="shared" si="16"/>
        <v>0</v>
      </c>
      <c r="O609" s="418"/>
      <c r="P609" s="418"/>
      <c r="Q609" s="340"/>
      <c r="R609" s="437" t="s">
        <v>115</v>
      </c>
      <c r="S609" s="436">
        <f t="shared" si="17"/>
        <v>0</v>
      </c>
      <c r="T609" s="87"/>
    </row>
    <row r="610" spans="1:20" ht="15.75" thickBot="1" x14ac:dyDescent="0.3">
      <c r="A610" s="88"/>
      <c r="B610" s="437" t="s">
        <v>97</v>
      </c>
      <c r="C610" s="418"/>
      <c r="D610" s="418"/>
      <c r="E610" s="418"/>
      <c r="F610" s="418"/>
      <c r="G610" s="418"/>
      <c r="H610" s="169"/>
      <c r="I610" s="169"/>
      <c r="J610" s="418"/>
      <c r="K610" s="141"/>
      <c r="L610" s="418"/>
      <c r="M610" s="418"/>
      <c r="N610" s="213">
        <f t="shared" si="16"/>
        <v>0</v>
      </c>
      <c r="O610" s="418"/>
      <c r="P610" s="418"/>
      <c r="Q610" s="340"/>
      <c r="R610" s="437" t="s">
        <v>115</v>
      </c>
      <c r="S610" s="436">
        <f t="shared" si="17"/>
        <v>0</v>
      </c>
      <c r="T610" s="87"/>
    </row>
    <row r="611" spans="1:20" ht="15.75" thickBot="1" x14ac:dyDescent="0.3">
      <c r="A611" s="88"/>
      <c r="B611" s="434" t="s">
        <v>97</v>
      </c>
      <c r="C611" s="416"/>
      <c r="D611" s="416"/>
      <c r="E611" s="416"/>
      <c r="F611" s="416"/>
      <c r="G611" s="416"/>
      <c r="H611" s="167"/>
      <c r="I611" s="167"/>
      <c r="J611" s="416"/>
      <c r="K611" s="448"/>
      <c r="L611" s="416"/>
      <c r="M611" s="416"/>
      <c r="N611" s="213">
        <f t="shared" si="16"/>
        <v>0</v>
      </c>
      <c r="O611" s="416"/>
      <c r="P611" s="416"/>
      <c r="Q611" s="449"/>
      <c r="R611" s="434" t="s">
        <v>115</v>
      </c>
      <c r="S611" s="213">
        <f t="shared" si="17"/>
        <v>0</v>
      </c>
      <c r="T611" s="87"/>
    </row>
    <row r="612" spans="1:20" ht="15.75" thickBot="1" x14ac:dyDescent="0.3">
      <c r="A612" s="88"/>
      <c r="B612" s="437" t="s">
        <v>97</v>
      </c>
      <c r="C612" s="416"/>
      <c r="D612" s="418"/>
      <c r="E612" s="418"/>
      <c r="F612" s="418"/>
      <c r="G612" s="418"/>
      <c r="H612" s="169"/>
      <c r="I612" s="169"/>
      <c r="J612" s="418"/>
      <c r="K612" s="141"/>
      <c r="L612" s="418"/>
      <c r="M612" s="418"/>
      <c r="N612" s="213">
        <f t="shared" si="16"/>
        <v>0</v>
      </c>
      <c r="O612" s="418"/>
      <c r="P612" s="418"/>
      <c r="Q612" s="340"/>
      <c r="R612" s="437" t="s">
        <v>115</v>
      </c>
      <c r="S612" s="436">
        <f t="shared" si="17"/>
        <v>0</v>
      </c>
      <c r="T612" s="87"/>
    </row>
    <row r="613" spans="1:20" ht="15.75" thickBot="1" x14ac:dyDescent="0.3">
      <c r="A613" s="88"/>
      <c r="B613" s="599" t="s">
        <v>97</v>
      </c>
      <c r="C613" s="583"/>
      <c r="D613" s="589"/>
      <c r="E613" s="589"/>
      <c r="F613" s="589"/>
      <c r="G613" s="589"/>
      <c r="H613" s="169"/>
      <c r="I613" s="169"/>
      <c r="J613" s="589"/>
      <c r="K613" s="141"/>
      <c r="L613" s="589"/>
      <c r="M613" s="589"/>
      <c r="N613" s="213">
        <f t="shared" ref="N613:N676" si="18">C613</f>
        <v>0</v>
      </c>
      <c r="O613" s="589"/>
      <c r="P613" s="589"/>
      <c r="Q613" s="340"/>
      <c r="R613" s="599" t="s">
        <v>115</v>
      </c>
      <c r="S613" s="598">
        <f t="shared" ref="S613:S676" si="19">E613*F613</f>
        <v>0</v>
      </c>
      <c r="T613" s="589"/>
    </row>
    <row r="614" spans="1:20" ht="15.75" thickBot="1" x14ac:dyDescent="0.3">
      <c r="A614" s="88"/>
      <c r="B614" s="599" t="s">
        <v>97</v>
      </c>
      <c r="C614" s="583"/>
      <c r="D614" s="589"/>
      <c r="E614" s="589"/>
      <c r="F614" s="589"/>
      <c r="G614" s="589"/>
      <c r="H614" s="169"/>
      <c r="I614" s="169"/>
      <c r="J614" s="589"/>
      <c r="K614" s="141"/>
      <c r="L614" s="589"/>
      <c r="M614" s="589"/>
      <c r="N614" s="213">
        <f t="shared" si="18"/>
        <v>0</v>
      </c>
      <c r="O614" s="589"/>
      <c r="P614" s="589"/>
      <c r="Q614" s="340"/>
      <c r="R614" s="599" t="s">
        <v>115</v>
      </c>
      <c r="S614" s="598">
        <f t="shared" si="19"/>
        <v>0</v>
      </c>
      <c r="T614" s="589"/>
    </row>
    <row r="615" spans="1:20" ht="15.75" thickBot="1" x14ac:dyDescent="0.3">
      <c r="A615" s="88"/>
      <c r="B615" s="599" t="s">
        <v>97</v>
      </c>
      <c r="C615" s="583"/>
      <c r="D615" s="589"/>
      <c r="E615" s="589"/>
      <c r="F615" s="589"/>
      <c r="G615" s="589"/>
      <c r="H615" s="169"/>
      <c r="I615" s="169"/>
      <c r="J615" s="589"/>
      <c r="K615" s="141"/>
      <c r="L615" s="589"/>
      <c r="M615" s="589"/>
      <c r="N615" s="213">
        <f t="shared" si="18"/>
        <v>0</v>
      </c>
      <c r="O615" s="589"/>
      <c r="P615" s="589"/>
      <c r="Q615" s="340"/>
      <c r="R615" s="599" t="s">
        <v>115</v>
      </c>
      <c r="S615" s="598">
        <f t="shared" si="19"/>
        <v>0</v>
      </c>
      <c r="T615" s="589"/>
    </row>
    <row r="616" spans="1:20" ht="15.75" thickBot="1" x14ac:dyDescent="0.3">
      <c r="A616" s="88"/>
      <c r="B616" s="599" t="s">
        <v>97</v>
      </c>
      <c r="C616" s="583"/>
      <c r="D616" s="589"/>
      <c r="E616" s="589"/>
      <c r="F616" s="589"/>
      <c r="G616" s="589"/>
      <c r="H616" s="169"/>
      <c r="I616" s="169"/>
      <c r="J616" s="589"/>
      <c r="K616" s="141"/>
      <c r="L616" s="589"/>
      <c r="M616" s="589"/>
      <c r="N616" s="213">
        <f t="shared" si="18"/>
        <v>0</v>
      </c>
      <c r="O616" s="589"/>
      <c r="P616" s="589"/>
      <c r="Q616" s="340"/>
      <c r="R616" s="599" t="s">
        <v>115</v>
      </c>
      <c r="S616" s="598">
        <f t="shared" si="19"/>
        <v>0</v>
      </c>
      <c r="T616" s="589"/>
    </row>
    <row r="617" spans="1:20" ht="15.75" thickBot="1" x14ac:dyDescent="0.3">
      <c r="A617" s="88"/>
      <c r="B617" s="599" t="s">
        <v>97</v>
      </c>
      <c r="C617" s="583"/>
      <c r="D617" s="589"/>
      <c r="E617" s="589"/>
      <c r="F617" s="589"/>
      <c r="G617" s="589"/>
      <c r="H617" s="169"/>
      <c r="I617" s="169"/>
      <c r="J617" s="589"/>
      <c r="K617" s="141"/>
      <c r="L617" s="589"/>
      <c r="M617" s="589"/>
      <c r="N617" s="213">
        <f t="shared" si="18"/>
        <v>0</v>
      </c>
      <c r="O617" s="589"/>
      <c r="P617" s="589"/>
      <c r="Q617" s="340"/>
      <c r="R617" s="599" t="s">
        <v>115</v>
      </c>
      <c r="S617" s="598">
        <f t="shared" si="19"/>
        <v>0</v>
      </c>
      <c r="T617" s="589"/>
    </row>
    <row r="618" spans="1:20" ht="15.75" thickBot="1" x14ac:dyDescent="0.3">
      <c r="A618" s="88"/>
      <c r="B618" s="599" t="s">
        <v>97</v>
      </c>
      <c r="C618" s="583"/>
      <c r="D618" s="589"/>
      <c r="E618" s="589"/>
      <c r="F618" s="589"/>
      <c r="G618" s="589"/>
      <c r="H618" s="169"/>
      <c r="I618" s="169"/>
      <c r="J618" s="589"/>
      <c r="K618" s="141"/>
      <c r="L618" s="589"/>
      <c r="M618" s="589"/>
      <c r="N618" s="213">
        <f t="shared" si="18"/>
        <v>0</v>
      </c>
      <c r="O618" s="589"/>
      <c r="P618" s="589"/>
      <c r="Q618" s="340"/>
      <c r="R618" s="599" t="s">
        <v>115</v>
      </c>
      <c r="S618" s="598">
        <f t="shared" si="19"/>
        <v>0</v>
      </c>
      <c r="T618" s="589"/>
    </row>
    <row r="619" spans="1:20" ht="15.75" thickBot="1" x14ac:dyDescent="0.3">
      <c r="A619" s="88"/>
      <c r="B619" s="599" t="s">
        <v>97</v>
      </c>
      <c r="C619" s="583"/>
      <c r="D619" s="589"/>
      <c r="E619" s="589"/>
      <c r="F619" s="589"/>
      <c r="G619" s="589"/>
      <c r="H619" s="169"/>
      <c r="I619" s="169"/>
      <c r="J619" s="589"/>
      <c r="K619" s="141"/>
      <c r="L619" s="589"/>
      <c r="M619" s="589"/>
      <c r="N619" s="213">
        <f t="shared" si="18"/>
        <v>0</v>
      </c>
      <c r="O619" s="589"/>
      <c r="P619" s="589"/>
      <c r="Q619" s="340"/>
      <c r="R619" s="599" t="s">
        <v>115</v>
      </c>
      <c r="S619" s="598">
        <f t="shared" si="19"/>
        <v>0</v>
      </c>
      <c r="T619" s="589"/>
    </row>
    <row r="620" spans="1:20" ht="15.75" thickBot="1" x14ac:dyDescent="0.3">
      <c r="A620" s="88"/>
      <c r="B620" s="599" t="s">
        <v>97</v>
      </c>
      <c r="C620" s="583"/>
      <c r="D620" s="589"/>
      <c r="E620" s="589"/>
      <c r="F620" s="589"/>
      <c r="G620" s="589"/>
      <c r="H620" s="169"/>
      <c r="I620" s="169"/>
      <c r="J620" s="589"/>
      <c r="K620" s="141"/>
      <c r="L620" s="589"/>
      <c r="M620" s="589"/>
      <c r="N620" s="213">
        <f t="shared" si="18"/>
        <v>0</v>
      </c>
      <c r="O620" s="589"/>
      <c r="P620" s="589"/>
      <c r="Q620" s="340"/>
      <c r="R620" s="599" t="s">
        <v>115</v>
      </c>
      <c r="S620" s="598">
        <f t="shared" si="19"/>
        <v>0</v>
      </c>
      <c r="T620" s="589"/>
    </row>
    <row r="621" spans="1:20" ht="15.75" thickBot="1" x14ac:dyDescent="0.3">
      <c r="A621" s="88"/>
      <c r="B621" s="599" t="s">
        <v>97</v>
      </c>
      <c r="C621" s="583"/>
      <c r="D621" s="589"/>
      <c r="E621" s="589"/>
      <c r="F621" s="589"/>
      <c r="G621" s="589"/>
      <c r="H621" s="169"/>
      <c r="I621" s="169"/>
      <c r="J621" s="589"/>
      <c r="K621" s="141"/>
      <c r="L621" s="589"/>
      <c r="M621" s="589"/>
      <c r="N621" s="213">
        <f t="shared" si="18"/>
        <v>0</v>
      </c>
      <c r="O621" s="589"/>
      <c r="P621" s="589"/>
      <c r="Q621" s="340"/>
      <c r="R621" s="599" t="s">
        <v>115</v>
      </c>
      <c r="S621" s="598">
        <f t="shared" si="19"/>
        <v>0</v>
      </c>
      <c r="T621" s="589"/>
    </row>
    <row r="622" spans="1:20" ht="15.75" thickBot="1" x14ac:dyDescent="0.3">
      <c r="A622" s="88"/>
      <c r="B622" s="599" t="s">
        <v>97</v>
      </c>
      <c r="C622" s="583"/>
      <c r="D622" s="589"/>
      <c r="E622" s="589"/>
      <c r="F622" s="589"/>
      <c r="G622" s="589"/>
      <c r="H622" s="169"/>
      <c r="I622" s="169"/>
      <c r="J622" s="589"/>
      <c r="K622" s="141"/>
      <c r="L622" s="589"/>
      <c r="M622" s="589"/>
      <c r="N622" s="213">
        <f t="shared" si="18"/>
        <v>0</v>
      </c>
      <c r="O622" s="589"/>
      <c r="P622" s="589"/>
      <c r="Q622" s="340"/>
      <c r="R622" s="599" t="s">
        <v>115</v>
      </c>
      <c r="S622" s="598">
        <f t="shared" si="19"/>
        <v>0</v>
      </c>
      <c r="T622" s="589"/>
    </row>
    <row r="623" spans="1:20" ht="15.75" thickBot="1" x14ac:dyDescent="0.3">
      <c r="A623" s="88"/>
      <c r="B623" s="599" t="s">
        <v>97</v>
      </c>
      <c r="C623" s="583"/>
      <c r="D623" s="589"/>
      <c r="E623" s="589"/>
      <c r="F623" s="589"/>
      <c r="G623" s="589"/>
      <c r="H623" s="169"/>
      <c r="I623" s="169"/>
      <c r="J623" s="589"/>
      <c r="K623" s="141"/>
      <c r="L623" s="589"/>
      <c r="M623" s="589"/>
      <c r="N623" s="213">
        <f t="shared" si="18"/>
        <v>0</v>
      </c>
      <c r="O623" s="589"/>
      <c r="P623" s="589"/>
      <c r="Q623" s="340"/>
      <c r="R623" s="599" t="s">
        <v>115</v>
      </c>
      <c r="S623" s="598">
        <f t="shared" si="19"/>
        <v>0</v>
      </c>
      <c r="T623" s="589"/>
    </row>
    <row r="624" spans="1:20" ht="15.75" thickBot="1" x14ac:dyDescent="0.3">
      <c r="A624" s="88"/>
      <c r="B624" s="599" t="s">
        <v>97</v>
      </c>
      <c r="C624" s="583"/>
      <c r="D624" s="589"/>
      <c r="E624" s="589"/>
      <c r="F624" s="589"/>
      <c r="G624" s="589"/>
      <c r="H624" s="169"/>
      <c r="I624" s="169"/>
      <c r="J624" s="589"/>
      <c r="K624" s="141"/>
      <c r="L624" s="589"/>
      <c r="M624" s="589"/>
      <c r="N624" s="213">
        <f t="shared" si="18"/>
        <v>0</v>
      </c>
      <c r="O624" s="589"/>
      <c r="P624" s="589"/>
      <c r="Q624" s="340"/>
      <c r="R624" s="599" t="s">
        <v>115</v>
      </c>
      <c r="S624" s="598">
        <f t="shared" si="19"/>
        <v>0</v>
      </c>
      <c r="T624" s="589"/>
    </row>
    <row r="625" spans="1:20" ht="15.75" thickBot="1" x14ac:dyDescent="0.3">
      <c r="A625" s="88"/>
      <c r="B625" s="599" t="s">
        <v>97</v>
      </c>
      <c r="C625" s="583"/>
      <c r="D625" s="589"/>
      <c r="E625" s="589"/>
      <c r="F625" s="589"/>
      <c r="G625" s="589"/>
      <c r="H625" s="169"/>
      <c r="I625" s="169"/>
      <c r="J625" s="589"/>
      <c r="K625" s="141"/>
      <c r="L625" s="589"/>
      <c r="M625" s="589"/>
      <c r="N625" s="213">
        <f t="shared" si="18"/>
        <v>0</v>
      </c>
      <c r="O625" s="589"/>
      <c r="P625" s="589"/>
      <c r="Q625" s="340"/>
      <c r="R625" s="599" t="s">
        <v>115</v>
      </c>
      <c r="S625" s="598">
        <f t="shared" si="19"/>
        <v>0</v>
      </c>
      <c r="T625" s="589"/>
    </row>
    <row r="626" spans="1:20" ht="15.75" thickBot="1" x14ac:dyDescent="0.3">
      <c r="A626" s="88"/>
      <c r="B626" s="599" t="s">
        <v>97</v>
      </c>
      <c r="C626" s="583"/>
      <c r="D626" s="589"/>
      <c r="E626" s="589"/>
      <c r="F626" s="589"/>
      <c r="G626" s="589"/>
      <c r="H626" s="169"/>
      <c r="I626" s="169"/>
      <c r="J626" s="589"/>
      <c r="K626" s="141"/>
      <c r="L626" s="589"/>
      <c r="M626" s="589"/>
      <c r="N626" s="213">
        <f t="shared" si="18"/>
        <v>0</v>
      </c>
      <c r="O626" s="589"/>
      <c r="P626" s="589"/>
      <c r="Q626" s="340"/>
      <c r="R626" s="599" t="s">
        <v>115</v>
      </c>
      <c r="S626" s="598">
        <f t="shared" si="19"/>
        <v>0</v>
      </c>
      <c r="T626" s="589"/>
    </row>
    <row r="627" spans="1:20" ht="15.75" thickBot="1" x14ac:dyDescent="0.3">
      <c r="A627" s="88"/>
      <c r="B627" s="599" t="s">
        <v>97</v>
      </c>
      <c r="C627" s="583"/>
      <c r="D627" s="589"/>
      <c r="E627" s="589"/>
      <c r="F627" s="589"/>
      <c r="G627" s="589"/>
      <c r="H627" s="169"/>
      <c r="I627" s="169"/>
      <c r="J627" s="589"/>
      <c r="K627" s="141"/>
      <c r="L627" s="589"/>
      <c r="M627" s="589"/>
      <c r="N627" s="213">
        <f t="shared" si="18"/>
        <v>0</v>
      </c>
      <c r="O627" s="589"/>
      <c r="P627" s="589"/>
      <c r="Q627" s="340"/>
      <c r="R627" s="599" t="s">
        <v>115</v>
      </c>
      <c r="S627" s="598">
        <f t="shared" si="19"/>
        <v>0</v>
      </c>
      <c r="T627" s="589"/>
    </row>
    <row r="628" spans="1:20" ht="15.75" thickBot="1" x14ac:dyDescent="0.3">
      <c r="A628" s="88"/>
      <c r="B628" s="599" t="s">
        <v>97</v>
      </c>
      <c r="C628" s="583"/>
      <c r="D628" s="589"/>
      <c r="E628" s="589"/>
      <c r="F628" s="589"/>
      <c r="G628" s="589"/>
      <c r="H628" s="169"/>
      <c r="I628" s="169"/>
      <c r="J628" s="589"/>
      <c r="K628" s="141"/>
      <c r="L628" s="589"/>
      <c r="M628" s="589"/>
      <c r="N628" s="213">
        <f t="shared" si="18"/>
        <v>0</v>
      </c>
      <c r="O628" s="589"/>
      <c r="P628" s="589"/>
      <c r="Q628" s="340"/>
      <c r="R628" s="599" t="s">
        <v>115</v>
      </c>
      <c r="S628" s="598">
        <f t="shared" si="19"/>
        <v>0</v>
      </c>
      <c r="T628" s="589"/>
    </row>
    <row r="629" spans="1:20" ht="15.75" thickBot="1" x14ac:dyDescent="0.3">
      <c r="A629" s="88"/>
      <c r="B629" s="599" t="s">
        <v>97</v>
      </c>
      <c r="C629" s="583"/>
      <c r="D629" s="589"/>
      <c r="E629" s="589"/>
      <c r="F629" s="589"/>
      <c r="G629" s="589"/>
      <c r="H629" s="169"/>
      <c r="I629" s="169"/>
      <c r="J629" s="589"/>
      <c r="K629" s="141"/>
      <c r="L629" s="589"/>
      <c r="M629" s="589"/>
      <c r="N629" s="213">
        <f t="shared" si="18"/>
        <v>0</v>
      </c>
      <c r="O629" s="589"/>
      <c r="P629" s="589"/>
      <c r="Q629" s="340"/>
      <c r="R629" s="599" t="s">
        <v>115</v>
      </c>
      <c r="S629" s="598">
        <f t="shared" si="19"/>
        <v>0</v>
      </c>
      <c r="T629" s="589"/>
    </row>
    <row r="630" spans="1:20" ht="15.75" thickBot="1" x14ac:dyDescent="0.3">
      <c r="A630" s="88"/>
      <c r="B630" s="599" t="s">
        <v>97</v>
      </c>
      <c r="C630" s="583"/>
      <c r="D630" s="589"/>
      <c r="E630" s="589"/>
      <c r="F630" s="589"/>
      <c r="G630" s="589"/>
      <c r="H630" s="169"/>
      <c r="I630" s="169"/>
      <c r="J630" s="589"/>
      <c r="K630" s="141"/>
      <c r="L630" s="589"/>
      <c r="M630" s="589"/>
      <c r="N630" s="213">
        <f t="shared" si="18"/>
        <v>0</v>
      </c>
      <c r="O630" s="589"/>
      <c r="P630" s="589"/>
      <c r="Q630" s="340"/>
      <c r="R630" s="599" t="s">
        <v>115</v>
      </c>
      <c r="S630" s="598">
        <f t="shared" si="19"/>
        <v>0</v>
      </c>
      <c r="T630" s="589"/>
    </row>
    <row r="631" spans="1:20" ht="15.75" thickBot="1" x14ac:dyDescent="0.3">
      <c r="A631" s="88"/>
      <c r="B631" s="599" t="s">
        <v>97</v>
      </c>
      <c r="C631" s="583"/>
      <c r="D631" s="589"/>
      <c r="E631" s="589"/>
      <c r="F631" s="589"/>
      <c r="G631" s="589"/>
      <c r="H631" s="169"/>
      <c r="I631" s="169"/>
      <c r="J631" s="589"/>
      <c r="K631" s="141"/>
      <c r="L631" s="589"/>
      <c r="M631" s="589"/>
      <c r="N631" s="213">
        <f t="shared" si="18"/>
        <v>0</v>
      </c>
      <c r="O631" s="589"/>
      <c r="P631" s="589"/>
      <c r="Q631" s="340"/>
      <c r="R631" s="599" t="s">
        <v>115</v>
      </c>
      <c r="S631" s="598">
        <f t="shared" si="19"/>
        <v>0</v>
      </c>
      <c r="T631" s="589"/>
    </row>
    <row r="632" spans="1:20" ht="15.75" thickBot="1" x14ac:dyDescent="0.3">
      <c r="A632" s="88"/>
      <c r="B632" s="599" t="s">
        <v>97</v>
      </c>
      <c r="C632" s="583"/>
      <c r="D632" s="589"/>
      <c r="E632" s="589"/>
      <c r="F632" s="589"/>
      <c r="G632" s="589"/>
      <c r="H632" s="169"/>
      <c r="I632" s="169"/>
      <c r="J632" s="589"/>
      <c r="K632" s="141"/>
      <c r="L632" s="589"/>
      <c r="M632" s="589"/>
      <c r="N632" s="213">
        <f t="shared" si="18"/>
        <v>0</v>
      </c>
      <c r="O632" s="589"/>
      <c r="P632" s="589"/>
      <c r="Q632" s="340"/>
      <c r="R632" s="599" t="s">
        <v>115</v>
      </c>
      <c r="S632" s="598">
        <f t="shared" si="19"/>
        <v>0</v>
      </c>
      <c r="T632" s="589"/>
    </row>
    <row r="633" spans="1:20" ht="15.75" thickBot="1" x14ac:dyDescent="0.3">
      <c r="A633" s="88"/>
      <c r="B633" s="599" t="s">
        <v>97</v>
      </c>
      <c r="C633" s="583"/>
      <c r="D633" s="589"/>
      <c r="E633" s="589"/>
      <c r="F633" s="589"/>
      <c r="G633" s="589"/>
      <c r="H633" s="169"/>
      <c r="I633" s="169"/>
      <c r="J633" s="589"/>
      <c r="K633" s="141"/>
      <c r="L633" s="589"/>
      <c r="M633" s="589"/>
      <c r="N633" s="213">
        <f t="shared" si="18"/>
        <v>0</v>
      </c>
      <c r="O633" s="589"/>
      <c r="P633" s="589"/>
      <c r="Q633" s="340"/>
      <c r="R633" s="599" t="s">
        <v>115</v>
      </c>
      <c r="S633" s="598">
        <f t="shared" si="19"/>
        <v>0</v>
      </c>
      <c r="T633" s="589"/>
    </row>
    <row r="634" spans="1:20" ht="15.75" thickBot="1" x14ac:dyDescent="0.3">
      <c r="A634" s="88"/>
      <c r="B634" s="599" t="s">
        <v>97</v>
      </c>
      <c r="C634" s="583"/>
      <c r="D634" s="589"/>
      <c r="E634" s="589"/>
      <c r="F634" s="589"/>
      <c r="G634" s="589"/>
      <c r="H634" s="169"/>
      <c r="I634" s="169"/>
      <c r="J634" s="589"/>
      <c r="K634" s="141"/>
      <c r="L634" s="589"/>
      <c r="M634" s="589"/>
      <c r="N634" s="213">
        <f t="shared" si="18"/>
        <v>0</v>
      </c>
      <c r="O634" s="589"/>
      <c r="P634" s="589"/>
      <c r="Q634" s="340"/>
      <c r="R634" s="599" t="s">
        <v>115</v>
      </c>
      <c r="S634" s="598">
        <f t="shared" si="19"/>
        <v>0</v>
      </c>
      <c r="T634" s="589"/>
    </row>
    <row r="635" spans="1:20" ht="15.75" thickBot="1" x14ac:dyDescent="0.3">
      <c r="A635" s="88"/>
      <c r="B635" s="599" t="s">
        <v>97</v>
      </c>
      <c r="C635" s="583"/>
      <c r="D635" s="589"/>
      <c r="E635" s="589"/>
      <c r="F635" s="589"/>
      <c r="G635" s="589"/>
      <c r="H635" s="169"/>
      <c r="I635" s="169"/>
      <c r="J635" s="589"/>
      <c r="K635" s="141"/>
      <c r="L635" s="589"/>
      <c r="M635" s="589"/>
      <c r="N635" s="213">
        <f t="shared" si="18"/>
        <v>0</v>
      </c>
      <c r="O635" s="589"/>
      <c r="P635" s="589"/>
      <c r="Q635" s="340"/>
      <c r="R635" s="599" t="s">
        <v>115</v>
      </c>
      <c r="S635" s="598">
        <f t="shared" si="19"/>
        <v>0</v>
      </c>
      <c r="T635" s="589"/>
    </row>
    <row r="636" spans="1:20" ht="15.75" thickBot="1" x14ac:dyDescent="0.3">
      <c r="A636" s="88"/>
      <c r="B636" s="599" t="s">
        <v>97</v>
      </c>
      <c r="C636" s="583"/>
      <c r="D636" s="589"/>
      <c r="E636" s="589"/>
      <c r="F636" s="589"/>
      <c r="G636" s="589"/>
      <c r="H636" s="169"/>
      <c r="I636" s="169"/>
      <c r="J636" s="589"/>
      <c r="K636" s="141"/>
      <c r="L636" s="589"/>
      <c r="M636" s="589"/>
      <c r="N636" s="213">
        <f t="shared" si="18"/>
        <v>0</v>
      </c>
      <c r="O636" s="589"/>
      <c r="P636" s="589"/>
      <c r="Q636" s="340"/>
      <c r="R636" s="599" t="s">
        <v>115</v>
      </c>
      <c r="S636" s="598">
        <f t="shared" si="19"/>
        <v>0</v>
      </c>
      <c r="T636" s="589"/>
    </row>
    <row r="637" spans="1:20" ht="15.75" thickBot="1" x14ac:dyDescent="0.3">
      <c r="A637" s="88"/>
      <c r="B637" s="599" t="s">
        <v>97</v>
      </c>
      <c r="C637" s="583"/>
      <c r="D637" s="589"/>
      <c r="E637" s="589"/>
      <c r="F637" s="589"/>
      <c r="G637" s="589"/>
      <c r="H637" s="169"/>
      <c r="I637" s="169"/>
      <c r="J637" s="589"/>
      <c r="K637" s="141"/>
      <c r="L637" s="589"/>
      <c r="M637" s="589"/>
      <c r="N637" s="213">
        <f t="shared" si="18"/>
        <v>0</v>
      </c>
      <c r="O637" s="589"/>
      <c r="P637" s="589"/>
      <c r="Q637" s="340"/>
      <c r="R637" s="599" t="s">
        <v>115</v>
      </c>
      <c r="S637" s="598">
        <f t="shared" si="19"/>
        <v>0</v>
      </c>
      <c r="T637" s="589"/>
    </row>
    <row r="638" spans="1:20" ht="15.75" thickBot="1" x14ac:dyDescent="0.3">
      <c r="A638" s="88"/>
      <c r="B638" s="599" t="s">
        <v>97</v>
      </c>
      <c r="C638" s="583"/>
      <c r="D638" s="589"/>
      <c r="E638" s="589"/>
      <c r="F638" s="589"/>
      <c r="G638" s="589"/>
      <c r="H638" s="169"/>
      <c r="I638" s="169"/>
      <c r="J638" s="589"/>
      <c r="K638" s="141"/>
      <c r="L638" s="589"/>
      <c r="M638" s="589"/>
      <c r="N638" s="213">
        <f t="shared" si="18"/>
        <v>0</v>
      </c>
      <c r="O638" s="589"/>
      <c r="P638" s="589"/>
      <c r="Q638" s="340"/>
      <c r="R638" s="599" t="s">
        <v>115</v>
      </c>
      <c r="S638" s="598">
        <f t="shared" si="19"/>
        <v>0</v>
      </c>
      <c r="T638" s="589"/>
    </row>
    <row r="639" spans="1:20" ht="15.75" thickBot="1" x14ac:dyDescent="0.3">
      <c r="A639" s="88"/>
      <c r="B639" s="599" t="s">
        <v>97</v>
      </c>
      <c r="C639" s="583"/>
      <c r="D639" s="589"/>
      <c r="E639" s="589"/>
      <c r="F639" s="589"/>
      <c r="G639" s="589"/>
      <c r="H639" s="169"/>
      <c r="I639" s="169"/>
      <c r="J639" s="589"/>
      <c r="K639" s="141"/>
      <c r="L639" s="589"/>
      <c r="M639" s="589"/>
      <c r="N639" s="213">
        <f t="shared" si="18"/>
        <v>0</v>
      </c>
      <c r="O639" s="589"/>
      <c r="P639" s="589"/>
      <c r="Q639" s="340"/>
      <c r="R639" s="599" t="s">
        <v>115</v>
      </c>
      <c r="S639" s="598">
        <f t="shared" si="19"/>
        <v>0</v>
      </c>
      <c r="T639" s="589"/>
    </row>
    <row r="640" spans="1:20" ht="15.75" thickBot="1" x14ac:dyDescent="0.3">
      <c r="A640" s="88"/>
      <c r="B640" s="599" t="s">
        <v>97</v>
      </c>
      <c r="C640" s="583"/>
      <c r="D640" s="589"/>
      <c r="E640" s="589"/>
      <c r="F640" s="589"/>
      <c r="G640" s="589"/>
      <c r="H640" s="169"/>
      <c r="I640" s="169"/>
      <c r="J640" s="589"/>
      <c r="K640" s="141"/>
      <c r="L640" s="589"/>
      <c r="M640" s="589"/>
      <c r="N640" s="213">
        <f t="shared" si="18"/>
        <v>0</v>
      </c>
      <c r="O640" s="589"/>
      <c r="P640" s="589"/>
      <c r="Q640" s="340"/>
      <c r="R640" s="599" t="s">
        <v>115</v>
      </c>
      <c r="S640" s="598">
        <f t="shared" si="19"/>
        <v>0</v>
      </c>
      <c r="T640" s="589"/>
    </row>
    <row r="641" spans="1:20" ht="15.75" thickBot="1" x14ac:dyDescent="0.3">
      <c r="A641" s="88"/>
      <c r="B641" s="599" t="s">
        <v>97</v>
      </c>
      <c r="C641" s="583"/>
      <c r="D641" s="589"/>
      <c r="E641" s="589"/>
      <c r="F641" s="589"/>
      <c r="G641" s="589"/>
      <c r="H641" s="169"/>
      <c r="I641" s="169"/>
      <c r="J641" s="589"/>
      <c r="K641" s="141"/>
      <c r="L641" s="589"/>
      <c r="M641" s="589"/>
      <c r="N641" s="213">
        <f t="shared" si="18"/>
        <v>0</v>
      </c>
      <c r="O641" s="589"/>
      <c r="P641" s="589"/>
      <c r="Q641" s="340"/>
      <c r="R641" s="599" t="s">
        <v>115</v>
      </c>
      <c r="S641" s="598">
        <f t="shared" si="19"/>
        <v>0</v>
      </c>
      <c r="T641" s="589"/>
    </row>
    <row r="642" spans="1:20" ht="15.75" thickBot="1" x14ac:dyDescent="0.3">
      <c r="A642" s="88"/>
      <c r="B642" s="599" t="s">
        <v>97</v>
      </c>
      <c r="C642" s="583"/>
      <c r="D642" s="589"/>
      <c r="E642" s="589"/>
      <c r="F642" s="589"/>
      <c r="G642" s="589"/>
      <c r="H642" s="169"/>
      <c r="I642" s="169"/>
      <c r="J642" s="589"/>
      <c r="K642" s="141"/>
      <c r="L642" s="589"/>
      <c r="M642" s="589"/>
      <c r="N642" s="213">
        <f t="shared" si="18"/>
        <v>0</v>
      </c>
      <c r="O642" s="589"/>
      <c r="P642" s="589"/>
      <c r="Q642" s="340"/>
      <c r="R642" s="599" t="s">
        <v>115</v>
      </c>
      <c r="S642" s="598">
        <f t="shared" si="19"/>
        <v>0</v>
      </c>
      <c r="T642" s="589"/>
    </row>
    <row r="643" spans="1:20" ht="15.75" thickBot="1" x14ac:dyDescent="0.3">
      <c r="A643" s="88"/>
      <c r="B643" s="599" t="s">
        <v>97</v>
      </c>
      <c r="C643" s="583"/>
      <c r="D643" s="589"/>
      <c r="E643" s="589"/>
      <c r="F643" s="589"/>
      <c r="G643" s="589"/>
      <c r="H643" s="169"/>
      <c r="I643" s="169"/>
      <c r="J643" s="589"/>
      <c r="K643" s="141"/>
      <c r="L643" s="589"/>
      <c r="M643" s="589"/>
      <c r="N643" s="213">
        <f t="shared" si="18"/>
        <v>0</v>
      </c>
      <c r="O643" s="589"/>
      <c r="P643" s="589"/>
      <c r="Q643" s="340"/>
      <c r="R643" s="599" t="s">
        <v>115</v>
      </c>
      <c r="S643" s="598">
        <f t="shared" si="19"/>
        <v>0</v>
      </c>
      <c r="T643" s="589"/>
    </row>
    <row r="644" spans="1:20" ht="15.75" thickBot="1" x14ac:dyDescent="0.3">
      <c r="A644" s="88"/>
      <c r="B644" s="599" t="s">
        <v>97</v>
      </c>
      <c r="C644" s="583"/>
      <c r="D644" s="589"/>
      <c r="E644" s="589"/>
      <c r="F644" s="589"/>
      <c r="G644" s="589"/>
      <c r="H644" s="169"/>
      <c r="I644" s="169"/>
      <c r="J644" s="589"/>
      <c r="K644" s="141"/>
      <c r="L644" s="589"/>
      <c r="M644" s="589"/>
      <c r="N644" s="213">
        <f t="shared" si="18"/>
        <v>0</v>
      </c>
      <c r="O644" s="589"/>
      <c r="P644" s="589"/>
      <c r="Q644" s="340"/>
      <c r="R644" s="599" t="s">
        <v>115</v>
      </c>
      <c r="S644" s="598">
        <f t="shared" si="19"/>
        <v>0</v>
      </c>
      <c r="T644" s="589"/>
    </row>
    <row r="645" spans="1:20" ht="15.75" thickBot="1" x14ac:dyDescent="0.3">
      <c r="A645" s="88"/>
      <c r="B645" s="599" t="s">
        <v>97</v>
      </c>
      <c r="C645" s="583"/>
      <c r="D645" s="589"/>
      <c r="E645" s="589"/>
      <c r="F645" s="589"/>
      <c r="G645" s="589"/>
      <c r="H645" s="169"/>
      <c r="I645" s="169"/>
      <c r="J645" s="589"/>
      <c r="K645" s="141"/>
      <c r="L645" s="589"/>
      <c r="M645" s="589"/>
      <c r="N645" s="213">
        <f t="shared" si="18"/>
        <v>0</v>
      </c>
      <c r="O645" s="589"/>
      <c r="P645" s="589"/>
      <c r="Q645" s="340"/>
      <c r="R645" s="599" t="s">
        <v>115</v>
      </c>
      <c r="S645" s="598">
        <f t="shared" si="19"/>
        <v>0</v>
      </c>
      <c r="T645" s="589"/>
    </row>
    <row r="646" spans="1:20" ht="15.75" thickBot="1" x14ac:dyDescent="0.3">
      <c r="A646" s="88"/>
      <c r="B646" s="599" t="s">
        <v>97</v>
      </c>
      <c r="C646" s="583"/>
      <c r="D646" s="589"/>
      <c r="E646" s="589"/>
      <c r="F646" s="589"/>
      <c r="G646" s="589"/>
      <c r="H646" s="169"/>
      <c r="I646" s="169"/>
      <c r="J646" s="589"/>
      <c r="K646" s="141"/>
      <c r="L646" s="589"/>
      <c r="M646" s="589"/>
      <c r="N646" s="213">
        <f t="shared" si="18"/>
        <v>0</v>
      </c>
      <c r="O646" s="589"/>
      <c r="P646" s="589"/>
      <c r="Q646" s="340"/>
      <c r="R646" s="599" t="s">
        <v>115</v>
      </c>
      <c r="S646" s="598">
        <f t="shared" si="19"/>
        <v>0</v>
      </c>
      <c r="T646" s="589"/>
    </row>
    <row r="647" spans="1:20" ht="15.75" thickBot="1" x14ac:dyDescent="0.3">
      <c r="A647" s="88"/>
      <c r="B647" s="599" t="s">
        <v>97</v>
      </c>
      <c r="C647" s="583"/>
      <c r="D647" s="589"/>
      <c r="E647" s="589"/>
      <c r="F647" s="589"/>
      <c r="G647" s="589"/>
      <c r="H647" s="169"/>
      <c r="I647" s="169"/>
      <c r="J647" s="589"/>
      <c r="K647" s="141"/>
      <c r="L647" s="589"/>
      <c r="M647" s="589"/>
      <c r="N647" s="213">
        <f t="shared" si="18"/>
        <v>0</v>
      </c>
      <c r="O647" s="589"/>
      <c r="P647" s="589"/>
      <c r="Q647" s="340"/>
      <c r="R647" s="599" t="s">
        <v>115</v>
      </c>
      <c r="S647" s="598">
        <f t="shared" si="19"/>
        <v>0</v>
      </c>
      <c r="T647" s="589"/>
    </row>
    <row r="648" spans="1:20" ht="15.75" thickBot="1" x14ac:dyDescent="0.3">
      <c r="A648" s="88"/>
      <c r="B648" s="599" t="s">
        <v>97</v>
      </c>
      <c r="C648" s="583"/>
      <c r="D648" s="589"/>
      <c r="E648" s="589"/>
      <c r="F648" s="589"/>
      <c r="G648" s="589"/>
      <c r="H648" s="169"/>
      <c r="I648" s="169"/>
      <c r="J648" s="589"/>
      <c r="K648" s="141"/>
      <c r="L648" s="589"/>
      <c r="M648" s="589"/>
      <c r="N648" s="213">
        <f t="shared" si="18"/>
        <v>0</v>
      </c>
      <c r="O648" s="589"/>
      <c r="P648" s="589"/>
      <c r="Q648" s="340"/>
      <c r="R648" s="599" t="s">
        <v>115</v>
      </c>
      <c r="S648" s="598">
        <f t="shared" si="19"/>
        <v>0</v>
      </c>
      <c r="T648" s="589"/>
    </row>
    <row r="649" spans="1:20" ht="15.75" thickBot="1" x14ac:dyDescent="0.3">
      <c r="A649" s="88"/>
      <c r="B649" s="599" t="s">
        <v>97</v>
      </c>
      <c r="C649" s="583"/>
      <c r="D649" s="589"/>
      <c r="E649" s="589"/>
      <c r="F649" s="589"/>
      <c r="G649" s="589"/>
      <c r="H649" s="169"/>
      <c r="I649" s="169"/>
      <c r="J649" s="589"/>
      <c r="K649" s="141"/>
      <c r="L649" s="589"/>
      <c r="M649" s="589"/>
      <c r="N649" s="213">
        <f t="shared" si="18"/>
        <v>0</v>
      </c>
      <c r="O649" s="589"/>
      <c r="P649" s="589"/>
      <c r="Q649" s="340"/>
      <c r="R649" s="599" t="s">
        <v>115</v>
      </c>
      <c r="S649" s="598">
        <f t="shared" si="19"/>
        <v>0</v>
      </c>
      <c r="T649" s="589"/>
    </row>
    <row r="650" spans="1:20" ht="15.75" thickBot="1" x14ac:dyDescent="0.3">
      <c r="A650" s="88"/>
      <c r="B650" s="599" t="s">
        <v>97</v>
      </c>
      <c r="C650" s="583"/>
      <c r="D650" s="589"/>
      <c r="E650" s="589"/>
      <c r="F650" s="589"/>
      <c r="G650" s="589"/>
      <c r="H650" s="169"/>
      <c r="I650" s="169"/>
      <c r="J650" s="589"/>
      <c r="K650" s="141"/>
      <c r="L650" s="589"/>
      <c r="M650" s="589"/>
      <c r="N650" s="213">
        <f t="shared" si="18"/>
        <v>0</v>
      </c>
      <c r="O650" s="589"/>
      <c r="P650" s="589"/>
      <c r="Q650" s="340"/>
      <c r="R650" s="599" t="s">
        <v>115</v>
      </c>
      <c r="S650" s="598">
        <f t="shared" si="19"/>
        <v>0</v>
      </c>
      <c r="T650" s="589"/>
    </row>
    <row r="651" spans="1:20" ht="15.75" thickBot="1" x14ac:dyDescent="0.3">
      <c r="A651" s="88"/>
      <c r="B651" s="599" t="s">
        <v>97</v>
      </c>
      <c r="C651" s="583"/>
      <c r="D651" s="589"/>
      <c r="E651" s="589"/>
      <c r="F651" s="589"/>
      <c r="G651" s="589"/>
      <c r="H651" s="169"/>
      <c r="I651" s="169"/>
      <c r="J651" s="589"/>
      <c r="K651" s="141"/>
      <c r="L651" s="589"/>
      <c r="M651" s="589"/>
      <c r="N651" s="213">
        <f t="shared" si="18"/>
        <v>0</v>
      </c>
      <c r="O651" s="589"/>
      <c r="P651" s="589"/>
      <c r="Q651" s="340"/>
      <c r="R651" s="599" t="s">
        <v>115</v>
      </c>
      <c r="S651" s="598">
        <f t="shared" si="19"/>
        <v>0</v>
      </c>
      <c r="T651" s="589"/>
    </row>
    <row r="652" spans="1:20" ht="15.75" thickBot="1" x14ac:dyDescent="0.3">
      <c r="A652" s="88"/>
      <c r="B652" s="599" t="s">
        <v>97</v>
      </c>
      <c r="C652" s="583"/>
      <c r="D652" s="589"/>
      <c r="E652" s="589"/>
      <c r="F652" s="589"/>
      <c r="G652" s="589"/>
      <c r="H652" s="169"/>
      <c r="I652" s="169"/>
      <c r="J652" s="589"/>
      <c r="K652" s="141"/>
      <c r="L652" s="589"/>
      <c r="M652" s="589"/>
      <c r="N652" s="213">
        <f t="shared" si="18"/>
        <v>0</v>
      </c>
      <c r="O652" s="589"/>
      <c r="P652" s="589"/>
      <c r="Q652" s="340"/>
      <c r="R652" s="599" t="s">
        <v>115</v>
      </c>
      <c r="S652" s="598">
        <f t="shared" si="19"/>
        <v>0</v>
      </c>
      <c r="T652" s="589"/>
    </row>
    <row r="653" spans="1:20" ht="15.75" thickBot="1" x14ac:dyDescent="0.3">
      <c r="A653" s="88"/>
      <c r="B653" s="599" t="s">
        <v>97</v>
      </c>
      <c r="C653" s="583"/>
      <c r="D653" s="589"/>
      <c r="E653" s="589"/>
      <c r="F653" s="589"/>
      <c r="G653" s="589"/>
      <c r="H653" s="169"/>
      <c r="I653" s="169"/>
      <c r="J653" s="589"/>
      <c r="K653" s="141"/>
      <c r="L653" s="589"/>
      <c r="M653" s="589"/>
      <c r="N653" s="213">
        <f t="shared" si="18"/>
        <v>0</v>
      </c>
      <c r="O653" s="589"/>
      <c r="P653" s="589"/>
      <c r="Q653" s="340"/>
      <c r="R653" s="599" t="s">
        <v>115</v>
      </c>
      <c r="S653" s="598">
        <f t="shared" si="19"/>
        <v>0</v>
      </c>
      <c r="T653" s="589"/>
    </row>
    <row r="654" spans="1:20" ht="15.75" thickBot="1" x14ac:dyDescent="0.3">
      <c r="A654" s="88"/>
      <c r="B654" s="599" t="s">
        <v>97</v>
      </c>
      <c r="C654" s="583"/>
      <c r="D654" s="589"/>
      <c r="E654" s="589"/>
      <c r="F654" s="589"/>
      <c r="G654" s="589"/>
      <c r="H654" s="169"/>
      <c r="I654" s="169"/>
      <c r="J654" s="589"/>
      <c r="K654" s="141"/>
      <c r="L654" s="589"/>
      <c r="M654" s="589"/>
      <c r="N654" s="213">
        <f t="shared" si="18"/>
        <v>0</v>
      </c>
      <c r="O654" s="589"/>
      <c r="P654" s="589"/>
      <c r="Q654" s="340"/>
      <c r="R654" s="599" t="s">
        <v>115</v>
      </c>
      <c r="S654" s="598">
        <f t="shared" si="19"/>
        <v>0</v>
      </c>
      <c r="T654" s="589"/>
    </row>
    <row r="655" spans="1:20" ht="15.75" thickBot="1" x14ac:dyDescent="0.3">
      <c r="A655" s="88"/>
      <c r="B655" s="599" t="s">
        <v>97</v>
      </c>
      <c r="C655" s="583"/>
      <c r="D655" s="589"/>
      <c r="E655" s="589"/>
      <c r="F655" s="589"/>
      <c r="G655" s="589"/>
      <c r="H655" s="169"/>
      <c r="I655" s="169"/>
      <c r="J655" s="589"/>
      <c r="K655" s="141"/>
      <c r="L655" s="589"/>
      <c r="M655" s="589"/>
      <c r="N655" s="213">
        <f t="shared" si="18"/>
        <v>0</v>
      </c>
      <c r="O655" s="589"/>
      <c r="P655" s="589"/>
      <c r="Q655" s="340"/>
      <c r="R655" s="599" t="s">
        <v>115</v>
      </c>
      <c r="S655" s="598">
        <f t="shared" si="19"/>
        <v>0</v>
      </c>
      <c r="T655" s="589"/>
    </row>
    <row r="656" spans="1:20" ht="15.75" thickBot="1" x14ac:dyDescent="0.3">
      <c r="A656" s="88"/>
      <c r="B656" s="599" t="s">
        <v>97</v>
      </c>
      <c r="C656" s="583"/>
      <c r="D656" s="589"/>
      <c r="E656" s="589"/>
      <c r="F656" s="589"/>
      <c r="G656" s="589"/>
      <c r="H656" s="169"/>
      <c r="I656" s="169"/>
      <c r="J656" s="589"/>
      <c r="K656" s="141"/>
      <c r="L656" s="589"/>
      <c r="M656" s="589"/>
      <c r="N656" s="213">
        <f t="shared" si="18"/>
        <v>0</v>
      </c>
      <c r="O656" s="589"/>
      <c r="P656" s="589"/>
      <c r="Q656" s="340"/>
      <c r="R656" s="599" t="s">
        <v>115</v>
      </c>
      <c r="S656" s="598">
        <f t="shared" si="19"/>
        <v>0</v>
      </c>
      <c r="T656" s="589"/>
    </row>
    <row r="657" spans="1:20" ht="15.75" thickBot="1" x14ac:dyDescent="0.3">
      <c r="A657" s="88"/>
      <c r="B657" s="599" t="s">
        <v>97</v>
      </c>
      <c r="C657" s="583"/>
      <c r="D657" s="589"/>
      <c r="E657" s="589"/>
      <c r="F657" s="589"/>
      <c r="G657" s="589"/>
      <c r="H657" s="169"/>
      <c r="I657" s="169"/>
      <c r="J657" s="589"/>
      <c r="K657" s="141"/>
      <c r="L657" s="589"/>
      <c r="M657" s="589"/>
      <c r="N657" s="213">
        <f t="shared" si="18"/>
        <v>0</v>
      </c>
      <c r="O657" s="589"/>
      <c r="P657" s="589"/>
      <c r="Q657" s="340"/>
      <c r="R657" s="599" t="s">
        <v>115</v>
      </c>
      <c r="S657" s="598">
        <f t="shared" si="19"/>
        <v>0</v>
      </c>
      <c r="T657" s="589"/>
    </row>
    <row r="658" spans="1:20" ht="15.75" thickBot="1" x14ac:dyDescent="0.3">
      <c r="A658" s="88"/>
      <c r="B658" s="599" t="s">
        <v>97</v>
      </c>
      <c r="C658" s="583"/>
      <c r="D658" s="589"/>
      <c r="E658" s="589"/>
      <c r="F658" s="589"/>
      <c r="G658" s="589"/>
      <c r="H658" s="169"/>
      <c r="I658" s="169"/>
      <c r="J658" s="589"/>
      <c r="K658" s="141"/>
      <c r="L658" s="589"/>
      <c r="M658" s="589"/>
      <c r="N658" s="213">
        <f t="shared" si="18"/>
        <v>0</v>
      </c>
      <c r="O658" s="589"/>
      <c r="P658" s="589"/>
      <c r="Q658" s="340"/>
      <c r="R658" s="599" t="s">
        <v>115</v>
      </c>
      <c r="S658" s="598">
        <f t="shared" si="19"/>
        <v>0</v>
      </c>
      <c r="T658" s="589"/>
    </row>
    <row r="659" spans="1:20" ht="15.75" thickBot="1" x14ac:dyDescent="0.3">
      <c r="A659" s="88"/>
      <c r="B659" s="599" t="s">
        <v>97</v>
      </c>
      <c r="C659" s="583"/>
      <c r="D659" s="589"/>
      <c r="E659" s="589"/>
      <c r="F659" s="589"/>
      <c r="G659" s="589"/>
      <c r="H659" s="169"/>
      <c r="I659" s="169"/>
      <c r="J659" s="589"/>
      <c r="K659" s="141"/>
      <c r="L659" s="589"/>
      <c r="M659" s="589"/>
      <c r="N659" s="213">
        <f t="shared" si="18"/>
        <v>0</v>
      </c>
      <c r="O659" s="589"/>
      <c r="P659" s="589"/>
      <c r="Q659" s="340"/>
      <c r="R659" s="599" t="s">
        <v>115</v>
      </c>
      <c r="S659" s="598">
        <f t="shared" si="19"/>
        <v>0</v>
      </c>
      <c r="T659" s="589"/>
    </row>
    <row r="660" spans="1:20" ht="15.75" thickBot="1" x14ac:dyDescent="0.3">
      <c r="A660" s="88"/>
      <c r="B660" s="599" t="s">
        <v>97</v>
      </c>
      <c r="C660" s="583"/>
      <c r="D660" s="589"/>
      <c r="E660" s="589"/>
      <c r="F660" s="589"/>
      <c r="G660" s="589"/>
      <c r="H660" s="169"/>
      <c r="I660" s="169"/>
      <c r="J660" s="589"/>
      <c r="K660" s="141"/>
      <c r="L660" s="589"/>
      <c r="M660" s="589"/>
      <c r="N660" s="213">
        <f t="shared" si="18"/>
        <v>0</v>
      </c>
      <c r="O660" s="589"/>
      <c r="P660" s="589"/>
      <c r="Q660" s="340"/>
      <c r="R660" s="599" t="s">
        <v>115</v>
      </c>
      <c r="S660" s="598">
        <f t="shared" si="19"/>
        <v>0</v>
      </c>
      <c r="T660" s="589"/>
    </row>
    <row r="661" spans="1:20" ht="15.75" thickBot="1" x14ac:dyDescent="0.3">
      <c r="A661" s="88"/>
      <c r="B661" s="599" t="s">
        <v>97</v>
      </c>
      <c r="C661" s="583"/>
      <c r="D661" s="589"/>
      <c r="E661" s="589"/>
      <c r="F661" s="589"/>
      <c r="G661" s="589"/>
      <c r="H661" s="169"/>
      <c r="I661" s="169"/>
      <c r="J661" s="589"/>
      <c r="K661" s="141"/>
      <c r="L661" s="589"/>
      <c r="M661" s="589"/>
      <c r="N661" s="213">
        <f t="shared" si="18"/>
        <v>0</v>
      </c>
      <c r="O661" s="589"/>
      <c r="P661" s="589"/>
      <c r="Q661" s="340"/>
      <c r="R661" s="599" t="s">
        <v>115</v>
      </c>
      <c r="S661" s="598">
        <f t="shared" si="19"/>
        <v>0</v>
      </c>
      <c r="T661" s="589"/>
    </row>
    <row r="662" spans="1:20" ht="15.75" thickBot="1" x14ac:dyDescent="0.3">
      <c r="A662" s="88"/>
      <c r="B662" s="599" t="s">
        <v>97</v>
      </c>
      <c r="C662" s="583"/>
      <c r="D662" s="589"/>
      <c r="E662" s="589"/>
      <c r="F662" s="589"/>
      <c r="G662" s="589"/>
      <c r="H662" s="169"/>
      <c r="I662" s="169"/>
      <c r="J662" s="589"/>
      <c r="K662" s="141"/>
      <c r="L662" s="589"/>
      <c r="M662" s="589"/>
      <c r="N662" s="213">
        <f t="shared" si="18"/>
        <v>0</v>
      </c>
      <c r="O662" s="589"/>
      <c r="P662" s="589"/>
      <c r="Q662" s="340"/>
      <c r="R662" s="599" t="s">
        <v>115</v>
      </c>
      <c r="S662" s="598">
        <f t="shared" si="19"/>
        <v>0</v>
      </c>
      <c r="T662" s="589"/>
    </row>
    <row r="663" spans="1:20" ht="15.75" thickBot="1" x14ac:dyDescent="0.3">
      <c r="A663" s="88"/>
      <c r="B663" s="599" t="s">
        <v>97</v>
      </c>
      <c r="C663" s="583"/>
      <c r="D663" s="589"/>
      <c r="E663" s="589"/>
      <c r="F663" s="589"/>
      <c r="G663" s="589"/>
      <c r="H663" s="169"/>
      <c r="I663" s="169"/>
      <c r="J663" s="589"/>
      <c r="K663" s="141"/>
      <c r="L663" s="589"/>
      <c r="M663" s="589"/>
      <c r="N663" s="213">
        <f t="shared" si="18"/>
        <v>0</v>
      </c>
      <c r="O663" s="589"/>
      <c r="P663" s="589"/>
      <c r="Q663" s="340"/>
      <c r="R663" s="599" t="s">
        <v>115</v>
      </c>
      <c r="S663" s="598">
        <f t="shared" si="19"/>
        <v>0</v>
      </c>
      <c r="T663" s="589"/>
    </row>
    <row r="664" spans="1:20" ht="15.75" thickBot="1" x14ac:dyDescent="0.3">
      <c r="A664" s="88"/>
      <c r="B664" s="599" t="s">
        <v>97</v>
      </c>
      <c r="C664" s="583"/>
      <c r="D664" s="589"/>
      <c r="E664" s="589"/>
      <c r="F664" s="589"/>
      <c r="G664" s="589"/>
      <c r="H664" s="169"/>
      <c r="I664" s="169"/>
      <c r="J664" s="589"/>
      <c r="K664" s="141"/>
      <c r="L664" s="589"/>
      <c r="M664" s="589"/>
      <c r="N664" s="213">
        <f t="shared" si="18"/>
        <v>0</v>
      </c>
      <c r="O664" s="589"/>
      <c r="P664" s="589"/>
      <c r="Q664" s="340"/>
      <c r="R664" s="599" t="s">
        <v>115</v>
      </c>
      <c r="S664" s="598">
        <f t="shared" si="19"/>
        <v>0</v>
      </c>
      <c r="T664" s="589"/>
    </row>
    <row r="665" spans="1:20" ht="15.75" thickBot="1" x14ac:dyDescent="0.3">
      <c r="A665" s="88"/>
      <c r="B665" s="599" t="s">
        <v>97</v>
      </c>
      <c r="C665" s="583"/>
      <c r="D665" s="589"/>
      <c r="E665" s="589"/>
      <c r="F665" s="589"/>
      <c r="G665" s="589"/>
      <c r="H665" s="169"/>
      <c r="I665" s="169"/>
      <c r="J665" s="589"/>
      <c r="K665" s="141"/>
      <c r="L665" s="589"/>
      <c r="M665" s="589"/>
      <c r="N665" s="213">
        <f t="shared" si="18"/>
        <v>0</v>
      </c>
      <c r="O665" s="589"/>
      <c r="P665" s="589"/>
      <c r="Q665" s="340"/>
      <c r="R665" s="599" t="s">
        <v>115</v>
      </c>
      <c r="S665" s="598">
        <f t="shared" si="19"/>
        <v>0</v>
      </c>
      <c r="T665" s="589"/>
    </row>
    <row r="666" spans="1:20" ht="15.75" thickBot="1" x14ac:dyDescent="0.3">
      <c r="A666" s="88"/>
      <c r="B666" s="599" t="s">
        <v>97</v>
      </c>
      <c r="C666" s="583"/>
      <c r="D666" s="589"/>
      <c r="E666" s="589"/>
      <c r="F666" s="589"/>
      <c r="G666" s="589"/>
      <c r="H666" s="169"/>
      <c r="I666" s="169"/>
      <c r="J666" s="589"/>
      <c r="K666" s="141"/>
      <c r="L666" s="589"/>
      <c r="M666" s="589"/>
      <c r="N666" s="213">
        <f t="shared" si="18"/>
        <v>0</v>
      </c>
      <c r="O666" s="589"/>
      <c r="P666" s="589"/>
      <c r="Q666" s="340"/>
      <c r="R666" s="599" t="s">
        <v>115</v>
      </c>
      <c r="S666" s="598">
        <f t="shared" si="19"/>
        <v>0</v>
      </c>
      <c r="T666" s="589"/>
    </row>
    <row r="667" spans="1:20" ht="15.75" thickBot="1" x14ac:dyDescent="0.3">
      <c r="A667" s="88"/>
      <c r="B667" s="599" t="s">
        <v>97</v>
      </c>
      <c r="C667" s="583"/>
      <c r="D667" s="589"/>
      <c r="E667" s="589"/>
      <c r="F667" s="589"/>
      <c r="G667" s="589"/>
      <c r="H667" s="169"/>
      <c r="I667" s="169"/>
      <c r="J667" s="589"/>
      <c r="K667" s="141"/>
      <c r="L667" s="589"/>
      <c r="M667" s="589"/>
      <c r="N667" s="213">
        <f t="shared" si="18"/>
        <v>0</v>
      </c>
      <c r="O667" s="589"/>
      <c r="P667" s="589"/>
      <c r="Q667" s="340"/>
      <c r="R667" s="599" t="s">
        <v>115</v>
      </c>
      <c r="S667" s="598">
        <f t="shared" si="19"/>
        <v>0</v>
      </c>
      <c r="T667" s="589"/>
    </row>
    <row r="668" spans="1:20" ht="15.75" thickBot="1" x14ac:dyDescent="0.3">
      <c r="A668" s="88"/>
      <c r="B668" s="599" t="s">
        <v>97</v>
      </c>
      <c r="C668" s="583"/>
      <c r="D668" s="589"/>
      <c r="E668" s="589"/>
      <c r="F668" s="589"/>
      <c r="G668" s="589"/>
      <c r="H668" s="169"/>
      <c r="I668" s="169"/>
      <c r="J668" s="589"/>
      <c r="K668" s="141"/>
      <c r="L668" s="589"/>
      <c r="M668" s="589"/>
      <c r="N668" s="213">
        <f t="shared" si="18"/>
        <v>0</v>
      </c>
      <c r="O668" s="589"/>
      <c r="P668" s="589"/>
      <c r="Q668" s="340"/>
      <c r="R668" s="599" t="s">
        <v>115</v>
      </c>
      <c r="S668" s="598">
        <f t="shared" si="19"/>
        <v>0</v>
      </c>
      <c r="T668" s="589"/>
    </row>
    <row r="669" spans="1:20" ht="15.75" thickBot="1" x14ac:dyDescent="0.3">
      <c r="A669" s="88"/>
      <c r="B669" s="599" t="s">
        <v>97</v>
      </c>
      <c r="C669" s="583"/>
      <c r="D669" s="589"/>
      <c r="E669" s="589"/>
      <c r="F669" s="589"/>
      <c r="G669" s="589"/>
      <c r="H669" s="169"/>
      <c r="I669" s="169"/>
      <c r="J669" s="589"/>
      <c r="K669" s="141"/>
      <c r="L669" s="589"/>
      <c r="M669" s="589"/>
      <c r="N669" s="213">
        <f t="shared" si="18"/>
        <v>0</v>
      </c>
      <c r="O669" s="589"/>
      <c r="P669" s="589"/>
      <c r="Q669" s="340"/>
      <c r="R669" s="599" t="s">
        <v>115</v>
      </c>
      <c r="S669" s="598">
        <f t="shared" si="19"/>
        <v>0</v>
      </c>
      <c r="T669" s="589"/>
    </row>
    <row r="670" spans="1:20" ht="15.75" thickBot="1" x14ac:dyDescent="0.3">
      <c r="A670" s="88"/>
      <c r="B670" s="599" t="s">
        <v>97</v>
      </c>
      <c r="C670" s="583"/>
      <c r="D670" s="589"/>
      <c r="E670" s="589"/>
      <c r="F670" s="589"/>
      <c r="G670" s="589"/>
      <c r="H670" s="169"/>
      <c r="I670" s="169"/>
      <c r="J670" s="589"/>
      <c r="K670" s="141"/>
      <c r="L670" s="589"/>
      <c r="M670" s="589"/>
      <c r="N670" s="213">
        <f t="shared" si="18"/>
        <v>0</v>
      </c>
      <c r="O670" s="589"/>
      <c r="P670" s="589"/>
      <c r="Q670" s="340"/>
      <c r="R670" s="599" t="s">
        <v>115</v>
      </c>
      <c r="S670" s="598">
        <f t="shared" si="19"/>
        <v>0</v>
      </c>
      <c r="T670" s="589"/>
    </row>
    <row r="671" spans="1:20" ht="15.75" thickBot="1" x14ac:dyDescent="0.3">
      <c r="A671" s="88"/>
      <c r="B671" s="599" t="s">
        <v>97</v>
      </c>
      <c r="C671" s="583"/>
      <c r="D671" s="589"/>
      <c r="E671" s="589"/>
      <c r="F671" s="589"/>
      <c r="G671" s="589"/>
      <c r="H671" s="169"/>
      <c r="I671" s="169"/>
      <c r="J671" s="589"/>
      <c r="K671" s="141"/>
      <c r="L671" s="589"/>
      <c r="M671" s="589"/>
      <c r="N671" s="213">
        <f t="shared" si="18"/>
        <v>0</v>
      </c>
      <c r="O671" s="589"/>
      <c r="P671" s="589"/>
      <c r="Q671" s="340"/>
      <c r="R671" s="599" t="s">
        <v>115</v>
      </c>
      <c r="S671" s="598">
        <f t="shared" si="19"/>
        <v>0</v>
      </c>
      <c r="T671" s="589"/>
    </row>
    <row r="672" spans="1:20" ht="15.75" thickBot="1" x14ac:dyDescent="0.3">
      <c r="A672" s="88"/>
      <c r="B672" s="599" t="s">
        <v>97</v>
      </c>
      <c r="C672" s="583"/>
      <c r="D672" s="589"/>
      <c r="E672" s="589"/>
      <c r="F672" s="589"/>
      <c r="G672" s="589"/>
      <c r="H672" s="169"/>
      <c r="I672" s="169"/>
      <c r="J672" s="589"/>
      <c r="K672" s="141"/>
      <c r="L672" s="589"/>
      <c r="M672" s="589"/>
      <c r="N672" s="213">
        <f t="shared" si="18"/>
        <v>0</v>
      </c>
      <c r="O672" s="589"/>
      <c r="P672" s="589"/>
      <c r="Q672" s="340"/>
      <c r="R672" s="599" t="s">
        <v>115</v>
      </c>
      <c r="S672" s="598">
        <f t="shared" si="19"/>
        <v>0</v>
      </c>
      <c r="T672" s="589"/>
    </row>
    <row r="673" spans="1:20" ht="15.75" thickBot="1" x14ac:dyDescent="0.3">
      <c r="A673" s="88"/>
      <c r="B673" s="599" t="s">
        <v>97</v>
      </c>
      <c r="C673" s="583"/>
      <c r="D673" s="589"/>
      <c r="E673" s="589"/>
      <c r="F673" s="589"/>
      <c r="G673" s="589"/>
      <c r="H673" s="169"/>
      <c r="I673" s="169"/>
      <c r="J673" s="589"/>
      <c r="K673" s="141"/>
      <c r="L673" s="589"/>
      <c r="M673" s="589"/>
      <c r="N673" s="213">
        <f t="shared" si="18"/>
        <v>0</v>
      </c>
      <c r="O673" s="589"/>
      <c r="P673" s="589"/>
      <c r="Q673" s="340"/>
      <c r="R673" s="599" t="s">
        <v>115</v>
      </c>
      <c r="S673" s="598">
        <f t="shared" si="19"/>
        <v>0</v>
      </c>
      <c r="T673" s="589"/>
    </row>
    <row r="674" spans="1:20" ht="15.75" thickBot="1" x14ac:dyDescent="0.3">
      <c r="A674" s="88"/>
      <c r="B674" s="599" t="s">
        <v>97</v>
      </c>
      <c r="C674" s="583"/>
      <c r="D674" s="589"/>
      <c r="E674" s="589"/>
      <c r="F674" s="589"/>
      <c r="G674" s="589"/>
      <c r="H674" s="169"/>
      <c r="I674" s="169"/>
      <c r="J674" s="589"/>
      <c r="K674" s="141"/>
      <c r="L674" s="589"/>
      <c r="M674" s="589"/>
      <c r="N674" s="213">
        <f t="shared" si="18"/>
        <v>0</v>
      </c>
      <c r="O674" s="589"/>
      <c r="P674" s="589"/>
      <c r="Q674" s="340"/>
      <c r="R674" s="599" t="s">
        <v>115</v>
      </c>
      <c r="S674" s="598">
        <f t="shared" si="19"/>
        <v>0</v>
      </c>
      <c r="T674" s="589"/>
    </row>
    <row r="675" spans="1:20" ht="15.75" thickBot="1" x14ac:dyDescent="0.3">
      <c r="A675" s="88"/>
      <c r="B675" s="599" t="s">
        <v>97</v>
      </c>
      <c r="C675" s="583"/>
      <c r="D675" s="589"/>
      <c r="E675" s="589"/>
      <c r="F675" s="589"/>
      <c r="G675" s="589"/>
      <c r="H675" s="169"/>
      <c r="I675" s="169"/>
      <c r="J675" s="589"/>
      <c r="K675" s="141"/>
      <c r="L675" s="589"/>
      <c r="M675" s="589"/>
      <c r="N675" s="213">
        <f t="shared" si="18"/>
        <v>0</v>
      </c>
      <c r="O675" s="589"/>
      <c r="P675" s="589"/>
      <c r="Q675" s="340"/>
      <c r="R675" s="599" t="s">
        <v>115</v>
      </c>
      <c r="S675" s="598">
        <f t="shared" si="19"/>
        <v>0</v>
      </c>
      <c r="T675" s="589"/>
    </row>
    <row r="676" spans="1:20" ht="15.75" thickBot="1" x14ac:dyDescent="0.3">
      <c r="A676" s="88"/>
      <c r="B676" s="599" t="s">
        <v>97</v>
      </c>
      <c r="C676" s="583"/>
      <c r="D676" s="589"/>
      <c r="E676" s="589"/>
      <c r="F676" s="589"/>
      <c r="G676" s="589"/>
      <c r="H676" s="169"/>
      <c r="I676" s="169"/>
      <c r="J676" s="589"/>
      <c r="K676" s="141"/>
      <c r="L676" s="589"/>
      <c r="M676" s="589"/>
      <c r="N676" s="213">
        <f t="shared" si="18"/>
        <v>0</v>
      </c>
      <c r="O676" s="589"/>
      <c r="P676" s="589"/>
      <c r="Q676" s="340"/>
      <c r="R676" s="599" t="s">
        <v>115</v>
      </c>
      <c r="S676" s="598">
        <f t="shared" si="19"/>
        <v>0</v>
      </c>
      <c r="T676" s="589"/>
    </row>
    <row r="677" spans="1:20" ht="15.75" thickBot="1" x14ac:dyDescent="0.3">
      <c r="A677" s="88"/>
      <c r="B677" s="599" t="s">
        <v>97</v>
      </c>
      <c r="C677" s="583"/>
      <c r="D677" s="589"/>
      <c r="E677" s="589"/>
      <c r="F677" s="589"/>
      <c r="G677" s="589"/>
      <c r="H677" s="169"/>
      <c r="I677" s="169"/>
      <c r="J677" s="589"/>
      <c r="K677" s="141"/>
      <c r="L677" s="589"/>
      <c r="M677" s="589"/>
      <c r="N677" s="213">
        <f t="shared" ref="N677:N740" si="20">C677</f>
        <v>0</v>
      </c>
      <c r="O677" s="589"/>
      <c r="P677" s="589"/>
      <c r="Q677" s="340"/>
      <c r="R677" s="599" t="s">
        <v>115</v>
      </c>
      <c r="S677" s="598">
        <f t="shared" ref="S677:S740" si="21">E677*F677</f>
        <v>0</v>
      </c>
      <c r="T677" s="589"/>
    </row>
    <row r="678" spans="1:20" ht="15.75" thickBot="1" x14ac:dyDescent="0.3">
      <c r="A678" s="88"/>
      <c r="B678" s="599" t="s">
        <v>97</v>
      </c>
      <c r="C678" s="583"/>
      <c r="D678" s="589"/>
      <c r="E678" s="589"/>
      <c r="F678" s="589"/>
      <c r="G678" s="589"/>
      <c r="H678" s="169"/>
      <c r="I678" s="169"/>
      <c r="J678" s="589"/>
      <c r="K678" s="141"/>
      <c r="L678" s="589"/>
      <c r="M678" s="589"/>
      <c r="N678" s="213">
        <f t="shared" si="20"/>
        <v>0</v>
      </c>
      <c r="O678" s="589"/>
      <c r="P678" s="589"/>
      <c r="Q678" s="340"/>
      <c r="R678" s="599" t="s">
        <v>115</v>
      </c>
      <c r="S678" s="598">
        <f t="shared" si="21"/>
        <v>0</v>
      </c>
      <c r="T678" s="589"/>
    </row>
    <row r="679" spans="1:20" ht="15.75" thickBot="1" x14ac:dyDescent="0.3">
      <c r="A679" s="88"/>
      <c r="B679" s="599" t="s">
        <v>97</v>
      </c>
      <c r="C679" s="583"/>
      <c r="D679" s="589"/>
      <c r="E679" s="589"/>
      <c r="F679" s="589"/>
      <c r="G679" s="589"/>
      <c r="H679" s="169"/>
      <c r="I679" s="169"/>
      <c r="J679" s="589"/>
      <c r="K679" s="141"/>
      <c r="L679" s="589"/>
      <c r="M679" s="589"/>
      <c r="N679" s="213">
        <f t="shared" si="20"/>
        <v>0</v>
      </c>
      <c r="O679" s="589"/>
      <c r="P679" s="589"/>
      <c r="Q679" s="340"/>
      <c r="R679" s="599" t="s">
        <v>115</v>
      </c>
      <c r="S679" s="598">
        <f t="shared" si="21"/>
        <v>0</v>
      </c>
      <c r="T679" s="589"/>
    </row>
    <row r="680" spans="1:20" ht="15.75" thickBot="1" x14ac:dyDescent="0.3">
      <c r="A680" s="88"/>
      <c r="B680" s="599" t="s">
        <v>97</v>
      </c>
      <c r="C680" s="583"/>
      <c r="D680" s="589"/>
      <c r="E680" s="589"/>
      <c r="F680" s="589"/>
      <c r="G680" s="589"/>
      <c r="H680" s="169"/>
      <c r="I680" s="169"/>
      <c r="J680" s="589"/>
      <c r="K680" s="141"/>
      <c r="L680" s="589"/>
      <c r="M680" s="589"/>
      <c r="N680" s="213">
        <f t="shared" si="20"/>
        <v>0</v>
      </c>
      <c r="O680" s="589"/>
      <c r="P680" s="589"/>
      <c r="Q680" s="340"/>
      <c r="R680" s="599" t="s">
        <v>115</v>
      </c>
      <c r="S680" s="598">
        <f t="shared" si="21"/>
        <v>0</v>
      </c>
      <c r="T680" s="589"/>
    </row>
    <row r="681" spans="1:20" ht="15.75" thickBot="1" x14ac:dyDescent="0.3">
      <c r="A681" s="88"/>
      <c r="B681" s="599" t="s">
        <v>97</v>
      </c>
      <c r="C681" s="583"/>
      <c r="D681" s="589"/>
      <c r="E681" s="589"/>
      <c r="F681" s="589"/>
      <c r="G681" s="589"/>
      <c r="H681" s="169"/>
      <c r="I681" s="169"/>
      <c r="J681" s="589"/>
      <c r="K681" s="141"/>
      <c r="L681" s="589"/>
      <c r="M681" s="589"/>
      <c r="N681" s="213">
        <f t="shared" si="20"/>
        <v>0</v>
      </c>
      <c r="O681" s="589"/>
      <c r="P681" s="589"/>
      <c r="Q681" s="340"/>
      <c r="R681" s="599" t="s">
        <v>115</v>
      </c>
      <c r="S681" s="598">
        <f t="shared" si="21"/>
        <v>0</v>
      </c>
      <c r="T681" s="589"/>
    </row>
    <row r="682" spans="1:20" ht="15.75" thickBot="1" x14ac:dyDescent="0.3">
      <c r="A682" s="88"/>
      <c r="B682" s="599" t="s">
        <v>97</v>
      </c>
      <c r="C682" s="583"/>
      <c r="D682" s="589"/>
      <c r="E682" s="589"/>
      <c r="F682" s="589"/>
      <c r="G682" s="589"/>
      <c r="H682" s="169"/>
      <c r="I682" s="169"/>
      <c r="J682" s="589"/>
      <c r="K682" s="141"/>
      <c r="L682" s="589"/>
      <c r="M682" s="589"/>
      <c r="N682" s="213">
        <f t="shared" si="20"/>
        <v>0</v>
      </c>
      <c r="O682" s="589"/>
      <c r="P682" s="589"/>
      <c r="Q682" s="340"/>
      <c r="R682" s="599" t="s">
        <v>115</v>
      </c>
      <c r="S682" s="598">
        <f t="shared" si="21"/>
        <v>0</v>
      </c>
      <c r="T682" s="589"/>
    </row>
    <row r="683" spans="1:20" ht="15.75" thickBot="1" x14ac:dyDescent="0.3">
      <c r="A683" s="88"/>
      <c r="B683" s="599" t="s">
        <v>97</v>
      </c>
      <c r="C683" s="583"/>
      <c r="D683" s="589"/>
      <c r="E683" s="589"/>
      <c r="F683" s="589"/>
      <c r="G683" s="589"/>
      <c r="H683" s="169"/>
      <c r="I683" s="169"/>
      <c r="J683" s="589"/>
      <c r="K683" s="141"/>
      <c r="L683" s="589"/>
      <c r="M683" s="589"/>
      <c r="N683" s="213">
        <f t="shared" si="20"/>
        <v>0</v>
      </c>
      <c r="O683" s="589"/>
      <c r="P683" s="589"/>
      <c r="Q683" s="340"/>
      <c r="R683" s="599" t="s">
        <v>115</v>
      </c>
      <c r="S683" s="598">
        <f t="shared" si="21"/>
        <v>0</v>
      </c>
      <c r="T683" s="589"/>
    </row>
    <row r="684" spans="1:20" ht="15.75" thickBot="1" x14ac:dyDescent="0.3">
      <c r="A684" s="88"/>
      <c r="B684" s="599" t="s">
        <v>97</v>
      </c>
      <c r="C684" s="583"/>
      <c r="D684" s="589"/>
      <c r="E684" s="589"/>
      <c r="F684" s="589"/>
      <c r="G684" s="589"/>
      <c r="H684" s="169"/>
      <c r="I684" s="169"/>
      <c r="J684" s="589"/>
      <c r="K684" s="141"/>
      <c r="L684" s="589"/>
      <c r="M684" s="589"/>
      <c r="N684" s="213">
        <f t="shared" si="20"/>
        <v>0</v>
      </c>
      <c r="O684" s="589"/>
      <c r="P684" s="589"/>
      <c r="Q684" s="340"/>
      <c r="R684" s="599" t="s">
        <v>115</v>
      </c>
      <c r="S684" s="598">
        <f t="shared" si="21"/>
        <v>0</v>
      </c>
      <c r="T684" s="589"/>
    </row>
    <row r="685" spans="1:20" ht="15.75" thickBot="1" x14ac:dyDescent="0.3">
      <c r="A685" s="88"/>
      <c r="B685" s="599" t="s">
        <v>97</v>
      </c>
      <c r="C685" s="583"/>
      <c r="D685" s="589"/>
      <c r="E685" s="589"/>
      <c r="F685" s="589"/>
      <c r="G685" s="589"/>
      <c r="H685" s="169"/>
      <c r="I685" s="169"/>
      <c r="J685" s="589"/>
      <c r="K685" s="141"/>
      <c r="L685" s="589"/>
      <c r="M685" s="589"/>
      <c r="N685" s="213">
        <f t="shared" si="20"/>
        <v>0</v>
      </c>
      <c r="O685" s="589"/>
      <c r="P685" s="589"/>
      <c r="Q685" s="340"/>
      <c r="R685" s="599" t="s">
        <v>115</v>
      </c>
      <c r="S685" s="598">
        <f t="shared" si="21"/>
        <v>0</v>
      </c>
      <c r="T685" s="589"/>
    </row>
    <row r="686" spans="1:20" ht="15.75" thickBot="1" x14ac:dyDescent="0.3">
      <c r="A686" s="88"/>
      <c r="B686" s="599" t="s">
        <v>97</v>
      </c>
      <c r="C686" s="583"/>
      <c r="D686" s="589"/>
      <c r="E686" s="589"/>
      <c r="F686" s="589"/>
      <c r="G686" s="589"/>
      <c r="H686" s="169"/>
      <c r="I686" s="169"/>
      <c r="J686" s="589"/>
      <c r="K686" s="141"/>
      <c r="L686" s="589"/>
      <c r="M686" s="589"/>
      <c r="N686" s="213">
        <f t="shared" si="20"/>
        <v>0</v>
      </c>
      <c r="O686" s="589"/>
      <c r="P686" s="589"/>
      <c r="Q686" s="340"/>
      <c r="R686" s="599" t="s">
        <v>115</v>
      </c>
      <c r="S686" s="598">
        <f t="shared" si="21"/>
        <v>0</v>
      </c>
      <c r="T686" s="589"/>
    </row>
    <row r="687" spans="1:20" ht="15.75" thickBot="1" x14ac:dyDescent="0.3">
      <c r="A687" s="88"/>
      <c r="B687" s="599" t="s">
        <v>97</v>
      </c>
      <c r="C687" s="583"/>
      <c r="D687" s="589"/>
      <c r="E687" s="589"/>
      <c r="F687" s="589"/>
      <c r="G687" s="589"/>
      <c r="H687" s="169"/>
      <c r="I687" s="169"/>
      <c r="J687" s="589"/>
      <c r="K687" s="141"/>
      <c r="L687" s="589"/>
      <c r="M687" s="589"/>
      <c r="N687" s="213">
        <f t="shared" si="20"/>
        <v>0</v>
      </c>
      <c r="O687" s="589"/>
      <c r="P687" s="589"/>
      <c r="Q687" s="340"/>
      <c r="R687" s="599" t="s">
        <v>115</v>
      </c>
      <c r="S687" s="598">
        <f t="shared" si="21"/>
        <v>0</v>
      </c>
      <c r="T687" s="589"/>
    </row>
    <row r="688" spans="1:20" ht="15.75" thickBot="1" x14ac:dyDescent="0.3">
      <c r="A688" s="88"/>
      <c r="B688" s="599" t="s">
        <v>97</v>
      </c>
      <c r="C688" s="583"/>
      <c r="D688" s="589"/>
      <c r="E688" s="589"/>
      <c r="F688" s="589"/>
      <c r="G688" s="589"/>
      <c r="H688" s="169"/>
      <c r="I688" s="169"/>
      <c r="J688" s="589"/>
      <c r="K688" s="141"/>
      <c r="L688" s="589"/>
      <c r="M688" s="589"/>
      <c r="N688" s="213">
        <f t="shared" si="20"/>
        <v>0</v>
      </c>
      <c r="O688" s="589"/>
      <c r="P688" s="589"/>
      <c r="Q688" s="340"/>
      <c r="R688" s="599" t="s">
        <v>115</v>
      </c>
      <c r="S688" s="598">
        <f t="shared" si="21"/>
        <v>0</v>
      </c>
      <c r="T688" s="589"/>
    </row>
    <row r="689" spans="1:20" ht="15.75" thickBot="1" x14ac:dyDescent="0.3">
      <c r="A689" s="88"/>
      <c r="B689" s="599" t="s">
        <v>97</v>
      </c>
      <c r="C689" s="583"/>
      <c r="D689" s="589"/>
      <c r="E689" s="589"/>
      <c r="F689" s="589"/>
      <c r="G689" s="589"/>
      <c r="H689" s="169"/>
      <c r="I689" s="169"/>
      <c r="J689" s="589"/>
      <c r="K689" s="141"/>
      <c r="L689" s="589"/>
      <c r="M689" s="589"/>
      <c r="N689" s="213">
        <f t="shared" si="20"/>
        <v>0</v>
      </c>
      <c r="O689" s="589"/>
      <c r="P689" s="589"/>
      <c r="Q689" s="340"/>
      <c r="R689" s="599" t="s">
        <v>115</v>
      </c>
      <c r="S689" s="598">
        <f t="shared" si="21"/>
        <v>0</v>
      </c>
      <c r="T689" s="589"/>
    </row>
    <row r="690" spans="1:20" ht="15.75" thickBot="1" x14ac:dyDescent="0.3">
      <c r="A690" s="88"/>
      <c r="B690" s="599" t="s">
        <v>97</v>
      </c>
      <c r="C690" s="583"/>
      <c r="D690" s="589"/>
      <c r="E690" s="589"/>
      <c r="F690" s="589"/>
      <c r="G690" s="589"/>
      <c r="H690" s="169"/>
      <c r="I690" s="169"/>
      <c r="J690" s="589"/>
      <c r="K690" s="141"/>
      <c r="L690" s="589"/>
      <c r="M690" s="589"/>
      <c r="N690" s="213">
        <f t="shared" si="20"/>
        <v>0</v>
      </c>
      <c r="O690" s="589"/>
      <c r="P690" s="589"/>
      <c r="Q690" s="340"/>
      <c r="R690" s="599" t="s">
        <v>115</v>
      </c>
      <c r="S690" s="598">
        <f t="shared" si="21"/>
        <v>0</v>
      </c>
      <c r="T690" s="589"/>
    </row>
    <row r="691" spans="1:20" ht="15.75" thickBot="1" x14ac:dyDescent="0.3">
      <c r="A691" s="88"/>
      <c r="B691" s="599" t="s">
        <v>97</v>
      </c>
      <c r="C691" s="583"/>
      <c r="D691" s="589"/>
      <c r="E691" s="589"/>
      <c r="F691" s="589"/>
      <c r="G691" s="589"/>
      <c r="H691" s="169"/>
      <c r="I691" s="169"/>
      <c r="J691" s="589"/>
      <c r="K691" s="141"/>
      <c r="L691" s="589"/>
      <c r="M691" s="589"/>
      <c r="N691" s="213">
        <f t="shared" si="20"/>
        <v>0</v>
      </c>
      <c r="O691" s="589"/>
      <c r="P691" s="589"/>
      <c r="Q691" s="340"/>
      <c r="R691" s="599" t="s">
        <v>115</v>
      </c>
      <c r="S691" s="598">
        <f t="shared" si="21"/>
        <v>0</v>
      </c>
      <c r="T691" s="589"/>
    </row>
    <row r="692" spans="1:20" ht="15.75" thickBot="1" x14ac:dyDescent="0.3">
      <c r="A692" s="88"/>
      <c r="B692" s="599" t="s">
        <v>97</v>
      </c>
      <c r="C692" s="583"/>
      <c r="D692" s="589"/>
      <c r="E692" s="589"/>
      <c r="F692" s="589"/>
      <c r="G692" s="589"/>
      <c r="H692" s="169"/>
      <c r="I692" s="169"/>
      <c r="J692" s="589"/>
      <c r="K692" s="141"/>
      <c r="L692" s="589"/>
      <c r="M692" s="589"/>
      <c r="N692" s="213">
        <f t="shared" si="20"/>
        <v>0</v>
      </c>
      <c r="O692" s="589"/>
      <c r="P692" s="589"/>
      <c r="Q692" s="340"/>
      <c r="R692" s="599" t="s">
        <v>115</v>
      </c>
      <c r="S692" s="598">
        <f t="shared" si="21"/>
        <v>0</v>
      </c>
      <c r="T692" s="589"/>
    </row>
    <row r="693" spans="1:20" ht="15.75" thickBot="1" x14ac:dyDescent="0.3">
      <c r="A693" s="88"/>
      <c r="B693" s="599" t="s">
        <v>97</v>
      </c>
      <c r="C693" s="583"/>
      <c r="D693" s="589"/>
      <c r="E693" s="589"/>
      <c r="F693" s="589"/>
      <c r="G693" s="589"/>
      <c r="H693" s="169"/>
      <c r="I693" s="169"/>
      <c r="J693" s="589"/>
      <c r="K693" s="141"/>
      <c r="L693" s="589"/>
      <c r="M693" s="589"/>
      <c r="N693" s="213">
        <f t="shared" si="20"/>
        <v>0</v>
      </c>
      <c r="O693" s="589"/>
      <c r="P693" s="589"/>
      <c r="Q693" s="340"/>
      <c r="R693" s="599" t="s">
        <v>115</v>
      </c>
      <c r="S693" s="598">
        <f t="shared" si="21"/>
        <v>0</v>
      </c>
      <c r="T693" s="589"/>
    </row>
    <row r="694" spans="1:20" ht="15.75" thickBot="1" x14ac:dyDescent="0.3">
      <c r="A694" s="88"/>
      <c r="B694" s="599" t="s">
        <v>97</v>
      </c>
      <c r="C694" s="583"/>
      <c r="D694" s="589"/>
      <c r="E694" s="589"/>
      <c r="F694" s="589"/>
      <c r="G694" s="589"/>
      <c r="H694" s="169"/>
      <c r="I694" s="169"/>
      <c r="J694" s="589"/>
      <c r="K694" s="141"/>
      <c r="L694" s="589"/>
      <c r="M694" s="589"/>
      <c r="N694" s="213">
        <f t="shared" si="20"/>
        <v>0</v>
      </c>
      <c r="O694" s="589"/>
      <c r="P694" s="589"/>
      <c r="Q694" s="340"/>
      <c r="R694" s="599" t="s">
        <v>115</v>
      </c>
      <c r="S694" s="598">
        <f t="shared" si="21"/>
        <v>0</v>
      </c>
      <c r="T694" s="589"/>
    </row>
    <row r="695" spans="1:20" ht="15.75" thickBot="1" x14ac:dyDescent="0.3">
      <c r="A695" s="88"/>
      <c r="B695" s="599" t="s">
        <v>97</v>
      </c>
      <c r="C695" s="583"/>
      <c r="D695" s="589"/>
      <c r="E695" s="589"/>
      <c r="F695" s="589"/>
      <c r="G695" s="589"/>
      <c r="H695" s="169"/>
      <c r="I695" s="169"/>
      <c r="J695" s="589"/>
      <c r="K695" s="141"/>
      <c r="L695" s="589"/>
      <c r="M695" s="589"/>
      <c r="N695" s="213">
        <f t="shared" si="20"/>
        <v>0</v>
      </c>
      <c r="O695" s="589"/>
      <c r="P695" s="589"/>
      <c r="Q695" s="340"/>
      <c r="R695" s="599" t="s">
        <v>115</v>
      </c>
      <c r="S695" s="598">
        <f t="shared" si="21"/>
        <v>0</v>
      </c>
      <c r="T695" s="589"/>
    </row>
    <row r="696" spans="1:20" ht="15.75" thickBot="1" x14ac:dyDescent="0.3">
      <c r="A696" s="88"/>
      <c r="B696" s="599" t="s">
        <v>97</v>
      </c>
      <c r="C696" s="583"/>
      <c r="D696" s="589"/>
      <c r="E696" s="589"/>
      <c r="F696" s="589"/>
      <c r="G696" s="589"/>
      <c r="H696" s="169"/>
      <c r="I696" s="169"/>
      <c r="J696" s="589"/>
      <c r="K696" s="141"/>
      <c r="L696" s="589"/>
      <c r="M696" s="589"/>
      <c r="N696" s="213">
        <f t="shared" si="20"/>
        <v>0</v>
      </c>
      <c r="O696" s="589"/>
      <c r="P696" s="589"/>
      <c r="Q696" s="340"/>
      <c r="R696" s="599" t="s">
        <v>115</v>
      </c>
      <c r="S696" s="598">
        <f t="shared" si="21"/>
        <v>0</v>
      </c>
      <c r="T696" s="589"/>
    </row>
    <row r="697" spans="1:20" ht="15.75" thickBot="1" x14ac:dyDescent="0.3">
      <c r="A697" s="88"/>
      <c r="B697" s="599" t="s">
        <v>97</v>
      </c>
      <c r="C697" s="583"/>
      <c r="D697" s="589"/>
      <c r="E697" s="589"/>
      <c r="F697" s="589"/>
      <c r="G697" s="589"/>
      <c r="H697" s="169"/>
      <c r="I697" s="169"/>
      <c r="J697" s="589"/>
      <c r="K697" s="141"/>
      <c r="L697" s="589"/>
      <c r="M697" s="589"/>
      <c r="N697" s="213">
        <f t="shared" si="20"/>
        <v>0</v>
      </c>
      <c r="O697" s="589"/>
      <c r="P697" s="589"/>
      <c r="Q697" s="340"/>
      <c r="R697" s="599" t="s">
        <v>115</v>
      </c>
      <c r="S697" s="598">
        <f t="shared" si="21"/>
        <v>0</v>
      </c>
      <c r="T697" s="589"/>
    </row>
    <row r="698" spans="1:20" ht="15.75" thickBot="1" x14ac:dyDescent="0.3">
      <c r="A698" s="88"/>
      <c r="B698" s="599" t="s">
        <v>97</v>
      </c>
      <c r="C698" s="583"/>
      <c r="D698" s="589"/>
      <c r="E698" s="589"/>
      <c r="F698" s="589"/>
      <c r="G698" s="589"/>
      <c r="H698" s="169"/>
      <c r="I698" s="169"/>
      <c r="J698" s="589"/>
      <c r="K698" s="141"/>
      <c r="L698" s="589"/>
      <c r="M698" s="589"/>
      <c r="N698" s="213">
        <f t="shared" si="20"/>
        <v>0</v>
      </c>
      <c r="O698" s="589"/>
      <c r="P698" s="589"/>
      <c r="Q698" s="340"/>
      <c r="R698" s="599" t="s">
        <v>115</v>
      </c>
      <c r="S698" s="598">
        <f t="shared" si="21"/>
        <v>0</v>
      </c>
      <c r="T698" s="589"/>
    </row>
    <row r="699" spans="1:20" ht="15.75" thickBot="1" x14ac:dyDescent="0.3">
      <c r="A699" s="88"/>
      <c r="B699" s="599" t="s">
        <v>97</v>
      </c>
      <c r="C699" s="583"/>
      <c r="D699" s="589"/>
      <c r="E699" s="589"/>
      <c r="F699" s="589"/>
      <c r="G699" s="589"/>
      <c r="H699" s="169"/>
      <c r="I699" s="169"/>
      <c r="J699" s="589"/>
      <c r="K699" s="141"/>
      <c r="L699" s="589"/>
      <c r="M699" s="589"/>
      <c r="N699" s="213">
        <f t="shared" si="20"/>
        <v>0</v>
      </c>
      <c r="O699" s="589"/>
      <c r="P699" s="589"/>
      <c r="Q699" s="340"/>
      <c r="R699" s="599" t="s">
        <v>115</v>
      </c>
      <c r="S699" s="598">
        <f t="shared" si="21"/>
        <v>0</v>
      </c>
      <c r="T699" s="589"/>
    </row>
    <row r="700" spans="1:20" ht="15.75" thickBot="1" x14ac:dyDescent="0.3">
      <c r="A700" s="88"/>
      <c r="B700" s="599" t="s">
        <v>97</v>
      </c>
      <c r="C700" s="583"/>
      <c r="D700" s="589"/>
      <c r="E700" s="589"/>
      <c r="F700" s="589"/>
      <c r="G700" s="589"/>
      <c r="H700" s="169"/>
      <c r="I700" s="169"/>
      <c r="J700" s="589"/>
      <c r="K700" s="141"/>
      <c r="L700" s="589"/>
      <c r="M700" s="589"/>
      <c r="N700" s="213">
        <f t="shared" si="20"/>
        <v>0</v>
      </c>
      <c r="O700" s="589"/>
      <c r="P700" s="589"/>
      <c r="Q700" s="340"/>
      <c r="R700" s="599" t="s">
        <v>115</v>
      </c>
      <c r="S700" s="598">
        <f t="shared" si="21"/>
        <v>0</v>
      </c>
      <c r="T700" s="589"/>
    </row>
    <row r="701" spans="1:20" ht="15.75" thickBot="1" x14ac:dyDescent="0.3">
      <c r="A701" s="88"/>
      <c r="B701" s="599" t="s">
        <v>97</v>
      </c>
      <c r="C701" s="583"/>
      <c r="D701" s="589"/>
      <c r="E701" s="589"/>
      <c r="F701" s="589"/>
      <c r="G701" s="589"/>
      <c r="H701" s="169"/>
      <c r="I701" s="169"/>
      <c r="J701" s="589"/>
      <c r="K701" s="141"/>
      <c r="L701" s="589"/>
      <c r="M701" s="589"/>
      <c r="N701" s="213">
        <f t="shared" si="20"/>
        <v>0</v>
      </c>
      <c r="O701" s="589"/>
      <c r="P701" s="589"/>
      <c r="Q701" s="340"/>
      <c r="R701" s="599" t="s">
        <v>115</v>
      </c>
      <c r="S701" s="598">
        <f t="shared" si="21"/>
        <v>0</v>
      </c>
      <c r="T701" s="589"/>
    </row>
    <row r="702" spans="1:20" ht="15.75" thickBot="1" x14ac:dyDescent="0.3">
      <c r="A702" s="88"/>
      <c r="B702" s="599" t="s">
        <v>97</v>
      </c>
      <c r="C702" s="583"/>
      <c r="D702" s="589"/>
      <c r="E702" s="589"/>
      <c r="F702" s="589"/>
      <c r="G702" s="589"/>
      <c r="H702" s="169"/>
      <c r="I702" s="169"/>
      <c r="J702" s="589"/>
      <c r="K702" s="141"/>
      <c r="L702" s="589"/>
      <c r="M702" s="589"/>
      <c r="N702" s="213">
        <f t="shared" si="20"/>
        <v>0</v>
      </c>
      <c r="O702" s="589"/>
      <c r="P702" s="589"/>
      <c r="Q702" s="340"/>
      <c r="R702" s="599" t="s">
        <v>115</v>
      </c>
      <c r="S702" s="598">
        <f t="shared" si="21"/>
        <v>0</v>
      </c>
      <c r="T702" s="589"/>
    </row>
    <row r="703" spans="1:20" ht="15.75" thickBot="1" x14ac:dyDescent="0.3">
      <c r="A703" s="88"/>
      <c r="B703" s="599" t="s">
        <v>97</v>
      </c>
      <c r="C703" s="583"/>
      <c r="D703" s="589"/>
      <c r="E703" s="589"/>
      <c r="F703" s="589"/>
      <c r="G703" s="589"/>
      <c r="H703" s="169"/>
      <c r="I703" s="169"/>
      <c r="J703" s="589"/>
      <c r="K703" s="141"/>
      <c r="L703" s="589"/>
      <c r="M703" s="589"/>
      <c r="N703" s="213">
        <f t="shared" si="20"/>
        <v>0</v>
      </c>
      <c r="O703" s="589"/>
      <c r="P703" s="589"/>
      <c r="Q703" s="340"/>
      <c r="R703" s="599" t="s">
        <v>115</v>
      </c>
      <c r="S703" s="598">
        <f t="shared" si="21"/>
        <v>0</v>
      </c>
      <c r="T703" s="589"/>
    </row>
    <row r="704" spans="1:20" ht="15.75" thickBot="1" x14ac:dyDescent="0.3">
      <c r="A704" s="88"/>
      <c r="B704" s="599" t="s">
        <v>97</v>
      </c>
      <c r="C704" s="583"/>
      <c r="D704" s="589"/>
      <c r="E704" s="589"/>
      <c r="F704" s="589"/>
      <c r="G704" s="589"/>
      <c r="H704" s="169"/>
      <c r="I704" s="169"/>
      <c r="J704" s="589"/>
      <c r="K704" s="141"/>
      <c r="L704" s="589"/>
      <c r="M704" s="589"/>
      <c r="N704" s="213">
        <f t="shared" si="20"/>
        <v>0</v>
      </c>
      <c r="O704" s="589"/>
      <c r="P704" s="589"/>
      <c r="Q704" s="340"/>
      <c r="R704" s="599" t="s">
        <v>115</v>
      </c>
      <c r="S704" s="598">
        <f t="shared" si="21"/>
        <v>0</v>
      </c>
      <c r="T704" s="589"/>
    </row>
    <row r="705" spans="1:20" ht="15.75" thickBot="1" x14ac:dyDescent="0.3">
      <c r="A705" s="88"/>
      <c r="B705" s="599" t="s">
        <v>97</v>
      </c>
      <c r="C705" s="583"/>
      <c r="D705" s="589"/>
      <c r="E705" s="589"/>
      <c r="F705" s="589"/>
      <c r="G705" s="589"/>
      <c r="H705" s="169"/>
      <c r="I705" s="169"/>
      <c r="J705" s="589"/>
      <c r="K705" s="141"/>
      <c r="L705" s="589"/>
      <c r="M705" s="589"/>
      <c r="N705" s="213">
        <f t="shared" si="20"/>
        <v>0</v>
      </c>
      <c r="O705" s="589"/>
      <c r="P705" s="589"/>
      <c r="Q705" s="340"/>
      <c r="R705" s="599" t="s">
        <v>115</v>
      </c>
      <c r="S705" s="598">
        <f t="shared" si="21"/>
        <v>0</v>
      </c>
      <c r="T705" s="589"/>
    </row>
    <row r="706" spans="1:20" ht="15.75" thickBot="1" x14ac:dyDescent="0.3">
      <c r="A706" s="88"/>
      <c r="B706" s="599" t="s">
        <v>97</v>
      </c>
      <c r="C706" s="583"/>
      <c r="D706" s="589"/>
      <c r="E706" s="589"/>
      <c r="F706" s="589"/>
      <c r="G706" s="589"/>
      <c r="H706" s="169"/>
      <c r="I706" s="169"/>
      <c r="J706" s="589"/>
      <c r="K706" s="141"/>
      <c r="L706" s="589"/>
      <c r="M706" s="589"/>
      <c r="N706" s="213">
        <f t="shared" si="20"/>
        <v>0</v>
      </c>
      <c r="O706" s="589"/>
      <c r="P706" s="589"/>
      <c r="Q706" s="340"/>
      <c r="R706" s="599" t="s">
        <v>115</v>
      </c>
      <c r="S706" s="598">
        <f t="shared" si="21"/>
        <v>0</v>
      </c>
      <c r="T706" s="589"/>
    </row>
    <row r="707" spans="1:20" ht="15.75" thickBot="1" x14ac:dyDescent="0.3">
      <c r="A707" s="88"/>
      <c r="B707" s="599" t="s">
        <v>97</v>
      </c>
      <c r="C707" s="583"/>
      <c r="D707" s="589"/>
      <c r="E707" s="589"/>
      <c r="F707" s="589"/>
      <c r="G707" s="589"/>
      <c r="H707" s="169"/>
      <c r="I707" s="169"/>
      <c r="J707" s="589"/>
      <c r="K707" s="141"/>
      <c r="L707" s="589"/>
      <c r="M707" s="589"/>
      <c r="N707" s="213">
        <f t="shared" si="20"/>
        <v>0</v>
      </c>
      <c r="O707" s="589"/>
      <c r="P707" s="589"/>
      <c r="Q707" s="340"/>
      <c r="R707" s="599" t="s">
        <v>115</v>
      </c>
      <c r="S707" s="598">
        <f t="shared" si="21"/>
        <v>0</v>
      </c>
      <c r="T707" s="589"/>
    </row>
    <row r="708" spans="1:20" ht="15.75" thickBot="1" x14ac:dyDescent="0.3">
      <c r="A708" s="88"/>
      <c r="B708" s="599" t="s">
        <v>97</v>
      </c>
      <c r="C708" s="583"/>
      <c r="D708" s="589"/>
      <c r="E708" s="589"/>
      <c r="F708" s="589"/>
      <c r="G708" s="589"/>
      <c r="H708" s="169"/>
      <c r="I708" s="169"/>
      <c r="J708" s="589"/>
      <c r="K708" s="141"/>
      <c r="L708" s="589"/>
      <c r="M708" s="589"/>
      <c r="N708" s="213">
        <f t="shared" si="20"/>
        <v>0</v>
      </c>
      <c r="O708" s="589"/>
      <c r="P708" s="589"/>
      <c r="Q708" s="340"/>
      <c r="R708" s="599" t="s">
        <v>115</v>
      </c>
      <c r="S708" s="598">
        <f t="shared" si="21"/>
        <v>0</v>
      </c>
      <c r="T708" s="589"/>
    </row>
    <row r="709" spans="1:20" ht="15.75" thickBot="1" x14ac:dyDescent="0.3">
      <c r="A709" s="88"/>
      <c r="B709" s="599" t="s">
        <v>97</v>
      </c>
      <c r="C709" s="583"/>
      <c r="D709" s="589"/>
      <c r="E709" s="589"/>
      <c r="F709" s="589"/>
      <c r="G709" s="589"/>
      <c r="H709" s="169"/>
      <c r="I709" s="169"/>
      <c r="J709" s="589"/>
      <c r="K709" s="141"/>
      <c r="L709" s="589"/>
      <c r="M709" s="589"/>
      <c r="N709" s="213">
        <f t="shared" si="20"/>
        <v>0</v>
      </c>
      <c r="O709" s="589"/>
      <c r="P709" s="589"/>
      <c r="Q709" s="340"/>
      <c r="R709" s="599" t="s">
        <v>115</v>
      </c>
      <c r="S709" s="598">
        <f t="shared" si="21"/>
        <v>0</v>
      </c>
      <c r="T709" s="589"/>
    </row>
    <row r="710" spans="1:20" ht="15.75" thickBot="1" x14ac:dyDescent="0.3">
      <c r="A710" s="88"/>
      <c r="B710" s="599" t="s">
        <v>97</v>
      </c>
      <c r="C710" s="583"/>
      <c r="D710" s="589"/>
      <c r="E710" s="589"/>
      <c r="F710" s="589"/>
      <c r="G710" s="589"/>
      <c r="H710" s="169"/>
      <c r="I710" s="169"/>
      <c r="J710" s="589"/>
      <c r="K710" s="141"/>
      <c r="L710" s="589"/>
      <c r="M710" s="589"/>
      <c r="N710" s="213">
        <f t="shared" si="20"/>
        <v>0</v>
      </c>
      <c r="O710" s="589"/>
      <c r="P710" s="589"/>
      <c r="Q710" s="340"/>
      <c r="R710" s="599" t="s">
        <v>115</v>
      </c>
      <c r="S710" s="598">
        <f t="shared" si="21"/>
        <v>0</v>
      </c>
      <c r="T710" s="589"/>
    </row>
    <row r="711" spans="1:20" ht="15.75" thickBot="1" x14ac:dyDescent="0.3">
      <c r="A711" s="88"/>
      <c r="B711" s="599" t="s">
        <v>97</v>
      </c>
      <c r="C711" s="583"/>
      <c r="D711" s="589"/>
      <c r="E711" s="589"/>
      <c r="F711" s="589"/>
      <c r="G711" s="589"/>
      <c r="H711" s="169"/>
      <c r="I711" s="169"/>
      <c r="J711" s="589"/>
      <c r="K711" s="141"/>
      <c r="L711" s="589"/>
      <c r="M711" s="589"/>
      <c r="N711" s="213">
        <f t="shared" si="20"/>
        <v>0</v>
      </c>
      <c r="O711" s="589"/>
      <c r="P711" s="589"/>
      <c r="Q711" s="340"/>
      <c r="R711" s="599" t="s">
        <v>115</v>
      </c>
      <c r="S711" s="598">
        <f t="shared" si="21"/>
        <v>0</v>
      </c>
      <c r="T711" s="589"/>
    </row>
    <row r="712" spans="1:20" ht="15.75" thickBot="1" x14ac:dyDescent="0.3">
      <c r="A712" s="88"/>
      <c r="B712" s="599" t="s">
        <v>97</v>
      </c>
      <c r="C712" s="583"/>
      <c r="D712" s="589"/>
      <c r="E712" s="589"/>
      <c r="F712" s="589"/>
      <c r="G712" s="589"/>
      <c r="H712" s="169"/>
      <c r="I712" s="169"/>
      <c r="J712" s="589"/>
      <c r="K712" s="141"/>
      <c r="L712" s="589"/>
      <c r="M712" s="589"/>
      <c r="N712" s="213">
        <f t="shared" si="20"/>
        <v>0</v>
      </c>
      <c r="O712" s="589"/>
      <c r="P712" s="589"/>
      <c r="Q712" s="340"/>
      <c r="R712" s="599" t="s">
        <v>115</v>
      </c>
      <c r="S712" s="598">
        <f t="shared" si="21"/>
        <v>0</v>
      </c>
      <c r="T712" s="589"/>
    </row>
    <row r="713" spans="1:20" ht="15.75" thickBot="1" x14ac:dyDescent="0.3">
      <c r="A713" s="88"/>
      <c r="B713" s="599" t="s">
        <v>97</v>
      </c>
      <c r="C713" s="583"/>
      <c r="D713" s="589"/>
      <c r="E713" s="589"/>
      <c r="F713" s="589"/>
      <c r="G713" s="589"/>
      <c r="H713" s="169"/>
      <c r="I713" s="169"/>
      <c r="J713" s="589"/>
      <c r="K713" s="141"/>
      <c r="L713" s="589"/>
      <c r="M713" s="589"/>
      <c r="N713" s="213">
        <f t="shared" si="20"/>
        <v>0</v>
      </c>
      <c r="O713" s="589"/>
      <c r="P713" s="589"/>
      <c r="Q713" s="340"/>
      <c r="R713" s="599" t="s">
        <v>115</v>
      </c>
      <c r="S713" s="598">
        <f t="shared" si="21"/>
        <v>0</v>
      </c>
      <c r="T713" s="589"/>
    </row>
    <row r="714" spans="1:20" ht="15.75" thickBot="1" x14ac:dyDescent="0.3">
      <c r="A714" s="88"/>
      <c r="B714" s="599" t="s">
        <v>97</v>
      </c>
      <c r="C714" s="583"/>
      <c r="D714" s="589"/>
      <c r="E714" s="589"/>
      <c r="F714" s="589"/>
      <c r="G714" s="589"/>
      <c r="H714" s="169"/>
      <c r="I714" s="169"/>
      <c r="J714" s="589"/>
      <c r="K714" s="141"/>
      <c r="L714" s="589"/>
      <c r="M714" s="589"/>
      <c r="N714" s="213">
        <f t="shared" si="20"/>
        <v>0</v>
      </c>
      <c r="O714" s="589"/>
      <c r="P714" s="589"/>
      <c r="Q714" s="340"/>
      <c r="R714" s="599" t="s">
        <v>115</v>
      </c>
      <c r="S714" s="598">
        <f t="shared" si="21"/>
        <v>0</v>
      </c>
      <c r="T714" s="589"/>
    </row>
    <row r="715" spans="1:20" ht="15.75" thickBot="1" x14ac:dyDescent="0.3">
      <c r="A715" s="88"/>
      <c r="B715" s="599" t="s">
        <v>97</v>
      </c>
      <c r="C715" s="583"/>
      <c r="D715" s="589"/>
      <c r="E715" s="589"/>
      <c r="F715" s="589"/>
      <c r="G715" s="589"/>
      <c r="H715" s="169"/>
      <c r="I715" s="169"/>
      <c r="J715" s="589"/>
      <c r="K715" s="141"/>
      <c r="L715" s="589"/>
      <c r="M715" s="589"/>
      <c r="N715" s="213">
        <f t="shared" si="20"/>
        <v>0</v>
      </c>
      <c r="O715" s="589"/>
      <c r="P715" s="589"/>
      <c r="Q715" s="340"/>
      <c r="R715" s="599" t="s">
        <v>115</v>
      </c>
      <c r="S715" s="598">
        <f t="shared" si="21"/>
        <v>0</v>
      </c>
      <c r="T715" s="589"/>
    </row>
    <row r="716" spans="1:20" ht="15.75" thickBot="1" x14ac:dyDescent="0.3">
      <c r="A716" s="88"/>
      <c r="B716" s="599" t="s">
        <v>97</v>
      </c>
      <c r="C716" s="583"/>
      <c r="D716" s="589"/>
      <c r="E716" s="589"/>
      <c r="F716" s="589"/>
      <c r="G716" s="589"/>
      <c r="H716" s="169"/>
      <c r="I716" s="169"/>
      <c r="J716" s="589"/>
      <c r="K716" s="141"/>
      <c r="L716" s="589"/>
      <c r="M716" s="589"/>
      <c r="N716" s="213">
        <f t="shared" si="20"/>
        <v>0</v>
      </c>
      <c r="O716" s="589"/>
      <c r="P716" s="589"/>
      <c r="Q716" s="340"/>
      <c r="R716" s="599" t="s">
        <v>115</v>
      </c>
      <c r="S716" s="598">
        <f t="shared" si="21"/>
        <v>0</v>
      </c>
      <c r="T716" s="589"/>
    </row>
    <row r="717" spans="1:20" ht="15.75" thickBot="1" x14ac:dyDescent="0.3">
      <c r="A717" s="88"/>
      <c r="B717" s="599" t="s">
        <v>97</v>
      </c>
      <c r="C717" s="583"/>
      <c r="D717" s="589"/>
      <c r="E717" s="589"/>
      <c r="F717" s="589"/>
      <c r="G717" s="589"/>
      <c r="H717" s="169"/>
      <c r="I717" s="169"/>
      <c r="J717" s="589"/>
      <c r="K717" s="141"/>
      <c r="L717" s="589"/>
      <c r="M717" s="589"/>
      <c r="N717" s="213">
        <f t="shared" si="20"/>
        <v>0</v>
      </c>
      <c r="O717" s="589"/>
      <c r="P717" s="589"/>
      <c r="Q717" s="340"/>
      <c r="R717" s="599" t="s">
        <v>115</v>
      </c>
      <c r="S717" s="598">
        <f t="shared" si="21"/>
        <v>0</v>
      </c>
      <c r="T717" s="589"/>
    </row>
    <row r="718" spans="1:20" ht="15.75" thickBot="1" x14ac:dyDescent="0.3">
      <c r="A718" s="88"/>
      <c r="B718" s="599" t="s">
        <v>97</v>
      </c>
      <c r="C718" s="583"/>
      <c r="D718" s="589"/>
      <c r="E718" s="589"/>
      <c r="F718" s="589"/>
      <c r="G718" s="589"/>
      <c r="H718" s="169"/>
      <c r="I718" s="169"/>
      <c r="J718" s="589"/>
      <c r="K718" s="141"/>
      <c r="L718" s="589"/>
      <c r="M718" s="589"/>
      <c r="N718" s="213">
        <f t="shared" si="20"/>
        <v>0</v>
      </c>
      <c r="O718" s="589"/>
      <c r="P718" s="589"/>
      <c r="Q718" s="340"/>
      <c r="R718" s="599" t="s">
        <v>115</v>
      </c>
      <c r="S718" s="598">
        <f t="shared" si="21"/>
        <v>0</v>
      </c>
      <c r="T718" s="589"/>
    </row>
    <row r="719" spans="1:20" ht="15.75" thickBot="1" x14ac:dyDescent="0.3">
      <c r="A719" s="88"/>
      <c r="B719" s="599" t="s">
        <v>97</v>
      </c>
      <c r="C719" s="583"/>
      <c r="D719" s="589"/>
      <c r="E719" s="589"/>
      <c r="F719" s="589"/>
      <c r="G719" s="589"/>
      <c r="H719" s="169"/>
      <c r="I719" s="169"/>
      <c r="J719" s="589"/>
      <c r="K719" s="141"/>
      <c r="L719" s="589"/>
      <c r="M719" s="589"/>
      <c r="N719" s="213">
        <f t="shared" si="20"/>
        <v>0</v>
      </c>
      <c r="O719" s="589"/>
      <c r="P719" s="589"/>
      <c r="Q719" s="340"/>
      <c r="R719" s="599" t="s">
        <v>115</v>
      </c>
      <c r="S719" s="598">
        <f t="shared" si="21"/>
        <v>0</v>
      </c>
      <c r="T719" s="589"/>
    </row>
    <row r="720" spans="1:20" ht="15.75" thickBot="1" x14ac:dyDescent="0.3">
      <c r="A720" s="88"/>
      <c r="B720" s="599" t="s">
        <v>97</v>
      </c>
      <c r="C720" s="583"/>
      <c r="D720" s="589"/>
      <c r="E720" s="589"/>
      <c r="F720" s="589"/>
      <c r="G720" s="589"/>
      <c r="H720" s="169"/>
      <c r="I720" s="169"/>
      <c r="J720" s="589"/>
      <c r="K720" s="141"/>
      <c r="L720" s="589"/>
      <c r="M720" s="589"/>
      <c r="N720" s="213">
        <f t="shared" si="20"/>
        <v>0</v>
      </c>
      <c r="O720" s="589"/>
      <c r="P720" s="589"/>
      <c r="Q720" s="340"/>
      <c r="R720" s="599" t="s">
        <v>115</v>
      </c>
      <c r="S720" s="598">
        <f t="shared" si="21"/>
        <v>0</v>
      </c>
      <c r="T720" s="589"/>
    </row>
    <row r="721" spans="1:20" ht="15.75" thickBot="1" x14ac:dyDescent="0.3">
      <c r="A721" s="88"/>
      <c r="B721" s="599" t="s">
        <v>97</v>
      </c>
      <c r="C721" s="583"/>
      <c r="D721" s="589"/>
      <c r="E721" s="589"/>
      <c r="F721" s="589"/>
      <c r="G721" s="589"/>
      <c r="H721" s="169"/>
      <c r="I721" s="169"/>
      <c r="J721" s="589"/>
      <c r="K721" s="141"/>
      <c r="L721" s="589"/>
      <c r="M721" s="589"/>
      <c r="N721" s="213">
        <f t="shared" si="20"/>
        <v>0</v>
      </c>
      <c r="O721" s="589"/>
      <c r="P721" s="589"/>
      <c r="Q721" s="340"/>
      <c r="R721" s="599" t="s">
        <v>115</v>
      </c>
      <c r="S721" s="598">
        <f t="shared" si="21"/>
        <v>0</v>
      </c>
      <c r="T721" s="589"/>
    </row>
    <row r="722" spans="1:20" ht="15.75" thickBot="1" x14ac:dyDescent="0.3">
      <c r="A722" s="88"/>
      <c r="B722" s="599" t="s">
        <v>97</v>
      </c>
      <c r="C722" s="583"/>
      <c r="D722" s="589"/>
      <c r="E722" s="589"/>
      <c r="F722" s="589"/>
      <c r="G722" s="589"/>
      <c r="H722" s="169"/>
      <c r="I722" s="169"/>
      <c r="J722" s="589"/>
      <c r="K722" s="141"/>
      <c r="L722" s="589"/>
      <c r="M722" s="589"/>
      <c r="N722" s="213">
        <f t="shared" si="20"/>
        <v>0</v>
      </c>
      <c r="O722" s="589"/>
      <c r="P722" s="589"/>
      <c r="Q722" s="340"/>
      <c r="R722" s="599" t="s">
        <v>115</v>
      </c>
      <c r="S722" s="598">
        <f t="shared" si="21"/>
        <v>0</v>
      </c>
      <c r="T722" s="589"/>
    </row>
    <row r="723" spans="1:20" ht="15.75" thickBot="1" x14ac:dyDescent="0.3">
      <c r="A723" s="88"/>
      <c r="B723" s="599" t="s">
        <v>97</v>
      </c>
      <c r="C723" s="583"/>
      <c r="D723" s="589"/>
      <c r="E723" s="589"/>
      <c r="F723" s="589"/>
      <c r="G723" s="589"/>
      <c r="H723" s="169"/>
      <c r="I723" s="169"/>
      <c r="J723" s="589"/>
      <c r="K723" s="141"/>
      <c r="L723" s="589"/>
      <c r="M723" s="589"/>
      <c r="N723" s="213">
        <f t="shared" si="20"/>
        <v>0</v>
      </c>
      <c r="O723" s="589"/>
      <c r="P723" s="589"/>
      <c r="Q723" s="340"/>
      <c r="R723" s="599" t="s">
        <v>115</v>
      </c>
      <c r="S723" s="598">
        <f t="shared" si="21"/>
        <v>0</v>
      </c>
      <c r="T723" s="589"/>
    </row>
    <row r="724" spans="1:20" ht="15.75" thickBot="1" x14ac:dyDescent="0.3">
      <c r="A724" s="88"/>
      <c r="B724" s="599" t="s">
        <v>97</v>
      </c>
      <c r="C724" s="583"/>
      <c r="D724" s="589"/>
      <c r="E724" s="589"/>
      <c r="F724" s="589"/>
      <c r="G724" s="589"/>
      <c r="H724" s="169"/>
      <c r="I724" s="169"/>
      <c r="J724" s="589"/>
      <c r="K724" s="141"/>
      <c r="L724" s="589"/>
      <c r="M724" s="589"/>
      <c r="N724" s="213">
        <f t="shared" si="20"/>
        <v>0</v>
      </c>
      <c r="O724" s="589"/>
      <c r="P724" s="589"/>
      <c r="Q724" s="340"/>
      <c r="R724" s="599" t="s">
        <v>115</v>
      </c>
      <c r="S724" s="598">
        <f t="shared" si="21"/>
        <v>0</v>
      </c>
      <c r="T724" s="589"/>
    </row>
    <row r="725" spans="1:20" ht="15.75" thickBot="1" x14ac:dyDescent="0.3">
      <c r="A725" s="88"/>
      <c r="B725" s="599" t="s">
        <v>97</v>
      </c>
      <c r="C725" s="583"/>
      <c r="D725" s="589"/>
      <c r="E725" s="589"/>
      <c r="F725" s="589"/>
      <c r="G725" s="589"/>
      <c r="H725" s="169"/>
      <c r="I725" s="169"/>
      <c r="J725" s="589"/>
      <c r="K725" s="141"/>
      <c r="L725" s="589"/>
      <c r="M725" s="589"/>
      <c r="N725" s="213">
        <f t="shared" si="20"/>
        <v>0</v>
      </c>
      <c r="O725" s="589"/>
      <c r="P725" s="589"/>
      <c r="Q725" s="340"/>
      <c r="R725" s="599" t="s">
        <v>115</v>
      </c>
      <c r="S725" s="598">
        <f t="shared" si="21"/>
        <v>0</v>
      </c>
      <c r="T725" s="589"/>
    </row>
    <row r="726" spans="1:20" ht="15.75" thickBot="1" x14ac:dyDescent="0.3">
      <c r="A726" s="88"/>
      <c r="B726" s="599" t="s">
        <v>97</v>
      </c>
      <c r="C726" s="583"/>
      <c r="D726" s="589"/>
      <c r="E726" s="589"/>
      <c r="F726" s="589"/>
      <c r="G726" s="589"/>
      <c r="H726" s="169"/>
      <c r="I726" s="169"/>
      <c r="J726" s="589"/>
      <c r="K726" s="141"/>
      <c r="L726" s="589"/>
      <c r="M726" s="589"/>
      <c r="N726" s="213">
        <f t="shared" si="20"/>
        <v>0</v>
      </c>
      <c r="O726" s="589"/>
      <c r="P726" s="589"/>
      <c r="Q726" s="340"/>
      <c r="R726" s="599" t="s">
        <v>115</v>
      </c>
      <c r="S726" s="598">
        <f t="shared" si="21"/>
        <v>0</v>
      </c>
      <c r="T726" s="589"/>
    </row>
    <row r="727" spans="1:20" ht="15.75" thickBot="1" x14ac:dyDescent="0.3">
      <c r="A727" s="88"/>
      <c r="B727" s="599" t="s">
        <v>97</v>
      </c>
      <c r="C727" s="583"/>
      <c r="D727" s="589"/>
      <c r="E727" s="589"/>
      <c r="F727" s="589"/>
      <c r="G727" s="589"/>
      <c r="H727" s="169"/>
      <c r="I727" s="169"/>
      <c r="J727" s="589"/>
      <c r="K727" s="141"/>
      <c r="L727" s="589"/>
      <c r="M727" s="589"/>
      <c r="N727" s="213">
        <f t="shared" si="20"/>
        <v>0</v>
      </c>
      <c r="O727" s="589"/>
      <c r="P727" s="589"/>
      <c r="Q727" s="340"/>
      <c r="R727" s="599" t="s">
        <v>115</v>
      </c>
      <c r="S727" s="598">
        <f t="shared" si="21"/>
        <v>0</v>
      </c>
      <c r="T727" s="589"/>
    </row>
    <row r="728" spans="1:20" ht="15.75" thickBot="1" x14ac:dyDescent="0.3">
      <c r="A728" s="88"/>
      <c r="B728" s="599" t="s">
        <v>97</v>
      </c>
      <c r="C728" s="583"/>
      <c r="D728" s="589"/>
      <c r="E728" s="589"/>
      <c r="F728" s="589"/>
      <c r="G728" s="589"/>
      <c r="H728" s="169"/>
      <c r="I728" s="169"/>
      <c r="J728" s="589"/>
      <c r="K728" s="141"/>
      <c r="L728" s="589"/>
      <c r="M728" s="589"/>
      <c r="N728" s="213">
        <f t="shared" si="20"/>
        <v>0</v>
      </c>
      <c r="O728" s="589"/>
      <c r="P728" s="589"/>
      <c r="Q728" s="340"/>
      <c r="R728" s="599" t="s">
        <v>115</v>
      </c>
      <c r="S728" s="598">
        <f t="shared" si="21"/>
        <v>0</v>
      </c>
      <c r="T728" s="589"/>
    </row>
    <row r="729" spans="1:20" ht="15.75" thickBot="1" x14ac:dyDescent="0.3">
      <c r="A729" s="88"/>
      <c r="B729" s="599" t="s">
        <v>97</v>
      </c>
      <c r="C729" s="583"/>
      <c r="D729" s="589"/>
      <c r="E729" s="589"/>
      <c r="F729" s="589"/>
      <c r="G729" s="589"/>
      <c r="H729" s="169"/>
      <c r="I729" s="169"/>
      <c r="J729" s="589"/>
      <c r="K729" s="141"/>
      <c r="L729" s="589"/>
      <c r="M729" s="589"/>
      <c r="N729" s="213">
        <f t="shared" si="20"/>
        <v>0</v>
      </c>
      <c r="O729" s="589"/>
      <c r="P729" s="589"/>
      <c r="Q729" s="340"/>
      <c r="R729" s="599" t="s">
        <v>115</v>
      </c>
      <c r="S729" s="598">
        <f t="shared" si="21"/>
        <v>0</v>
      </c>
      <c r="T729" s="589"/>
    </row>
    <row r="730" spans="1:20" ht="15.75" thickBot="1" x14ac:dyDescent="0.3">
      <c r="A730" s="88"/>
      <c r="B730" s="599" t="s">
        <v>97</v>
      </c>
      <c r="C730" s="583"/>
      <c r="D730" s="589"/>
      <c r="E730" s="589"/>
      <c r="F730" s="589"/>
      <c r="G730" s="589"/>
      <c r="H730" s="169"/>
      <c r="I730" s="169"/>
      <c r="J730" s="589"/>
      <c r="K730" s="141"/>
      <c r="L730" s="589"/>
      <c r="M730" s="589"/>
      <c r="N730" s="213">
        <f t="shared" si="20"/>
        <v>0</v>
      </c>
      <c r="O730" s="589"/>
      <c r="P730" s="589"/>
      <c r="Q730" s="340"/>
      <c r="R730" s="599" t="s">
        <v>115</v>
      </c>
      <c r="S730" s="598">
        <f t="shared" si="21"/>
        <v>0</v>
      </c>
      <c r="T730" s="589"/>
    </row>
    <row r="731" spans="1:20" ht="15.75" thickBot="1" x14ac:dyDescent="0.3">
      <c r="A731" s="88"/>
      <c r="B731" s="599" t="s">
        <v>97</v>
      </c>
      <c r="C731" s="583"/>
      <c r="D731" s="589"/>
      <c r="E731" s="589"/>
      <c r="F731" s="589"/>
      <c r="G731" s="589"/>
      <c r="H731" s="169"/>
      <c r="I731" s="169"/>
      <c r="J731" s="589"/>
      <c r="K731" s="141"/>
      <c r="L731" s="589"/>
      <c r="M731" s="589"/>
      <c r="N731" s="213">
        <f t="shared" si="20"/>
        <v>0</v>
      </c>
      <c r="O731" s="589"/>
      <c r="P731" s="589"/>
      <c r="Q731" s="340"/>
      <c r="R731" s="599" t="s">
        <v>115</v>
      </c>
      <c r="S731" s="598">
        <f t="shared" si="21"/>
        <v>0</v>
      </c>
      <c r="T731" s="589"/>
    </row>
    <row r="732" spans="1:20" ht="15.75" thickBot="1" x14ac:dyDescent="0.3">
      <c r="A732" s="88"/>
      <c r="B732" s="599" t="s">
        <v>97</v>
      </c>
      <c r="C732" s="583"/>
      <c r="D732" s="589"/>
      <c r="E732" s="589"/>
      <c r="F732" s="589"/>
      <c r="G732" s="589"/>
      <c r="H732" s="169"/>
      <c r="I732" s="169"/>
      <c r="J732" s="589"/>
      <c r="K732" s="141"/>
      <c r="L732" s="589"/>
      <c r="M732" s="589"/>
      <c r="N732" s="213">
        <f t="shared" si="20"/>
        <v>0</v>
      </c>
      <c r="O732" s="589"/>
      <c r="P732" s="589"/>
      <c r="Q732" s="340"/>
      <c r="R732" s="599" t="s">
        <v>115</v>
      </c>
      <c r="S732" s="598">
        <f t="shared" si="21"/>
        <v>0</v>
      </c>
      <c r="T732" s="589"/>
    </row>
    <row r="733" spans="1:20" ht="15.75" thickBot="1" x14ac:dyDescent="0.3">
      <c r="A733" s="88"/>
      <c r="B733" s="599" t="s">
        <v>97</v>
      </c>
      <c r="C733" s="583"/>
      <c r="D733" s="589"/>
      <c r="E733" s="589"/>
      <c r="F733" s="589"/>
      <c r="G733" s="589"/>
      <c r="H733" s="169"/>
      <c r="I733" s="169"/>
      <c r="J733" s="589"/>
      <c r="K733" s="141"/>
      <c r="L733" s="589"/>
      <c r="M733" s="589"/>
      <c r="N733" s="213">
        <f t="shared" si="20"/>
        <v>0</v>
      </c>
      <c r="O733" s="589"/>
      <c r="P733" s="589"/>
      <c r="Q733" s="340"/>
      <c r="R733" s="599" t="s">
        <v>115</v>
      </c>
      <c r="S733" s="598">
        <f t="shared" si="21"/>
        <v>0</v>
      </c>
      <c r="T733" s="589"/>
    </row>
    <row r="734" spans="1:20" ht="15.75" thickBot="1" x14ac:dyDescent="0.3">
      <c r="A734" s="88"/>
      <c r="B734" s="599" t="s">
        <v>97</v>
      </c>
      <c r="C734" s="583"/>
      <c r="D734" s="589"/>
      <c r="E734" s="589"/>
      <c r="F734" s="589"/>
      <c r="G734" s="589"/>
      <c r="H734" s="169"/>
      <c r="I734" s="169"/>
      <c r="J734" s="589"/>
      <c r="K734" s="141"/>
      <c r="L734" s="589"/>
      <c r="M734" s="589"/>
      <c r="N734" s="213">
        <f t="shared" si="20"/>
        <v>0</v>
      </c>
      <c r="O734" s="589"/>
      <c r="P734" s="589"/>
      <c r="Q734" s="340"/>
      <c r="R734" s="599" t="s">
        <v>115</v>
      </c>
      <c r="S734" s="598">
        <f t="shared" si="21"/>
        <v>0</v>
      </c>
      <c r="T734" s="589"/>
    </row>
    <row r="735" spans="1:20" ht="15.75" thickBot="1" x14ac:dyDescent="0.3">
      <c r="A735" s="88"/>
      <c r="B735" s="599" t="s">
        <v>97</v>
      </c>
      <c r="C735" s="583"/>
      <c r="D735" s="589"/>
      <c r="E735" s="589"/>
      <c r="F735" s="589"/>
      <c r="G735" s="589"/>
      <c r="H735" s="169"/>
      <c r="I735" s="169"/>
      <c r="J735" s="589"/>
      <c r="K735" s="141"/>
      <c r="L735" s="589"/>
      <c r="M735" s="589"/>
      <c r="N735" s="213">
        <f t="shared" si="20"/>
        <v>0</v>
      </c>
      <c r="O735" s="589"/>
      <c r="P735" s="589"/>
      <c r="Q735" s="340"/>
      <c r="R735" s="599" t="s">
        <v>115</v>
      </c>
      <c r="S735" s="598">
        <f t="shared" si="21"/>
        <v>0</v>
      </c>
      <c r="T735" s="589"/>
    </row>
    <row r="736" spans="1:20" ht="15.75" thickBot="1" x14ac:dyDescent="0.3">
      <c r="A736" s="88"/>
      <c r="B736" s="599" t="s">
        <v>97</v>
      </c>
      <c r="C736" s="583"/>
      <c r="D736" s="589"/>
      <c r="E736" s="589"/>
      <c r="F736" s="589"/>
      <c r="G736" s="589"/>
      <c r="H736" s="169"/>
      <c r="I736" s="169"/>
      <c r="J736" s="589"/>
      <c r="K736" s="141"/>
      <c r="L736" s="589"/>
      <c r="M736" s="589"/>
      <c r="N736" s="213">
        <f t="shared" si="20"/>
        <v>0</v>
      </c>
      <c r="O736" s="589"/>
      <c r="P736" s="589"/>
      <c r="Q736" s="340"/>
      <c r="R736" s="599" t="s">
        <v>115</v>
      </c>
      <c r="S736" s="598">
        <f t="shared" si="21"/>
        <v>0</v>
      </c>
      <c r="T736" s="589"/>
    </row>
    <row r="737" spans="1:20" ht="15.75" thickBot="1" x14ac:dyDescent="0.3">
      <c r="A737" s="88"/>
      <c r="B737" s="599" t="s">
        <v>97</v>
      </c>
      <c r="C737" s="583"/>
      <c r="D737" s="589"/>
      <c r="E737" s="589"/>
      <c r="F737" s="589"/>
      <c r="G737" s="589"/>
      <c r="H737" s="169"/>
      <c r="I737" s="169"/>
      <c r="J737" s="589"/>
      <c r="K737" s="141"/>
      <c r="L737" s="589"/>
      <c r="M737" s="589"/>
      <c r="N737" s="213">
        <f t="shared" si="20"/>
        <v>0</v>
      </c>
      <c r="O737" s="589"/>
      <c r="P737" s="589"/>
      <c r="Q737" s="340"/>
      <c r="R737" s="599" t="s">
        <v>115</v>
      </c>
      <c r="S737" s="598">
        <f t="shared" si="21"/>
        <v>0</v>
      </c>
      <c r="T737" s="589"/>
    </row>
    <row r="738" spans="1:20" ht="15.75" thickBot="1" x14ac:dyDescent="0.3">
      <c r="A738" s="88"/>
      <c r="B738" s="599" t="s">
        <v>97</v>
      </c>
      <c r="C738" s="583"/>
      <c r="D738" s="589"/>
      <c r="E738" s="589"/>
      <c r="F738" s="589"/>
      <c r="G738" s="589"/>
      <c r="H738" s="169"/>
      <c r="I738" s="169"/>
      <c r="J738" s="589"/>
      <c r="K738" s="141"/>
      <c r="L738" s="589"/>
      <c r="M738" s="589"/>
      <c r="N738" s="213">
        <f t="shared" si="20"/>
        <v>0</v>
      </c>
      <c r="O738" s="589"/>
      <c r="P738" s="589"/>
      <c r="Q738" s="340"/>
      <c r="R738" s="599" t="s">
        <v>115</v>
      </c>
      <c r="S738" s="598">
        <f t="shared" si="21"/>
        <v>0</v>
      </c>
      <c r="T738" s="589"/>
    </row>
    <row r="739" spans="1:20" ht="15.75" thickBot="1" x14ac:dyDescent="0.3">
      <c r="A739" s="88"/>
      <c r="B739" s="599" t="s">
        <v>97</v>
      </c>
      <c r="C739" s="583"/>
      <c r="D739" s="589"/>
      <c r="E739" s="589"/>
      <c r="F739" s="589"/>
      <c r="G739" s="589"/>
      <c r="H739" s="169"/>
      <c r="I739" s="169"/>
      <c r="J739" s="589"/>
      <c r="K739" s="141"/>
      <c r="L739" s="589"/>
      <c r="M739" s="589"/>
      <c r="N739" s="213">
        <f t="shared" si="20"/>
        <v>0</v>
      </c>
      <c r="O739" s="589"/>
      <c r="P739" s="589"/>
      <c r="Q739" s="340"/>
      <c r="R739" s="599" t="s">
        <v>115</v>
      </c>
      <c r="S739" s="598">
        <f t="shared" si="21"/>
        <v>0</v>
      </c>
      <c r="T739" s="589"/>
    </row>
    <row r="740" spans="1:20" ht="15.75" thickBot="1" x14ac:dyDescent="0.3">
      <c r="A740" s="88"/>
      <c r="B740" s="599" t="s">
        <v>97</v>
      </c>
      <c r="C740" s="583"/>
      <c r="D740" s="589"/>
      <c r="E740" s="589"/>
      <c r="F740" s="589"/>
      <c r="G740" s="589"/>
      <c r="H740" s="169"/>
      <c r="I740" s="169"/>
      <c r="J740" s="589"/>
      <c r="K740" s="141"/>
      <c r="L740" s="589"/>
      <c r="M740" s="589"/>
      <c r="N740" s="213">
        <f t="shared" si="20"/>
        <v>0</v>
      </c>
      <c r="O740" s="589"/>
      <c r="P740" s="589"/>
      <c r="Q740" s="340"/>
      <c r="R740" s="599" t="s">
        <v>115</v>
      </c>
      <c r="S740" s="598">
        <f t="shared" si="21"/>
        <v>0</v>
      </c>
      <c r="T740" s="589"/>
    </row>
    <row r="741" spans="1:20" ht="15.75" thickBot="1" x14ac:dyDescent="0.3">
      <c r="A741" s="88"/>
      <c r="B741" s="599" t="s">
        <v>97</v>
      </c>
      <c r="C741" s="583"/>
      <c r="D741" s="589"/>
      <c r="E741" s="589"/>
      <c r="F741" s="589"/>
      <c r="G741" s="589"/>
      <c r="H741" s="169"/>
      <c r="I741" s="169"/>
      <c r="J741" s="589"/>
      <c r="K741" s="141"/>
      <c r="L741" s="589"/>
      <c r="M741" s="589"/>
      <c r="N741" s="213">
        <f t="shared" ref="N741:N804" si="22">C741</f>
        <v>0</v>
      </c>
      <c r="O741" s="589"/>
      <c r="P741" s="589"/>
      <c r="Q741" s="340"/>
      <c r="R741" s="599" t="s">
        <v>115</v>
      </c>
      <c r="S741" s="598">
        <f t="shared" ref="S741:S804" si="23">E741*F741</f>
        <v>0</v>
      </c>
      <c r="T741" s="589"/>
    </row>
    <row r="742" spans="1:20" ht="15.75" thickBot="1" x14ac:dyDescent="0.3">
      <c r="A742" s="88"/>
      <c r="B742" s="599" t="s">
        <v>97</v>
      </c>
      <c r="C742" s="583"/>
      <c r="D742" s="589"/>
      <c r="E742" s="589"/>
      <c r="F742" s="589"/>
      <c r="G742" s="589"/>
      <c r="H742" s="169"/>
      <c r="I742" s="169"/>
      <c r="J742" s="589"/>
      <c r="K742" s="141"/>
      <c r="L742" s="589"/>
      <c r="M742" s="589"/>
      <c r="N742" s="213">
        <f t="shared" si="22"/>
        <v>0</v>
      </c>
      <c r="O742" s="589"/>
      <c r="P742" s="589"/>
      <c r="Q742" s="340"/>
      <c r="R742" s="599" t="s">
        <v>115</v>
      </c>
      <c r="S742" s="598">
        <f t="shared" si="23"/>
        <v>0</v>
      </c>
      <c r="T742" s="589"/>
    </row>
    <row r="743" spans="1:20" ht="15.75" thickBot="1" x14ac:dyDescent="0.3">
      <c r="A743" s="88"/>
      <c r="B743" s="599" t="s">
        <v>97</v>
      </c>
      <c r="C743" s="583"/>
      <c r="D743" s="589"/>
      <c r="E743" s="589"/>
      <c r="F743" s="589"/>
      <c r="G743" s="589"/>
      <c r="H743" s="169"/>
      <c r="I743" s="169"/>
      <c r="J743" s="589"/>
      <c r="K743" s="141"/>
      <c r="L743" s="589"/>
      <c r="M743" s="589"/>
      <c r="N743" s="213">
        <f t="shared" si="22"/>
        <v>0</v>
      </c>
      <c r="O743" s="589"/>
      <c r="P743" s="589"/>
      <c r="Q743" s="340"/>
      <c r="R743" s="599" t="s">
        <v>115</v>
      </c>
      <c r="S743" s="598">
        <f t="shared" si="23"/>
        <v>0</v>
      </c>
      <c r="T743" s="589"/>
    </row>
    <row r="744" spans="1:20" ht="15.75" thickBot="1" x14ac:dyDescent="0.3">
      <c r="A744" s="88"/>
      <c r="B744" s="599" t="s">
        <v>97</v>
      </c>
      <c r="C744" s="583"/>
      <c r="D744" s="589"/>
      <c r="E744" s="589"/>
      <c r="F744" s="589"/>
      <c r="G744" s="589"/>
      <c r="H744" s="169"/>
      <c r="I744" s="169"/>
      <c r="J744" s="589"/>
      <c r="K744" s="141"/>
      <c r="L744" s="589"/>
      <c r="M744" s="589"/>
      <c r="N744" s="213">
        <f t="shared" si="22"/>
        <v>0</v>
      </c>
      <c r="O744" s="589"/>
      <c r="P744" s="589"/>
      <c r="Q744" s="340"/>
      <c r="R744" s="599" t="s">
        <v>115</v>
      </c>
      <c r="S744" s="598">
        <f t="shared" si="23"/>
        <v>0</v>
      </c>
      <c r="T744" s="589"/>
    </row>
    <row r="745" spans="1:20" ht="15.75" thickBot="1" x14ac:dyDescent="0.3">
      <c r="A745" s="88"/>
      <c r="B745" s="599" t="s">
        <v>97</v>
      </c>
      <c r="C745" s="583"/>
      <c r="D745" s="589"/>
      <c r="E745" s="589"/>
      <c r="F745" s="589"/>
      <c r="G745" s="589"/>
      <c r="H745" s="169"/>
      <c r="I745" s="169"/>
      <c r="J745" s="589"/>
      <c r="K745" s="141"/>
      <c r="L745" s="589"/>
      <c r="M745" s="589"/>
      <c r="N745" s="213">
        <f t="shared" si="22"/>
        <v>0</v>
      </c>
      <c r="O745" s="589"/>
      <c r="P745" s="589"/>
      <c r="Q745" s="340"/>
      <c r="R745" s="599" t="s">
        <v>115</v>
      </c>
      <c r="S745" s="598">
        <f t="shared" si="23"/>
        <v>0</v>
      </c>
      <c r="T745" s="589"/>
    </row>
    <row r="746" spans="1:20" ht="15.75" thickBot="1" x14ac:dyDescent="0.3">
      <c r="A746" s="88"/>
      <c r="B746" s="599" t="s">
        <v>97</v>
      </c>
      <c r="C746" s="583"/>
      <c r="D746" s="589"/>
      <c r="E746" s="589"/>
      <c r="F746" s="589"/>
      <c r="G746" s="589"/>
      <c r="H746" s="169"/>
      <c r="I746" s="169"/>
      <c r="J746" s="589"/>
      <c r="K746" s="141"/>
      <c r="L746" s="589"/>
      <c r="M746" s="589"/>
      <c r="N746" s="213">
        <f t="shared" si="22"/>
        <v>0</v>
      </c>
      <c r="O746" s="589"/>
      <c r="P746" s="589"/>
      <c r="Q746" s="340"/>
      <c r="R746" s="599" t="s">
        <v>115</v>
      </c>
      <c r="S746" s="598">
        <f t="shared" si="23"/>
        <v>0</v>
      </c>
      <c r="T746" s="589"/>
    </row>
    <row r="747" spans="1:20" ht="15.75" thickBot="1" x14ac:dyDescent="0.3">
      <c r="A747" s="88"/>
      <c r="B747" s="599" t="s">
        <v>97</v>
      </c>
      <c r="C747" s="583"/>
      <c r="D747" s="589"/>
      <c r="E747" s="589"/>
      <c r="F747" s="589"/>
      <c r="G747" s="589"/>
      <c r="H747" s="169"/>
      <c r="I747" s="169"/>
      <c r="J747" s="589"/>
      <c r="K747" s="141"/>
      <c r="L747" s="589"/>
      <c r="M747" s="589"/>
      <c r="N747" s="213">
        <f t="shared" si="22"/>
        <v>0</v>
      </c>
      <c r="O747" s="589"/>
      <c r="P747" s="589"/>
      <c r="Q747" s="340"/>
      <c r="R747" s="599" t="s">
        <v>115</v>
      </c>
      <c r="S747" s="598">
        <f t="shared" si="23"/>
        <v>0</v>
      </c>
      <c r="T747" s="589"/>
    </row>
    <row r="748" spans="1:20" ht="15.75" thickBot="1" x14ac:dyDescent="0.3">
      <c r="A748" s="88"/>
      <c r="B748" s="599" t="s">
        <v>97</v>
      </c>
      <c r="C748" s="583"/>
      <c r="D748" s="589"/>
      <c r="E748" s="589"/>
      <c r="F748" s="589"/>
      <c r="G748" s="589"/>
      <c r="H748" s="169"/>
      <c r="I748" s="169"/>
      <c r="J748" s="589"/>
      <c r="K748" s="141"/>
      <c r="L748" s="589"/>
      <c r="M748" s="589"/>
      <c r="N748" s="213">
        <f t="shared" si="22"/>
        <v>0</v>
      </c>
      <c r="O748" s="589"/>
      <c r="P748" s="589"/>
      <c r="Q748" s="340"/>
      <c r="R748" s="599" t="s">
        <v>115</v>
      </c>
      <c r="S748" s="598">
        <f t="shared" si="23"/>
        <v>0</v>
      </c>
      <c r="T748" s="589"/>
    </row>
    <row r="749" spans="1:20" ht="15.75" thickBot="1" x14ac:dyDescent="0.3">
      <c r="A749" s="88"/>
      <c r="B749" s="599" t="s">
        <v>97</v>
      </c>
      <c r="C749" s="583"/>
      <c r="D749" s="589"/>
      <c r="E749" s="589"/>
      <c r="F749" s="589"/>
      <c r="G749" s="589"/>
      <c r="H749" s="169"/>
      <c r="I749" s="169"/>
      <c r="J749" s="589"/>
      <c r="K749" s="141"/>
      <c r="L749" s="589"/>
      <c r="M749" s="589"/>
      <c r="N749" s="213">
        <f t="shared" si="22"/>
        <v>0</v>
      </c>
      <c r="O749" s="589"/>
      <c r="P749" s="589"/>
      <c r="Q749" s="340"/>
      <c r="R749" s="599" t="s">
        <v>115</v>
      </c>
      <c r="S749" s="598">
        <f t="shared" si="23"/>
        <v>0</v>
      </c>
      <c r="T749" s="589"/>
    </row>
    <row r="750" spans="1:20" ht="15.75" thickBot="1" x14ac:dyDescent="0.3">
      <c r="A750" s="88"/>
      <c r="B750" s="599" t="s">
        <v>97</v>
      </c>
      <c r="C750" s="583"/>
      <c r="D750" s="589"/>
      <c r="E750" s="589"/>
      <c r="F750" s="589"/>
      <c r="G750" s="589"/>
      <c r="H750" s="169"/>
      <c r="I750" s="169"/>
      <c r="J750" s="589"/>
      <c r="K750" s="141"/>
      <c r="L750" s="589"/>
      <c r="M750" s="589"/>
      <c r="N750" s="213">
        <f t="shared" si="22"/>
        <v>0</v>
      </c>
      <c r="O750" s="589"/>
      <c r="P750" s="589"/>
      <c r="Q750" s="340"/>
      <c r="R750" s="599" t="s">
        <v>115</v>
      </c>
      <c r="S750" s="598">
        <f t="shared" si="23"/>
        <v>0</v>
      </c>
      <c r="T750" s="589"/>
    </row>
    <row r="751" spans="1:20" ht="15.75" thickBot="1" x14ac:dyDescent="0.3">
      <c r="A751" s="88"/>
      <c r="B751" s="599" t="s">
        <v>97</v>
      </c>
      <c r="C751" s="583"/>
      <c r="D751" s="589"/>
      <c r="E751" s="589"/>
      <c r="F751" s="589"/>
      <c r="G751" s="589"/>
      <c r="H751" s="169"/>
      <c r="I751" s="169"/>
      <c r="J751" s="589"/>
      <c r="K751" s="141"/>
      <c r="L751" s="589"/>
      <c r="M751" s="589"/>
      <c r="N751" s="213">
        <f t="shared" si="22"/>
        <v>0</v>
      </c>
      <c r="O751" s="589"/>
      <c r="P751" s="589"/>
      <c r="Q751" s="340"/>
      <c r="R751" s="599" t="s">
        <v>115</v>
      </c>
      <c r="S751" s="598">
        <f t="shared" si="23"/>
        <v>0</v>
      </c>
      <c r="T751" s="589"/>
    </row>
    <row r="752" spans="1:20" ht="15.75" thickBot="1" x14ac:dyDescent="0.3">
      <c r="A752" s="88"/>
      <c r="B752" s="599" t="s">
        <v>97</v>
      </c>
      <c r="C752" s="583"/>
      <c r="D752" s="589"/>
      <c r="E752" s="589"/>
      <c r="F752" s="589"/>
      <c r="G752" s="589"/>
      <c r="H752" s="169"/>
      <c r="I752" s="169"/>
      <c r="J752" s="589"/>
      <c r="K752" s="141"/>
      <c r="L752" s="589"/>
      <c r="M752" s="589"/>
      <c r="N752" s="213">
        <f t="shared" si="22"/>
        <v>0</v>
      </c>
      <c r="O752" s="589"/>
      <c r="P752" s="589"/>
      <c r="Q752" s="340"/>
      <c r="R752" s="599" t="s">
        <v>115</v>
      </c>
      <c r="S752" s="598">
        <f t="shared" si="23"/>
        <v>0</v>
      </c>
      <c r="T752" s="589"/>
    </row>
    <row r="753" spans="1:20" ht="15.75" thickBot="1" x14ac:dyDescent="0.3">
      <c r="A753" s="88"/>
      <c r="B753" s="599" t="s">
        <v>97</v>
      </c>
      <c r="C753" s="583"/>
      <c r="D753" s="589"/>
      <c r="E753" s="589"/>
      <c r="F753" s="589"/>
      <c r="G753" s="589"/>
      <c r="H753" s="169"/>
      <c r="I753" s="169"/>
      <c r="J753" s="589"/>
      <c r="K753" s="141"/>
      <c r="L753" s="589"/>
      <c r="M753" s="589"/>
      <c r="N753" s="213">
        <f t="shared" si="22"/>
        <v>0</v>
      </c>
      <c r="O753" s="589"/>
      <c r="P753" s="589"/>
      <c r="Q753" s="340"/>
      <c r="R753" s="599" t="s">
        <v>115</v>
      </c>
      <c r="S753" s="598">
        <f t="shared" si="23"/>
        <v>0</v>
      </c>
      <c r="T753" s="589"/>
    </row>
    <row r="754" spans="1:20" ht="15.75" thickBot="1" x14ac:dyDescent="0.3">
      <c r="A754" s="88"/>
      <c r="B754" s="599" t="s">
        <v>97</v>
      </c>
      <c r="C754" s="583"/>
      <c r="D754" s="589"/>
      <c r="E754" s="589"/>
      <c r="F754" s="589"/>
      <c r="G754" s="589"/>
      <c r="H754" s="169"/>
      <c r="I754" s="169"/>
      <c r="J754" s="589"/>
      <c r="K754" s="141"/>
      <c r="L754" s="589"/>
      <c r="M754" s="589"/>
      <c r="N754" s="213">
        <f t="shared" si="22"/>
        <v>0</v>
      </c>
      <c r="O754" s="589"/>
      <c r="P754" s="589"/>
      <c r="Q754" s="340"/>
      <c r="R754" s="599" t="s">
        <v>115</v>
      </c>
      <c r="S754" s="598">
        <f t="shared" si="23"/>
        <v>0</v>
      </c>
      <c r="T754" s="589"/>
    </row>
    <row r="755" spans="1:20" ht="15.75" thickBot="1" x14ac:dyDescent="0.3">
      <c r="A755" s="88"/>
      <c r="B755" s="599" t="s">
        <v>97</v>
      </c>
      <c r="C755" s="583"/>
      <c r="D755" s="589"/>
      <c r="E755" s="589"/>
      <c r="F755" s="589"/>
      <c r="G755" s="589"/>
      <c r="H755" s="169"/>
      <c r="I755" s="169"/>
      <c r="J755" s="589"/>
      <c r="K755" s="141"/>
      <c r="L755" s="589"/>
      <c r="M755" s="589"/>
      <c r="N755" s="213">
        <f t="shared" si="22"/>
        <v>0</v>
      </c>
      <c r="O755" s="589"/>
      <c r="P755" s="589"/>
      <c r="Q755" s="340"/>
      <c r="R755" s="599" t="s">
        <v>115</v>
      </c>
      <c r="S755" s="598">
        <f t="shared" si="23"/>
        <v>0</v>
      </c>
      <c r="T755" s="589"/>
    </row>
    <row r="756" spans="1:20" ht="15.75" thickBot="1" x14ac:dyDescent="0.3">
      <c r="A756" s="88"/>
      <c r="B756" s="599" t="s">
        <v>97</v>
      </c>
      <c r="C756" s="583"/>
      <c r="D756" s="589"/>
      <c r="E756" s="589"/>
      <c r="F756" s="589"/>
      <c r="G756" s="589"/>
      <c r="H756" s="169"/>
      <c r="I756" s="169"/>
      <c r="J756" s="589"/>
      <c r="K756" s="141"/>
      <c r="L756" s="589"/>
      <c r="M756" s="589"/>
      <c r="N756" s="213">
        <f t="shared" si="22"/>
        <v>0</v>
      </c>
      <c r="O756" s="589"/>
      <c r="P756" s="589"/>
      <c r="Q756" s="340"/>
      <c r="R756" s="599" t="s">
        <v>115</v>
      </c>
      <c r="S756" s="598">
        <f t="shared" si="23"/>
        <v>0</v>
      </c>
      <c r="T756" s="589"/>
    </row>
    <row r="757" spans="1:20" ht="15.75" thickBot="1" x14ac:dyDescent="0.3">
      <c r="A757" s="88"/>
      <c r="B757" s="599" t="s">
        <v>97</v>
      </c>
      <c r="C757" s="583"/>
      <c r="D757" s="589"/>
      <c r="E757" s="589"/>
      <c r="F757" s="589"/>
      <c r="G757" s="589"/>
      <c r="H757" s="169"/>
      <c r="I757" s="169"/>
      <c r="J757" s="589"/>
      <c r="K757" s="141"/>
      <c r="L757" s="589"/>
      <c r="M757" s="589"/>
      <c r="N757" s="213">
        <f t="shared" si="22"/>
        <v>0</v>
      </c>
      <c r="O757" s="589"/>
      <c r="P757" s="589"/>
      <c r="Q757" s="340"/>
      <c r="R757" s="599" t="s">
        <v>115</v>
      </c>
      <c r="S757" s="598">
        <f t="shared" si="23"/>
        <v>0</v>
      </c>
      <c r="T757" s="589"/>
    </row>
    <row r="758" spans="1:20" ht="15.75" thickBot="1" x14ac:dyDescent="0.3">
      <c r="A758" s="88"/>
      <c r="B758" s="599" t="s">
        <v>97</v>
      </c>
      <c r="C758" s="583"/>
      <c r="D758" s="589"/>
      <c r="E758" s="589"/>
      <c r="F758" s="589"/>
      <c r="G758" s="589"/>
      <c r="H758" s="169"/>
      <c r="I758" s="169"/>
      <c r="J758" s="589"/>
      <c r="K758" s="141"/>
      <c r="L758" s="589"/>
      <c r="M758" s="589"/>
      <c r="N758" s="213">
        <f t="shared" si="22"/>
        <v>0</v>
      </c>
      <c r="O758" s="589"/>
      <c r="P758" s="589"/>
      <c r="Q758" s="340"/>
      <c r="R758" s="599" t="s">
        <v>115</v>
      </c>
      <c r="S758" s="598">
        <f t="shared" si="23"/>
        <v>0</v>
      </c>
      <c r="T758" s="589"/>
    </row>
    <row r="759" spans="1:20" ht="15.75" thickBot="1" x14ac:dyDescent="0.3">
      <c r="A759" s="88"/>
      <c r="B759" s="599" t="s">
        <v>97</v>
      </c>
      <c r="C759" s="583"/>
      <c r="D759" s="589"/>
      <c r="E759" s="589"/>
      <c r="F759" s="589"/>
      <c r="G759" s="589"/>
      <c r="H759" s="169"/>
      <c r="I759" s="169"/>
      <c r="J759" s="589"/>
      <c r="K759" s="141"/>
      <c r="L759" s="589"/>
      <c r="M759" s="589"/>
      <c r="N759" s="213">
        <f t="shared" si="22"/>
        <v>0</v>
      </c>
      <c r="O759" s="589"/>
      <c r="P759" s="589"/>
      <c r="Q759" s="340"/>
      <c r="R759" s="599" t="s">
        <v>115</v>
      </c>
      <c r="S759" s="598">
        <f t="shared" si="23"/>
        <v>0</v>
      </c>
      <c r="T759" s="589"/>
    </row>
    <row r="760" spans="1:20" ht="15.75" thickBot="1" x14ac:dyDescent="0.3">
      <c r="A760" s="88"/>
      <c r="B760" s="599" t="s">
        <v>97</v>
      </c>
      <c r="C760" s="583"/>
      <c r="D760" s="589"/>
      <c r="E760" s="589"/>
      <c r="F760" s="589"/>
      <c r="G760" s="589"/>
      <c r="H760" s="169"/>
      <c r="I760" s="169"/>
      <c r="J760" s="589"/>
      <c r="K760" s="141"/>
      <c r="L760" s="589"/>
      <c r="M760" s="589"/>
      <c r="N760" s="213">
        <f t="shared" si="22"/>
        <v>0</v>
      </c>
      <c r="O760" s="589"/>
      <c r="P760" s="589"/>
      <c r="Q760" s="340"/>
      <c r="R760" s="599" t="s">
        <v>115</v>
      </c>
      <c r="S760" s="598">
        <f t="shared" si="23"/>
        <v>0</v>
      </c>
      <c r="T760" s="589"/>
    </row>
    <row r="761" spans="1:20" ht="15.75" thickBot="1" x14ac:dyDescent="0.3">
      <c r="A761" s="88"/>
      <c r="B761" s="599" t="s">
        <v>97</v>
      </c>
      <c r="C761" s="583"/>
      <c r="D761" s="589"/>
      <c r="E761" s="589"/>
      <c r="F761" s="589"/>
      <c r="G761" s="589"/>
      <c r="H761" s="169"/>
      <c r="I761" s="169"/>
      <c r="J761" s="589"/>
      <c r="K761" s="141"/>
      <c r="L761" s="589"/>
      <c r="M761" s="589"/>
      <c r="N761" s="213">
        <f t="shared" si="22"/>
        <v>0</v>
      </c>
      <c r="O761" s="589"/>
      <c r="P761" s="589"/>
      <c r="Q761" s="340"/>
      <c r="R761" s="599" t="s">
        <v>115</v>
      </c>
      <c r="S761" s="598">
        <f t="shared" si="23"/>
        <v>0</v>
      </c>
      <c r="T761" s="589"/>
    </row>
    <row r="762" spans="1:20" ht="15.75" thickBot="1" x14ac:dyDescent="0.3">
      <c r="A762" s="88"/>
      <c r="B762" s="599" t="s">
        <v>97</v>
      </c>
      <c r="C762" s="583"/>
      <c r="D762" s="589"/>
      <c r="E762" s="589"/>
      <c r="F762" s="589"/>
      <c r="G762" s="589"/>
      <c r="H762" s="169"/>
      <c r="I762" s="169"/>
      <c r="J762" s="589"/>
      <c r="K762" s="141"/>
      <c r="L762" s="589"/>
      <c r="M762" s="589"/>
      <c r="N762" s="213">
        <f t="shared" si="22"/>
        <v>0</v>
      </c>
      <c r="O762" s="589"/>
      <c r="P762" s="589"/>
      <c r="Q762" s="340"/>
      <c r="R762" s="599" t="s">
        <v>115</v>
      </c>
      <c r="S762" s="598">
        <f t="shared" si="23"/>
        <v>0</v>
      </c>
      <c r="T762" s="589"/>
    </row>
    <row r="763" spans="1:20" ht="15.75" thickBot="1" x14ac:dyDescent="0.3">
      <c r="A763" s="88"/>
      <c r="B763" s="599" t="s">
        <v>97</v>
      </c>
      <c r="C763" s="583"/>
      <c r="D763" s="589"/>
      <c r="E763" s="589"/>
      <c r="F763" s="589"/>
      <c r="G763" s="589"/>
      <c r="H763" s="169"/>
      <c r="I763" s="169"/>
      <c r="J763" s="589"/>
      <c r="K763" s="141"/>
      <c r="L763" s="589"/>
      <c r="M763" s="589"/>
      <c r="N763" s="213">
        <f t="shared" si="22"/>
        <v>0</v>
      </c>
      <c r="O763" s="589"/>
      <c r="P763" s="589"/>
      <c r="Q763" s="340"/>
      <c r="R763" s="599" t="s">
        <v>115</v>
      </c>
      <c r="S763" s="598">
        <f t="shared" si="23"/>
        <v>0</v>
      </c>
      <c r="T763" s="589"/>
    </row>
    <row r="764" spans="1:20" ht="15.75" thickBot="1" x14ac:dyDescent="0.3">
      <c r="A764" s="88"/>
      <c r="B764" s="599" t="s">
        <v>97</v>
      </c>
      <c r="C764" s="583"/>
      <c r="D764" s="589"/>
      <c r="E764" s="589"/>
      <c r="F764" s="589"/>
      <c r="G764" s="589"/>
      <c r="H764" s="169"/>
      <c r="I764" s="169"/>
      <c r="J764" s="589"/>
      <c r="K764" s="141"/>
      <c r="L764" s="589"/>
      <c r="M764" s="589"/>
      <c r="N764" s="213">
        <f t="shared" si="22"/>
        <v>0</v>
      </c>
      <c r="O764" s="589"/>
      <c r="P764" s="589"/>
      <c r="Q764" s="340"/>
      <c r="R764" s="599" t="s">
        <v>115</v>
      </c>
      <c r="S764" s="598">
        <f t="shared" si="23"/>
        <v>0</v>
      </c>
      <c r="T764" s="589"/>
    </row>
    <row r="765" spans="1:20" ht="15.75" thickBot="1" x14ac:dyDescent="0.3">
      <c r="A765" s="88"/>
      <c r="B765" s="599" t="s">
        <v>97</v>
      </c>
      <c r="C765" s="583"/>
      <c r="D765" s="589"/>
      <c r="E765" s="589"/>
      <c r="F765" s="589"/>
      <c r="G765" s="589"/>
      <c r="H765" s="169"/>
      <c r="I765" s="169"/>
      <c r="J765" s="589"/>
      <c r="K765" s="141"/>
      <c r="L765" s="589"/>
      <c r="M765" s="589"/>
      <c r="N765" s="213">
        <f t="shared" si="22"/>
        <v>0</v>
      </c>
      <c r="O765" s="589"/>
      <c r="P765" s="589"/>
      <c r="Q765" s="340"/>
      <c r="R765" s="599" t="s">
        <v>115</v>
      </c>
      <c r="S765" s="598">
        <f t="shared" si="23"/>
        <v>0</v>
      </c>
      <c r="T765" s="589"/>
    </row>
    <row r="766" spans="1:20" ht="15.75" thickBot="1" x14ac:dyDescent="0.3">
      <c r="A766" s="88"/>
      <c r="B766" s="599" t="s">
        <v>97</v>
      </c>
      <c r="C766" s="583"/>
      <c r="D766" s="589"/>
      <c r="E766" s="589"/>
      <c r="F766" s="589"/>
      <c r="G766" s="589"/>
      <c r="H766" s="169"/>
      <c r="I766" s="169"/>
      <c r="J766" s="589"/>
      <c r="K766" s="141"/>
      <c r="L766" s="589"/>
      <c r="M766" s="589"/>
      <c r="N766" s="213">
        <f t="shared" si="22"/>
        <v>0</v>
      </c>
      <c r="O766" s="589"/>
      <c r="P766" s="589"/>
      <c r="Q766" s="340"/>
      <c r="R766" s="599" t="s">
        <v>115</v>
      </c>
      <c r="S766" s="598">
        <f t="shared" si="23"/>
        <v>0</v>
      </c>
      <c r="T766" s="589"/>
    </row>
    <row r="767" spans="1:20" ht="15.75" thickBot="1" x14ac:dyDescent="0.3">
      <c r="A767" s="88"/>
      <c r="B767" s="599" t="s">
        <v>97</v>
      </c>
      <c r="C767" s="583"/>
      <c r="D767" s="589"/>
      <c r="E767" s="589"/>
      <c r="F767" s="589"/>
      <c r="G767" s="589"/>
      <c r="H767" s="169"/>
      <c r="I767" s="169"/>
      <c r="J767" s="589"/>
      <c r="K767" s="141"/>
      <c r="L767" s="589"/>
      <c r="M767" s="589"/>
      <c r="N767" s="213">
        <f t="shared" si="22"/>
        <v>0</v>
      </c>
      <c r="O767" s="589"/>
      <c r="P767" s="589"/>
      <c r="Q767" s="340"/>
      <c r="R767" s="599" t="s">
        <v>115</v>
      </c>
      <c r="S767" s="598">
        <f t="shared" si="23"/>
        <v>0</v>
      </c>
      <c r="T767" s="589"/>
    </row>
    <row r="768" spans="1:20" ht="15.75" thickBot="1" x14ac:dyDescent="0.3">
      <c r="A768" s="88"/>
      <c r="B768" s="599" t="s">
        <v>97</v>
      </c>
      <c r="C768" s="583"/>
      <c r="D768" s="589"/>
      <c r="E768" s="589"/>
      <c r="F768" s="589"/>
      <c r="G768" s="589"/>
      <c r="H768" s="169"/>
      <c r="I768" s="169"/>
      <c r="J768" s="589"/>
      <c r="K768" s="141"/>
      <c r="L768" s="589"/>
      <c r="M768" s="589"/>
      <c r="N768" s="213">
        <f t="shared" si="22"/>
        <v>0</v>
      </c>
      <c r="O768" s="589"/>
      <c r="P768" s="589"/>
      <c r="Q768" s="340"/>
      <c r="R768" s="599" t="s">
        <v>115</v>
      </c>
      <c r="S768" s="598">
        <f t="shared" si="23"/>
        <v>0</v>
      </c>
      <c r="T768" s="589"/>
    </row>
    <row r="769" spans="1:20" ht="15.75" thickBot="1" x14ac:dyDescent="0.3">
      <c r="A769" s="88"/>
      <c r="B769" s="599" t="s">
        <v>97</v>
      </c>
      <c r="C769" s="583"/>
      <c r="D769" s="589"/>
      <c r="E769" s="589"/>
      <c r="F769" s="589"/>
      <c r="G769" s="589"/>
      <c r="H769" s="169"/>
      <c r="I769" s="169"/>
      <c r="J769" s="589"/>
      <c r="K769" s="141"/>
      <c r="L769" s="589"/>
      <c r="M769" s="589"/>
      <c r="N769" s="213">
        <f t="shared" si="22"/>
        <v>0</v>
      </c>
      <c r="O769" s="589"/>
      <c r="P769" s="589"/>
      <c r="Q769" s="340"/>
      <c r="R769" s="599" t="s">
        <v>115</v>
      </c>
      <c r="S769" s="598">
        <f t="shared" si="23"/>
        <v>0</v>
      </c>
      <c r="T769" s="589"/>
    </row>
    <row r="770" spans="1:20" ht="15.75" thickBot="1" x14ac:dyDescent="0.3">
      <c r="A770" s="88"/>
      <c r="B770" s="599" t="s">
        <v>97</v>
      </c>
      <c r="C770" s="583"/>
      <c r="D770" s="589"/>
      <c r="E770" s="589"/>
      <c r="F770" s="589"/>
      <c r="G770" s="589"/>
      <c r="H770" s="169"/>
      <c r="I770" s="169"/>
      <c r="J770" s="589"/>
      <c r="K770" s="141"/>
      <c r="L770" s="589"/>
      <c r="M770" s="589"/>
      <c r="N770" s="213">
        <f t="shared" si="22"/>
        <v>0</v>
      </c>
      <c r="O770" s="589"/>
      <c r="P770" s="589"/>
      <c r="Q770" s="340"/>
      <c r="R770" s="599" t="s">
        <v>115</v>
      </c>
      <c r="S770" s="598">
        <f t="shared" si="23"/>
        <v>0</v>
      </c>
      <c r="T770" s="589"/>
    </row>
    <row r="771" spans="1:20" ht="15.75" thickBot="1" x14ac:dyDescent="0.3">
      <c r="A771" s="88"/>
      <c r="B771" s="599" t="s">
        <v>97</v>
      </c>
      <c r="C771" s="583"/>
      <c r="D771" s="589"/>
      <c r="E771" s="589"/>
      <c r="F771" s="589"/>
      <c r="G771" s="589"/>
      <c r="H771" s="169"/>
      <c r="I771" s="169"/>
      <c r="J771" s="589"/>
      <c r="K771" s="141"/>
      <c r="L771" s="589"/>
      <c r="M771" s="589"/>
      <c r="N771" s="213">
        <f t="shared" si="22"/>
        <v>0</v>
      </c>
      <c r="O771" s="589"/>
      <c r="P771" s="589"/>
      <c r="Q771" s="340"/>
      <c r="R771" s="599" t="s">
        <v>115</v>
      </c>
      <c r="S771" s="598">
        <f t="shared" si="23"/>
        <v>0</v>
      </c>
      <c r="T771" s="589"/>
    </row>
    <row r="772" spans="1:20" ht="15.75" thickBot="1" x14ac:dyDescent="0.3">
      <c r="A772" s="88"/>
      <c r="B772" s="599" t="s">
        <v>97</v>
      </c>
      <c r="C772" s="583"/>
      <c r="D772" s="589"/>
      <c r="E772" s="589"/>
      <c r="F772" s="589"/>
      <c r="G772" s="589"/>
      <c r="H772" s="169"/>
      <c r="I772" s="169"/>
      <c r="J772" s="589"/>
      <c r="K772" s="141"/>
      <c r="L772" s="589"/>
      <c r="M772" s="589"/>
      <c r="N772" s="213">
        <f t="shared" si="22"/>
        <v>0</v>
      </c>
      <c r="O772" s="589"/>
      <c r="P772" s="589"/>
      <c r="Q772" s="340"/>
      <c r="R772" s="599" t="s">
        <v>115</v>
      </c>
      <c r="S772" s="598">
        <f t="shared" si="23"/>
        <v>0</v>
      </c>
      <c r="T772" s="589"/>
    </row>
    <row r="773" spans="1:20" ht="15.75" thickBot="1" x14ac:dyDescent="0.3">
      <c r="A773" s="88"/>
      <c r="B773" s="599" t="s">
        <v>97</v>
      </c>
      <c r="C773" s="583"/>
      <c r="D773" s="589"/>
      <c r="E773" s="589"/>
      <c r="F773" s="589"/>
      <c r="G773" s="589"/>
      <c r="H773" s="169"/>
      <c r="I773" s="169"/>
      <c r="J773" s="589"/>
      <c r="K773" s="141"/>
      <c r="L773" s="589"/>
      <c r="M773" s="589"/>
      <c r="N773" s="213">
        <f t="shared" si="22"/>
        <v>0</v>
      </c>
      <c r="O773" s="589"/>
      <c r="P773" s="589"/>
      <c r="Q773" s="340"/>
      <c r="R773" s="599" t="s">
        <v>115</v>
      </c>
      <c r="S773" s="598">
        <f t="shared" si="23"/>
        <v>0</v>
      </c>
      <c r="T773" s="589"/>
    </row>
    <row r="774" spans="1:20" ht="15.75" thickBot="1" x14ac:dyDescent="0.3">
      <c r="A774" s="88"/>
      <c r="B774" s="599" t="s">
        <v>97</v>
      </c>
      <c r="C774" s="583"/>
      <c r="D774" s="589"/>
      <c r="E774" s="589"/>
      <c r="F774" s="589"/>
      <c r="G774" s="589"/>
      <c r="H774" s="169"/>
      <c r="I774" s="169"/>
      <c r="J774" s="589"/>
      <c r="K774" s="141"/>
      <c r="L774" s="589"/>
      <c r="M774" s="589"/>
      <c r="N774" s="213">
        <f t="shared" si="22"/>
        <v>0</v>
      </c>
      <c r="O774" s="589"/>
      <c r="P774" s="589"/>
      <c r="Q774" s="340"/>
      <c r="R774" s="599" t="s">
        <v>115</v>
      </c>
      <c r="S774" s="598">
        <f t="shared" si="23"/>
        <v>0</v>
      </c>
      <c r="T774" s="589"/>
    </row>
    <row r="775" spans="1:20" ht="15.75" thickBot="1" x14ac:dyDescent="0.3">
      <c r="A775" s="88"/>
      <c r="B775" s="599" t="s">
        <v>97</v>
      </c>
      <c r="C775" s="583"/>
      <c r="D775" s="589"/>
      <c r="E775" s="589"/>
      <c r="F775" s="589"/>
      <c r="G775" s="589"/>
      <c r="H775" s="169"/>
      <c r="I775" s="169"/>
      <c r="J775" s="589"/>
      <c r="K775" s="141"/>
      <c r="L775" s="589"/>
      <c r="M775" s="589"/>
      <c r="N775" s="213">
        <f t="shared" si="22"/>
        <v>0</v>
      </c>
      <c r="O775" s="589"/>
      <c r="P775" s="589"/>
      <c r="Q775" s="340"/>
      <c r="R775" s="599" t="s">
        <v>115</v>
      </c>
      <c r="S775" s="598">
        <f t="shared" si="23"/>
        <v>0</v>
      </c>
      <c r="T775" s="589"/>
    </row>
    <row r="776" spans="1:20" ht="15.75" thickBot="1" x14ac:dyDescent="0.3">
      <c r="A776" s="88"/>
      <c r="B776" s="599" t="s">
        <v>97</v>
      </c>
      <c r="C776" s="583"/>
      <c r="D776" s="589"/>
      <c r="E776" s="589"/>
      <c r="F776" s="589"/>
      <c r="G776" s="589"/>
      <c r="H776" s="169"/>
      <c r="I776" s="169"/>
      <c r="J776" s="589"/>
      <c r="K776" s="141"/>
      <c r="L776" s="589"/>
      <c r="M776" s="589"/>
      <c r="N776" s="213">
        <f t="shared" si="22"/>
        <v>0</v>
      </c>
      <c r="O776" s="589"/>
      <c r="P776" s="589"/>
      <c r="Q776" s="340"/>
      <c r="R776" s="599" t="s">
        <v>115</v>
      </c>
      <c r="S776" s="598">
        <f t="shared" si="23"/>
        <v>0</v>
      </c>
      <c r="T776" s="589"/>
    </row>
    <row r="777" spans="1:20" ht="15.75" thickBot="1" x14ac:dyDescent="0.3">
      <c r="A777" s="88"/>
      <c r="B777" s="599" t="s">
        <v>97</v>
      </c>
      <c r="C777" s="583"/>
      <c r="D777" s="589"/>
      <c r="E777" s="589"/>
      <c r="F777" s="589"/>
      <c r="G777" s="589"/>
      <c r="H777" s="169"/>
      <c r="I777" s="169"/>
      <c r="J777" s="589"/>
      <c r="K777" s="141"/>
      <c r="L777" s="589"/>
      <c r="M777" s="589"/>
      <c r="N777" s="213">
        <f t="shared" si="22"/>
        <v>0</v>
      </c>
      <c r="O777" s="589"/>
      <c r="P777" s="589"/>
      <c r="Q777" s="340"/>
      <c r="R777" s="599" t="s">
        <v>115</v>
      </c>
      <c r="S777" s="598">
        <f t="shared" si="23"/>
        <v>0</v>
      </c>
      <c r="T777" s="589"/>
    </row>
    <row r="778" spans="1:20" ht="15.75" thickBot="1" x14ac:dyDescent="0.3">
      <c r="A778" s="88"/>
      <c r="B778" s="599" t="s">
        <v>97</v>
      </c>
      <c r="C778" s="583"/>
      <c r="D778" s="589"/>
      <c r="E778" s="589"/>
      <c r="F778" s="589"/>
      <c r="G778" s="589"/>
      <c r="H778" s="169"/>
      <c r="I778" s="169"/>
      <c r="J778" s="589"/>
      <c r="K778" s="141"/>
      <c r="L778" s="589"/>
      <c r="M778" s="589"/>
      <c r="N778" s="213">
        <f t="shared" si="22"/>
        <v>0</v>
      </c>
      <c r="O778" s="589"/>
      <c r="P778" s="589"/>
      <c r="Q778" s="340"/>
      <c r="R778" s="599" t="s">
        <v>115</v>
      </c>
      <c r="S778" s="598">
        <f t="shared" si="23"/>
        <v>0</v>
      </c>
      <c r="T778" s="589"/>
    </row>
    <row r="779" spans="1:20" ht="15.75" thickBot="1" x14ac:dyDescent="0.3">
      <c r="A779" s="88"/>
      <c r="B779" s="599" t="s">
        <v>97</v>
      </c>
      <c r="C779" s="583"/>
      <c r="D779" s="589"/>
      <c r="E779" s="589"/>
      <c r="F779" s="589"/>
      <c r="G779" s="589"/>
      <c r="H779" s="169"/>
      <c r="I779" s="169"/>
      <c r="J779" s="589"/>
      <c r="K779" s="141"/>
      <c r="L779" s="589"/>
      <c r="M779" s="589"/>
      <c r="N779" s="213">
        <f t="shared" si="22"/>
        <v>0</v>
      </c>
      <c r="O779" s="589"/>
      <c r="P779" s="589"/>
      <c r="Q779" s="340"/>
      <c r="R779" s="599" t="s">
        <v>115</v>
      </c>
      <c r="S779" s="598">
        <f t="shared" si="23"/>
        <v>0</v>
      </c>
      <c r="T779" s="589"/>
    </row>
    <row r="780" spans="1:20" ht="15.75" thickBot="1" x14ac:dyDescent="0.3">
      <c r="A780" s="88"/>
      <c r="B780" s="599" t="s">
        <v>97</v>
      </c>
      <c r="C780" s="583"/>
      <c r="D780" s="589"/>
      <c r="E780" s="589"/>
      <c r="F780" s="589"/>
      <c r="G780" s="589"/>
      <c r="H780" s="169"/>
      <c r="I780" s="169"/>
      <c r="J780" s="589"/>
      <c r="K780" s="141"/>
      <c r="L780" s="589"/>
      <c r="M780" s="589"/>
      <c r="N780" s="213">
        <f t="shared" si="22"/>
        <v>0</v>
      </c>
      <c r="O780" s="589"/>
      <c r="P780" s="589"/>
      <c r="Q780" s="340"/>
      <c r="R780" s="599" t="s">
        <v>115</v>
      </c>
      <c r="S780" s="598">
        <f t="shared" si="23"/>
        <v>0</v>
      </c>
      <c r="T780" s="589"/>
    </row>
    <row r="781" spans="1:20" ht="15.75" thickBot="1" x14ac:dyDescent="0.3">
      <c r="A781" s="88"/>
      <c r="B781" s="599" t="s">
        <v>97</v>
      </c>
      <c r="C781" s="583"/>
      <c r="D781" s="589"/>
      <c r="E781" s="589"/>
      <c r="F781" s="589"/>
      <c r="G781" s="589"/>
      <c r="H781" s="169"/>
      <c r="I781" s="169"/>
      <c r="J781" s="589"/>
      <c r="K781" s="141"/>
      <c r="L781" s="589"/>
      <c r="M781" s="589"/>
      <c r="N781" s="213">
        <f t="shared" si="22"/>
        <v>0</v>
      </c>
      <c r="O781" s="589"/>
      <c r="P781" s="589"/>
      <c r="Q781" s="340"/>
      <c r="R781" s="599" t="s">
        <v>115</v>
      </c>
      <c r="S781" s="598">
        <f t="shared" si="23"/>
        <v>0</v>
      </c>
      <c r="T781" s="589"/>
    </row>
    <row r="782" spans="1:20" ht="15.75" thickBot="1" x14ac:dyDescent="0.3">
      <c r="A782" s="88"/>
      <c r="B782" s="599" t="s">
        <v>97</v>
      </c>
      <c r="C782" s="583"/>
      <c r="D782" s="589"/>
      <c r="E782" s="589"/>
      <c r="F782" s="589"/>
      <c r="G782" s="589"/>
      <c r="H782" s="169"/>
      <c r="I782" s="169"/>
      <c r="J782" s="589"/>
      <c r="K782" s="141"/>
      <c r="L782" s="589"/>
      <c r="M782" s="589"/>
      <c r="N782" s="213">
        <f t="shared" si="22"/>
        <v>0</v>
      </c>
      <c r="O782" s="589"/>
      <c r="P782" s="589"/>
      <c r="Q782" s="340"/>
      <c r="R782" s="599" t="s">
        <v>115</v>
      </c>
      <c r="S782" s="598">
        <f t="shared" si="23"/>
        <v>0</v>
      </c>
      <c r="T782" s="589"/>
    </row>
    <row r="783" spans="1:20" ht="15.75" thickBot="1" x14ac:dyDescent="0.3">
      <c r="A783" s="88"/>
      <c r="B783" s="599" t="s">
        <v>97</v>
      </c>
      <c r="C783" s="583"/>
      <c r="D783" s="589"/>
      <c r="E783" s="589"/>
      <c r="F783" s="589"/>
      <c r="G783" s="589"/>
      <c r="H783" s="169"/>
      <c r="I783" s="169"/>
      <c r="J783" s="589"/>
      <c r="K783" s="141"/>
      <c r="L783" s="589"/>
      <c r="M783" s="589"/>
      <c r="N783" s="213">
        <f t="shared" si="22"/>
        <v>0</v>
      </c>
      <c r="O783" s="589"/>
      <c r="P783" s="589"/>
      <c r="Q783" s="340"/>
      <c r="R783" s="599" t="s">
        <v>115</v>
      </c>
      <c r="S783" s="598">
        <f t="shared" si="23"/>
        <v>0</v>
      </c>
      <c r="T783" s="589"/>
    </row>
    <row r="784" spans="1:20" ht="15.75" thickBot="1" x14ac:dyDescent="0.3">
      <c r="A784" s="88"/>
      <c r="B784" s="599" t="s">
        <v>97</v>
      </c>
      <c r="C784" s="583"/>
      <c r="D784" s="589"/>
      <c r="E784" s="589"/>
      <c r="F784" s="589"/>
      <c r="G784" s="589"/>
      <c r="H784" s="169"/>
      <c r="I784" s="169"/>
      <c r="J784" s="589"/>
      <c r="K784" s="141"/>
      <c r="L784" s="589"/>
      <c r="M784" s="589"/>
      <c r="N784" s="213">
        <f t="shared" si="22"/>
        <v>0</v>
      </c>
      <c r="O784" s="589"/>
      <c r="P784" s="589"/>
      <c r="Q784" s="340"/>
      <c r="R784" s="599" t="s">
        <v>115</v>
      </c>
      <c r="S784" s="598">
        <f t="shared" si="23"/>
        <v>0</v>
      </c>
      <c r="T784" s="589"/>
    </row>
    <row r="785" spans="1:20" ht="15.75" thickBot="1" x14ac:dyDescent="0.3">
      <c r="A785" s="88"/>
      <c r="B785" s="599" t="s">
        <v>97</v>
      </c>
      <c r="C785" s="583"/>
      <c r="D785" s="589"/>
      <c r="E785" s="589"/>
      <c r="F785" s="589"/>
      <c r="G785" s="589"/>
      <c r="H785" s="169"/>
      <c r="I785" s="169"/>
      <c r="J785" s="589"/>
      <c r="K785" s="141"/>
      <c r="L785" s="589"/>
      <c r="M785" s="589"/>
      <c r="N785" s="213">
        <f t="shared" si="22"/>
        <v>0</v>
      </c>
      <c r="O785" s="589"/>
      <c r="P785" s="589"/>
      <c r="Q785" s="340"/>
      <c r="R785" s="599" t="s">
        <v>115</v>
      </c>
      <c r="S785" s="598">
        <f t="shared" si="23"/>
        <v>0</v>
      </c>
      <c r="T785" s="589"/>
    </row>
    <row r="786" spans="1:20" ht="15.75" thickBot="1" x14ac:dyDescent="0.3">
      <c r="A786" s="88"/>
      <c r="B786" s="599" t="s">
        <v>97</v>
      </c>
      <c r="C786" s="583"/>
      <c r="D786" s="589"/>
      <c r="E786" s="589"/>
      <c r="F786" s="589"/>
      <c r="G786" s="589"/>
      <c r="H786" s="169"/>
      <c r="I786" s="169"/>
      <c r="J786" s="589"/>
      <c r="K786" s="141"/>
      <c r="L786" s="589"/>
      <c r="M786" s="589"/>
      <c r="N786" s="213">
        <f t="shared" si="22"/>
        <v>0</v>
      </c>
      <c r="O786" s="589"/>
      <c r="P786" s="589"/>
      <c r="Q786" s="340"/>
      <c r="R786" s="599" t="s">
        <v>115</v>
      </c>
      <c r="S786" s="598">
        <f t="shared" si="23"/>
        <v>0</v>
      </c>
      <c r="T786" s="589"/>
    </row>
    <row r="787" spans="1:20" ht="15.75" thickBot="1" x14ac:dyDescent="0.3">
      <c r="A787" s="88"/>
      <c r="B787" s="599" t="s">
        <v>97</v>
      </c>
      <c r="C787" s="583"/>
      <c r="D787" s="589"/>
      <c r="E787" s="589"/>
      <c r="F787" s="589"/>
      <c r="G787" s="589"/>
      <c r="H787" s="169"/>
      <c r="I787" s="169"/>
      <c r="J787" s="589"/>
      <c r="K787" s="141"/>
      <c r="L787" s="589"/>
      <c r="M787" s="589"/>
      <c r="N787" s="213">
        <f t="shared" si="22"/>
        <v>0</v>
      </c>
      <c r="O787" s="589"/>
      <c r="P787" s="589"/>
      <c r="Q787" s="340"/>
      <c r="R787" s="599" t="s">
        <v>115</v>
      </c>
      <c r="S787" s="598">
        <f t="shared" si="23"/>
        <v>0</v>
      </c>
      <c r="T787" s="589"/>
    </row>
    <row r="788" spans="1:20" ht="15.75" thickBot="1" x14ac:dyDescent="0.3">
      <c r="A788" s="88"/>
      <c r="B788" s="599" t="s">
        <v>97</v>
      </c>
      <c r="C788" s="583"/>
      <c r="D788" s="589"/>
      <c r="E788" s="589"/>
      <c r="F788" s="589"/>
      <c r="G788" s="589"/>
      <c r="H788" s="169"/>
      <c r="I788" s="169"/>
      <c r="J788" s="589"/>
      <c r="K788" s="141"/>
      <c r="L788" s="589"/>
      <c r="M788" s="589"/>
      <c r="N788" s="213">
        <f t="shared" si="22"/>
        <v>0</v>
      </c>
      <c r="O788" s="589"/>
      <c r="P788" s="589"/>
      <c r="Q788" s="340"/>
      <c r="R788" s="599" t="s">
        <v>115</v>
      </c>
      <c r="S788" s="598">
        <f t="shared" si="23"/>
        <v>0</v>
      </c>
      <c r="T788" s="589"/>
    </row>
    <row r="789" spans="1:20" ht="15.75" thickBot="1" x14ac:dyDescent="0.3">
      <c r="A789" s="88"/>
      <c r="B789" s="599" t="s">
        <v>97</v>
      </c>
      <c r="C789" s="583"/>
      <c r="D789" s="589"/>
      <c r="E789" s="589"/>
      <c r="F789" s="589"/>
      <c r="G789" s="589"/>
      <c r="H789" s="169"/>
      <c r="I789" s="169"/>
      <c r="J789" s="589"/>
      <c r="K789" s="141"/>
      <c r="L789" s="589"/>
      <c r="M789" s="589"/>
      <c r="N789" s="213">
        <f t="shared" si="22"/>
        <v>0</v>
      </c>
      <c r="O789" s="589"/>
      <c r="P789" s="589"/>
      <c r="Q789" s="340"/>
      <c r="R789" s="599" t="s">
        <v>115</v>
      </c>
      <c r="S789" s="598">
        <f t="shared" si="23"/>
        <v>0</v>
      </c>
      <c r="T789" s="589"/>
    </row>
    <row r="790" spans="1:20" ht="15.75" thickBot="1" x14ac:dyDescent="0.3">
      <c r="A790" s="88"/>
      <c r="B790" s="599" t="s">
        <v>97</v>
      </c>
      <c r="C790" s="583"/>
      <c r="D790" s="589"/>
      <c r="E790" s="589"/>
      <c r="F790" s="589"/>
      <c r="G790" s="589"/>
      <c r="H790" s="169"/>
      <c r="I790" s="169"/>
      <c r="J790" s="589"/>
      <c r="K790" s="141"/>
      <c r="L790" s="589"/>
      <c r="M790" s="589"/>
      <c r="N790" s="213">
        <f t="shared" si="22"/>
        <v>0</v>
      </c>
      <c r="O790" s="589"/>
      <c r="P790" s="589"/>
      <c r="Q790" s="340"/>
      <c r="R790" s="599" t="s">
        <v>115</v>
      </c>
      <c r="S790" s="598">
        <f t="shared" si="23"/>
        <v>0</v>
      </c>
      <c r="T790" s="589"/>
    </row>
    <row r="791" spans="1:20" ht="15.75" thickBot="1" x14ac:dyDescent="0.3">
      <c r="A791" s="88"/>
      <c r="B791" s="599" t="s">
        <v>97</v>
      </c>
      <c r="C791" s="583"/>
      <c r="D791" s="589"/>
      <c r="E791" s="589"/>
      <c r="F791" s="589"/>
      <c r="G791" s="589"/>
      <c r="H791" s="169"/>
      <c r="I791" s="169"/>
      <c r="J791" s="589"/>
      <c r="K791" s="141"/>
      <c r="L791" s="589"/>
      <c r="M791" s="589"/>
      <c r="N791" s="213">
        <f t="shared" si="22"/>
        <v>0</v>
      </c>
      <c r="O791" s="589"/>
      <c r="P791" s="589"/>
      <c r="Q791" s="340"/>
      <c r="R791" s="599" t="s">
        <v>115</v>
      </c>
      <c r="S791" s="598">
        <f t="shared" si="23"/>
        <v>0</v>
      </c>
      <c r="T791" s="589"/>
    </row>
    <row r="792" spans="1:20" ht="15.75" thickBot="1" x14ac:dyDescent="0.3">
      <c r="A792" s="88"/>
      <c r="B792" s="599" t="s">
        <v>97</v>
      </c>
      <c r="C792" s="583"/>
      <c r="D792" s="589"/>
      <c r="E792" s="589"/>
      <c r="F792" s="589"/>
      <c r="G792" s="589"/>
      <c r="H792" s="169"/>
      <c r="I792" s="169"/>
      <c r="J792" s="589"/>
      <c r="K792" s="141"/>
      <c r="L792" s="589"/>
      <c r="M792" s="589"/>
      <c r="N792" s="213">
        <f t="shared" si="22"/>
        <v>0</v>
      </c>
      <c r="O792" s="589"/>
      <c r="P792" s="589"/>
      <c r="Q792" s="340"/>
      <c r="R792" s="599" t="s">
        <v>115</v>
      </c>
      <c r="S792" s="598">
        <f t="shared" si="23"/>
        <v>0</v>
      </c>
      <c r="T792" s="589"/>
    </row>
    <row r="793" spans="1:20" ht="15.75" thickBot="1" x14ac:dyDescent="0.3">
      <c r="A793" s="88"/>
      <c r="B793" s="599" t="s">
        <v>97</v>
      </c>
      <c r="C793" s="583"/>
      <c r="D793" s="589"/>
      <c r="E793" s="589"/>
      <c r="F793" s="589"/>
      <c r="G793" s="589"/>
      <c r="H793" s="169"/>
      <c r="I793" s="169"/>
      <c r="J793" s="589"/>
      <c r="K793" s="141"/>
      <c r="L793" s="589"/>
      <c r="M793" s="589"/>
      <c r="N793" s="213">
        <f t="shared" si="22"/>
        <v>0</v>
      </c>
      <c r="O793" s="589"/>
      <c r="P793" s="589"/>
      <c r="Q793" s="340"/>
      <c r="R793" s="599" t="s">
        <v>115</v>
      </c>
      <c r="S793" s="598">
        <f t="shared" si="23"/>
        <v>0</v>
      </c>
      <c r="T793" s="589"/>
    </row>
    <row r="794" spans="1:20" ht="15.75" thickBot="1" x14ac:dyDescent="0.3">
      <c r="A794" s="88"/>
      <c r="B794" s="599" t="s">
        <v>97</v>
      </c>
      <c r="C794" s="583"/>
      <c r="D794" s="589"/>
      <c r="E794" s="589"/>
      <c r="F794" s="589"/>
      <c r="G794" s="589"/>
      <c r="H794" s="169"/>
      <c r="I794" s="169"/>
      <c r="J794" s="589"/>
      <c r="K794" s="141"/>
      <c r="L794" s="589"/>
      <c r="M794" s="589"/>
      <c r="N794" s="213">
        <f t="shared" si="22"/>
        <v>0</v>
      </c>
      <c r="O794" s="589"/>
      <c r="P794" s="589"/>
      <c r="Q794" s="340"/>
      <c r="R794" s="599" t="s">
        <v>115</v>
      </c>
      <c r="S794" s="598">
        <f t="shared" si="23"/>
        <v>0</v>
      </c>
      <c r="T794" s="589"/>
    </row>
    <row r="795" spans="1:20" ht="15.75" thickBot="1" x14ac:dyDescent="0.3">
      <c r="A795" s="88"/>
      <c r="B795" s="599" t="s">
        <v>97</v>
      </c>
      <c r="C795" s="583"/>
      <c r="D795" s="589"/>
      <c r="E795" s="589"/>
      <c r="F795" s="589"/>
      <c r="G795" s="589"/>
      <c r="H795" s="169"/>
      <c r="I795" s="169"/>
      <c r="J795" s="589"/>
      <c r="K795" s="141"/>
      <c r="L795" s="589"/>
      <c r="M795" s="589"/>
      <c r="N795" s="213">
        <f t="shared" si="22"/>
        <v>0</v>
      </c>
      <c r="O795" s="589"/>
      <c r="P795" s="589"/>
      <c r="Q795" s="340"/>
      <c r="R795" s="599" t="s">
        <v>115</v>
      </c>
      <c r="S795" s="598">
        <f t="shared" si="23"/>
        <v>0</v>
      </c>
      <c r="T795" s="589"/>
    </row>
    <row r="796" spans="1:20" ht="15.75" thickBot="1" x14ac:dyDescent="0.3">
      <c r="A796" s="88"/>
      <c r="B796" s="599" t="s">
        <v>97</v>
      </c>
      <c r="C796" s="583"/>
      <c r="D796" s="589"/>
      <c r="E796" s="589"/>
      <c r="F796" s="589"/>
      <c r="G796" s="589"/>
      <c r="H796" s="169"/>
      <c r="I796" s="169"/>
      <c r="J796" s="589"/>
      <c r="K796" s="141"/>
      <c r="L796" s="589"/>
      <c r="M796" s="589"/>
      <c r="N796" s="213">
        <f t="shared" si="22"/>
        <v>0</v>
      </c>
      <c r="O796" s="589"/>
      <c r="P796" s="589"/>
      <c r="Q796" s="340"/>
      <c r="R796" s="599" t="s">
        <v>115</v>
      </c>
      <c r="S796" s="598">
        <f t="shared" si="23"/>
        <v>0</v>
      </c>
      <c r="T796" s="589"/>
    </row>
    <row r="797" spans="1:20" ht="15.75" thickBot="1" x14ac:dyDescent="0.3">
      <c r="A797" s="88"/>
      <c r="B797" s="599" t="s">
        <v>97</v>
      </c>
      <c r="C797" s="583"/>
      <c r="D797" s="589"/>
      <c r="E797" s="589"/>
      <c r="F797" s="589"/>
      <c r="G797" s="589"/>
      <c r="H797" s="169"/>
      <c r="I797" s="169"/>
      <c r="J797" s="589"/>
      <c r="K797" s="141"/>
      <c r="L797" s="589"/>
      <c r="M797" s="589"/>
      <c r="N797" s="213">
        <f t="shared" si="22"/>
        <v>0</v>
      </c>
      <c r="O797" s="589"/>
      <c r="P797" s="589"/>
      <c r="Q797" s="340"/>
      <c r="R797" s="599" t="s">
        <v>115</v>
      </c>
      <c r="S797" s="598">
        <f t="shared" si="23"/>
        <v>0</v>
      </c>
      <c r="T797" s="589"/>
    </row>
    <row r="798" spans="1:20" ht="15.75" thickBot="1" x14ac:dyDescent="0.3">
      <c r="A798" s="88"/>
      <c r="B798" s="599" t="s">
        <v>97</v>
      </c>
      <c r="C798" s="583"/>
      <c r="D798" s="589"/>
      <c r="E798" s="589"/>
      <c r="F798" s="589"/>
      <c r="G798" s="589"/>
      <c r="H798" s="169"/>
      <c r="I798" s="169"/>
      <c r="J798" s="589"/>
      <c r="K798" s="141"/>
      <c r="L798" s="589"/>
      <c r="M798" s="589"/>
      <c r="N798" s="213">
        <f t="shared" si="22"/>
        <v>0</v>
      </c>
      <c r="O798" s="589"/>
      <c r="P798" s="589"/>
      <c r="Q798" s="340"/>
      <c r="R798" s="599" t="s">
        <v>115</v>
      </c>
      <c r="S798" s="598">
        <f t="shared" si="23"/>
        <v>0</v>
      </c>
      <c r="T798" s="589"/>
    </row>
    <row r="799" spans="1:20" ht="15.75" thickBot="1" x14ac:dyDescent="0.3">
      <c r="A799" s="88"/>
      <c r="B799" s="599" t="s">
        <v>97</v>
      </c>
      <c r="C799" s="583"/>
      <c r="D799" s="589"/>
      <c r="E799" s="589"/>
      <c r="F799" s="589"/>
      <c r="G799" s="589"/>
      <c r="H799" s="169"/>
      <c r="I799" s="169"/>
      <c r="J799" s="589"/>
      <c r="K799" s="141"/>
      <c r="L799" s="589"/>
      <c r="M799" s="589"/>
      <c r="N799" s="213">
        <f t="shared" si="22"/>
        <v>0</v>
      </c>
      <c r="O799" s="589"/>
      <c r="P799" s="589"/>
      <c r="Q799" s="340"/>
      <c r="R799" s="599" t="s">
        <v>115</v>
      </c>
      <c r="S799" s="598">
        <f t="shared" si="23"/>
        <v>0</v>
      </c>
      <c r="T799" s="589"/>
    </row>
    <row r="800" spans="1:20" ht="15.75" thickBot="1" x14ac:dyDescent="0.3">
      <c r="A800" s="88"/>
      <c r="B800" s="599" t="s">
        <v>97</v>
      </c>
      <c r="C800" s="583"/>
      <c r="D800" s="589"/>
      <c r="E800" s="589"/>
      <c r="F800" s="589"/>
      <c r="G800" s="589"/>
      <c r="H800" s="169"/>
      <c r="I800" s="169"/>
      <c r="J800" s="589"/>
      <c r="K800" s="141"/>
      <c r="L800" s="589"/>
      <c r="M800" s="589"/>
      <c r="N800" s="213">
        <f t="shared" si="22"/>
        <v>0</v>
      </c>
      <c r="O800" s="589"/>
      <c r="P800" s="589"/>
      <c r="Q800" s="340"/>
      <c r="R800" s="599" t="s">
        <v>115</v>
      </c>
      <c r="S800" s="598">
        <f t="shared" si="23"/>
        <v>0</v>
      </c>
      <c r="T800" s="589"/>
    </row>
    <row r="801" spans="1:20" ht="15.75" thickBot="1" x14ac:dyDescent="0.3">
      <c r="A801" s="88"/>
      <c r="B801" s="599" t="s">
        <v>97</v>
      </c>
      <c r="C801" s="583"/>
      <c r="D801" s="589"/>
      <c r="E801" s="589"/>
      <c r="F801" s="589"/>
      <c r="G801" s="589"/>
      <c r="H801" s="169"/>
      <c r="I801" s="169"/>
      <c r="J801" s="589"/>
      <c r="K801" s="141"/>
      <c r="L801" s="589"/>
      <c r="M801" s="589"/>
      <c r="N801" s="213">
        <f t="shared" si="22"/>
        <v>0</v>
      </c>
      <c r="O801" s="589"/>
      <c r="P801" s="589"/>
      <c r="Q801" s="340"/>
      <c r="R801" s="599" t="s">
        <v>115</v>
      </c>
      <c r="S801" s="598">
        <f t="shared" si="23"/>
        <v>0</v>
      </c>
      <c r="T801" s="589"/>
    </row>
    <row r="802" spans="1:20" ht="15.75" thickBot="1" x14ac:dyDescent="0.3">
      <c r="A802" s="88"/>
      <c r="B802" s="599" t="s">
        <v>97</v>
      </c>
      <c r="C802" s="583"/>
      <c r="D802" s="589"/>
      <c r="E802" s="589"/>
      <c r="F802" s="589"/>
      <c r="G802" s="589"/>
      <c r="H802" s="169"/>
      <c r="I802" s="169"/>
      <c r="J802" s="589"/>
      <c r="K802" s="141"/>
      <c r="L802" s="589"/>
      <c r="M802" s="589"/>
      <c r="N802" s="213">
        <f t="shared" si="22"/>
        <v>0</v>
      </c>
      <c r="O802" s="589"/>
      <c r="P802" s="589"/>
      <c r="Q802" s="340"/>
      <c r="R802" s="599" t="s">
        <v>115</v>
      </c>
      <c r="S802" s="598">
        <f t="shared" si="23"/>
        <v>0</v>
      </c>
      <c r="T802" s="589"/>
    </row>
    <row r="803" spans="1:20" ht="15.75" thickBot="1" x14ac:dyDescent="0.3">
      <c r="A803" s="88"/>
      <c r="B803" s="599" t="s">
        <v>97</v>
      </c>
      <c r="C803" s="583"/>
      <c r="D803" s="589"/>
      <c r="E803" s="589"/>
      <c r="F803" s="589"/>
      <c r="G803" s="589"/>
      <c r="H803" s="169"/>
      <c r="I803" s="169"/>
      <c r="J803" s="589"/>
      <c r="K803" s="141"/>
      <c r="L803" s="589"/>
      <c r="M803" s="589"/>
      <c r="N803" s="213">
        <f t="shared" si="22"/>
        <v>0</v>
      </c>
      <c r="O803" s="589"/>
      <c r="P803" s="589"/>
      <c r="Q803" s="340"/>
      <c r="R803" s="599" t="s">
        <v>115</v>
      </c>
      <c r="S803" s="598">
        <f t="shared" si="23"/>
        <v>0</v>
      </c>
      <c r="T803" s="589"/>
    </row>
    <row r="804" spans="1:20" ht="15.75" thickBot="1" x14ac:dyDescent="0.3">
      <c r="A804" s="88"/>
      <c r="B804" s="599" t="s">
        <v>97</v>
      </c>
      <c r="C804" s="583"/>
      <c r="D804" s="589"/>
      <c r="E804" s="589"/>
      <c r="F804" s="589"/>
      <c r="G804" s="589"/>
      <c r="H804" s="169"/>
      <c r="I804" s="169"/>
      <c r="J804" s="589"/>
      <c r="K804" s="141"/>
      <c r="L804" s="589"/>
      <c r="M804" s="589"/>
      <c r="N804" s="213">
        <f t="shared" si="22"/>
        <v>0</v>
      </c>
      <c r="O804" s="589"/>
      <c r="P804" s="589"/>
      <c r="Q804" s="340"/>
      <c r="R804" s="599" t="s">
        <v>115</v>
      </c>
      <c r="S804" s="598">
        <f t="shared" si="23"/>
        <v>0</v>
      </c>
      <c r="T804" s="589"/>
    </row>
    <row r="805" spans="1:20" ht="15.75" thickBot="1" x14ac:dyDescent="0.3">
      <c r="A805" s="88"/>
      <c r="B805" s="599" t="s">
        <v>97</v>
      </c>
      <c r="C805" s="583"/>
      <c r="D805" s="589"/>
      <c r="E805" s="589"/>
      <c r="F805" s="589"/>
      <c r="G805" s="589"/>
      <c r="H805" s="169"/>
      <c r="I805" s="169"/>
      <c r="J805" s="589"/>
      <c r="K805" s="141"/>
      <c r="L805" s="589"/>
      <c r="M805" s="589"/>
      <c r="N805" s="213">
        <f t="shared" ref="N805:N829" si="24">C805</f>
        <v>0</v>
      </c>
      <c r="O805" s="589"/>
      <c r="P805" s="589"/>
      <c r="Q805" s="340"/>
      <c r="R805" s="599" t="s">
        <v>115</v>
      </c>
      <c r="S805" s="598">
        <f t="shared" ref="S805:S829" si="25">E805*F805</f>
        <v>0</v>
      </c>
      <c r="T805" s="589"/>
    </row>
    <row r="806" spans="1:20" ht="15.75" thickBot="1" x14ac:dyDescent="0.3">
      <c r="A806" s="88"/>
      <c r="B806" s="599" t="s">
        <v>97</v>
      </c>
      <c r="C806" s="583"/>
      <c r="D806" s="589"/>
      <c r="E806" s="589"/>
      <c r="F806" s="589"/>
      <c r="G806" s="589"/>
      <c r="H806" s="169"/>
      <c r="I806" s="169"/>
      <c r="J806" s="589"/>
      <c r="K806" s="141"/>
      <c r="L806" s="589"/>
      <c r="M806" s="589"/>
      <c r="N806" s="213">
        <f t="shared" si="24"/>
        <v>0</v>
      </c>
      <c r="O806" s="589"/>
      <c r="P806" s="589"/>
      <c r="Q806" s="340"/>
      <c r="R806" s="599" t="s">
        <v>115</v>
      </c>
      <c r="S806" s="598">
        <f t="shared" si="25"/>
        <v>0</v>
      </c>
      <c r="T806" s="589"/>
    </row>
    <row r="807" spans="1:20" ht="15.75" thickBot="1" x14ac:dyDescent="0.3">
      <c r="A807" s="88"/>
      <c r="B807" s="599" t="s">
        <v>97</v>
      </c>
      <c r="C807" s="583"/>
      <c r="D807" s="589"/>
      <c r="E807" s="589"/>
      <c r="F807" s="589"/>
      <c r="G807" s="589"/>
      <c r="H807" s="169"/>
      <c r="I807" s="169"/>
      <c r="J807" s="589"/>
      <c r="K807" s="141"/>
      <c r="L807" s="589"/>
      <c r="M807" s="589"/>
      <c r="N807" s="213">
        <f t="shared" si="24"/>
        <v>0</v>
      </c>
      <c r="O807" s="589"/>
      <c r="P807" s="589"/>
      <c r="Q807" s="340"/>
      <c r="R807" s="599" t="s">
        <v>115</v>
      </c>
      <c r="S807" s="598">
        <f t="shared" si="25"/>
        <v>0</v>
      </c>
      <c r="T807" s="589"/>
    </row>
    <row r="808" spans="1:20" ht="15.75" thickBot="1" x14ac:dyDescent="0.3">
      <c r="A808" s="88"/>
      <c r="B808" s="599" t="s">
        <v>97</v>
      </c>
      <c r="C808" s="583"/>
      <c r="D808" s="589"/>
      <c r="E808" s="589"/>
      <c r="F808" s="589"/>
      <c r="G808" s="589"/>
      <c r="H808" s="169"/>
      <c r="I808" s="169"/>
      <c r="J808" s="589"/>
      <c r="K808" s="141"/>
      <c r="L808" s="589"/>
      <c r="M808" s="589"/>
      <c r="N808" s="213">
        <f t="shared" si="24"/>
        <v>0</v>
      </c>
      <c r="O808" s="589"/>
      <c r="P808" s="589"/>
      <c r="Q808" s="340"/>
      <c r="R808" s="599" t="s">
        <v>115</v>
      </c>
      <c r="S808" s="598">
        <f t="shared" si="25"/>
        <v>0</v>
      </c>
      <c r="T808" s="589"/>
    </row>
    <row r="809" spans="1:20" ht="15.75" thickBot="1" x14ac:dyDescent="0.3">
      <c r="A809" s="88"/>
      <c r="B809" s="599" t="s">
        <v>97</v>
      </c>
      <c r="C809" s="583"/>
      <c r="D809" s="589"/>
      <c r="E809" s="589"/>
      <c r="F809" s="589"/>
      <c r="G809" s="589"/>
      <c r="H809" s="169"/>
      <c r="I809" s="169"/>
      <c r="J809" s="589"/>
      <c r="K809" s="141"/>
      <c r="L809" s="589"/>
      <c r="M809" s="589"/>
      <c r="N809" s="213">
        <f t="shared" si="24"/>
        <v>0</v>
      </c>
      <c r="O809" s="589"/>
      <c r="P809" s="589"/>
      <c r="Q809" s="340"/>
      <c r="R809" s="599" t="s">
        <v>115</v>
      </c>
      <c r="S809" s="598">
        <f t="shared" si="25"/>
        <v>0</v>
      </c>
      <c r="T809" s="589"/>
    </row>
    <row r="810" spans="1:20" ht="15.75" thickBot="1" x14ac:dyDescent="0.3">
      <c r="A810" s="88"/>
      <c r="B810" s="599" t="s">
        <v>97</v>
      </c>
      <c r="C810" s="583"/>
      <c r="D810" s="589"/>
      <c r="E810" s="589"/>
      <c r="F810" s="589"/>
      <c r="G810" s="589"/>
      <c r="H810" s="169"/>
      <c r="I810" s="169"/>
      <c r="J810" s="589"/>
      <c r="K810" s="141"/>
      <c r="L810" s="589"/>
      <c r="M810" s="589"/>
      <c r="N810" s="213">
        <f t="shared" si="24"/>
        <v>0</v>
      </c>
      <c r="O810" s="589"/>
      <c r="P810" s="589"/>
      <c r="Q810" s="340"/>
      <c r="R810" s="599" t="s">
        <v>115</v>
      </c>
      <c r="S810" s="598">
        <f t="shared" si="25"/>
        <v>0</v>
      </c>
      <c r="T810" s="589"/>
    </row>
    <row r="811" spans="1:20" ht="15.75" thickBot="1" x14ac:dyDescent="0.3">
      <c r="A811" s="88"/>
      <c r="B811" s="599" t="s">
        <v>97</v>
      </c>
      <c r="C811" s="583"/>
      <c r="D811" s="589"/>
      <c r="E811" s="589"/>
      <c r="F811" s="589"/>
      <c r="G811" s="589"/>
      <c r="H811" s="169"/>
      <c r="I811" s="169"/>
      <c r="J811" s="589"/>
      <c r="K811" s="141"/>
      <c r="L811" s="589"/>
      <c r="M811" s="589"/>
      <c r="N811" s="213">
        <f t="shared" si="24"/>
        <v>0</v>
      </c>
      <c r="O811" s="589"/>
      <c r="P811" s="589"/>
      <c r="Q811" s="340"/>
      <c r="R811" s="599" t="s">
        <v>115</v>
      </c>
      <c r="S811" s="598">
        <f t="shared" si="25"/>
        <v>0</v>
      </c>
      <c r="T811" s="589"/>
    </row>
    <row r="812" spans="1:20" ht="15.75" thickBot="1" x14ac:dyDescent="0.3">
      <c r="A812" s="88"/>
      <c r="B812" s="599" t="s">
        <v>97</v>
      </c>
      <c r="C812" s="583"/>
      <c r="D812" s="589"/>
      <c r="E812" s="589"/>
      <c r="F812" s="589"/>
      <c r="G812" s="589"/>
      <c r="H812" s="169"/>
      <c r="I812" s="169"/>
      <c r="J812" s="589"/>
      <c r="K812" s="141"/>
      <c r="L812" s="589"/>
      <c r="M812" s="589"/>
      <c r="N812" s="213">
        <f t="shared" si="24"/>
        <v>0</v>
      </c>
      <c r="O812" s="589"/>
      <c r="P812" s="589"/>
      <c r="Q812" s="340"/>
      <c r="R812" s="599" t="s">
        <v>115</v>
      </c>
      <c r="S812" s="598">
        <f t="shared" si="25"/>
        <v>0</v>
      </c>
      <c r="T812" s="589"/>
    </row>
    <row r="813" spans="1:20" ht="15.75" thickBot="1" x14ac:dyDescent="0.3">
      <c r="A813" s="88"/>
      <c r="B813" s="599" t="s">
        <v>97</v>
      </c>
      <c r="C813" s="583"/>
      <c r="D813" s="589"/>
      <c r="E813" s="589"/>
      <c r="F813" s="589"/>
      <c r="G813" s="589"/>
      <c r="H813" s="169"/>
      <c r="I813" s="169"/>
      <c r="J813" s="589"/>
      <c r="K813" s="141"/>
      <c r="L813" s="589"/>
      <c r="M813" s="589"/>
      <c r="N813" s="213">
        <f t="shared" si="24"/>
        <v>0</v>
      </c>
      <c r="O813" s="589"/>
      <c r="P813" s="589"/>
      <c r="Q813" s="340"/>
      <c r="R813" s="599" t="s">
        <v>115</v>
      </c>
      <c r="S813" s="598">
        <f t="shared" si="25"/>
        <v>0</v>
      </c>
      <c r="T813" s="589"/>
    </row>
    <row r="814" spans="1:20" ht="15.75" thickBot="1" x14ac:dyDescent="0.3">
      <c r="A814" s="88"/>
      <c r="B814" s="599" t="s">
        <v>97</v>
      </c>
      <c r="C814" s="583"/>
      <c r="D814" s="589"/>
      <c r="E814" s="589"/>
      <c r="F814" s="589"/>
      <c r="G814" s="589"/>
      <c r="H814" s="169"/>
      <c r="I814" s="169"/>
      <c r="J814" s="589"/>
      <c r="K814" s="141"/>
      <c r="L814" s="589"/>
      <c r="M814" s="589"/>
      <c r="N814" s="213">
        <f t="shared" si="24"/>
        <v>0</v>
      </c>
      <c r="O814" s="589"/>
      <c r="P814" s="589"/>
      <c r="Q814" s="340"/>
      <c r="R814" s="599" t="s">
        <v>115</v>
      </c>
      <c r="S814" s="598">
        <f t="shared" si="25"/>
        <v>0</v>
      </c>
      <c r="T814" s="589"/>
    </row>
    <row r="815" spans="1:20" ht="15.75" thickBot="1" x14ac:dyDescent="0.3">
      <c r="A815" s="88"/>
      <c r="B815" s="599" t="s">
        <v>97</v>
      </c>
      <c r="C815" s="583"/>
      <c r="D815" s="589"/>
      <c r="E815" s="589"/>
      <c r="F815" s="589"/>
      <c r="G815" s="589"/>
      <c r="H815" s="169"/>
      <c r="I815" s="169"/>
      <c r="J815" s="589"/>
      <c r="K815" s="141"/>
      <c r="L815" s="589"/>
      <c r="M815" s="589"/>
      <c r="N815" s="213">
        <f t="shared" si="24"/>
        <v>0</v>
      </c>
      <c r="O815" s="589"/>
      <c r="P815" s="589"/>
      <c r="Q815" s="340"/>
      <c r="R815" s="599" t="s">
        <v>115</v>
      </c>
      <c r="S815" s="598">
        <f t="shared" si="25"/>
        <v>0</v>
      </c>
      <c r="T815" s="589"/>
    </row>
    <row r="816" spans="1:20" ht="15.75" thickBot="1" x14ac:dyDescent="0.3">
      <c r="A816" s="88"/>
      <c r="B816" s="599" t="s">
        <v>97</v>
      </c>
      <c r="C816" s="583"/>
      <c r="D816" s="589"/>
      <c r="E816" s="589"/>
      <c r="F816" s="589"/>
      <c r="G816" s="589"/>
      <c r="H816" s="169"/>
      <c r="I816" s="169"/>
      <c r="J816" s="589"/>
      <c r="K816" s="141"/>
      <c r="L816" s="589"/>
      <c r="M816" s="589"/>
      <c r="N816" s="213">
        <f t="shared" si="24"/>
        <v>0</v>
      </c>
      <c r="O816" s="589"/>
      <c r="P816" s="589"/>
      <c r="Q816" s="340"/>
      <c r="R816" s="599" t="s">
        <v>115</v>
      </c>
      <c r="S816" s="598">
        <f t="shared" si="25"/>
        <v>0</v>
      </c>
      <c r="T816" s="589"/>
    </row>
    <row r="817" spans="1:20" ht="15.75" thickBot="1" x14ac:dyDescent="0.3">
      <c r="A817" s="88"/>
      <c r="B817" s="599" t="s">
        <v>97</v>
      </c>
      <c r="C817" s="583"/>
      <c r="D817" s="589"/>
      <c r="E817" s="589"/>
      <c r="F817" s="589"/>
      <c r="G817" s="589"/>
      <c r="H817" s="169"/>
      <c r="I817" s="169"/>
      <c r="J817" s="589"/>
      <c r="K817" s="141"/>
      <c r="L817" s="589"/>
      <c r="M817" s="589"/>
      <c r="N817" s="213">
        <f t="shared" si="24"/>
        <v>0</v>
      </c>
      <c r="O817" s="589"/>
      <c r="P817" s="589"/>
      <c r="Q817" s="340"/>
      <c r="R817" s="599" t="s">
        <v>115</v>
      </c>
      <c r="S817" s="598">
        <f t="shared" si="25"/>
        <v>0</v>
      </c>
      <c r="T817" s="589"/>
    </row>
    <row r="818" spans="1:20" ht="15.75" thickBot="1" x14ac:dyDescent="0.3">
      <c r="A818" s="88"/>
      <c r="B818" s="599" t="s">
        <v>97</v>
      </c>
      <c r="C818" s="583"/>
      <c r="D818" s="589"/>
      <c r="E818" s="589"/>
      <c r="F818" s="589"/>
      <c r="G818" s="589"/>
      <c r="H818" s="169"/>
      <c r="I818" s="169"/>
      <c r="J818" s="589"/>
      <c r="K818" s="141"/>
      <c r="L818" s="589"/>
      <c r="M818" s="589"/>
      <c r="N818" s="213">
        <f t="shared" si="24"/>
        <v>0</v>
      </c>
      <c r="O818" s="589"/>
      <c r="P818" s="589"/>
      <c r="Q818" s="340"/>
      <c r="R818" s="599" t="s">
        <v>115</v>
      </c>
      <c r="S818" s="598">
        <f t="shared" si="25"/>
        <v>0</v>
      </c>
      <c r="T818" s="589"/>
    </row>
    <row r="819" spans="1:20" ht="15.75" thickBot="1" x14ac:dyDescent="0.3">
      <c r="A819" s="88"/>
      <c r="B819" s="599" t="s">
        <v>97</v>
      </c>
      <c r="C819" s="583"/>
      <c r="D819" s="589"/>
      <c r="E819" s="589"/>
      <c r="F819" s="589"/>
      <c r="G819" s="589"/>
      <c r="H819" s="169"/>
      <c r="I819" s="169"/>
      <c r="J819" s="589"/>
      <c r="K819" s="141"/>
      <c r="L819" s="589"/>
      <c r="M819" s="589"/>
      <c r="N819" s="213">
        <f t="shared" si="24"/>
        <v>0</v>
      </c>
      <c r="O819" s="589"/>
      <c r="P819" s="589"/>
      <c r="Q819" s="340"/>
      <c r="R819" s="599" t="s">
        <v>115</v>
      </c>
      <c r="S819" s="598">
        <f t="shared" si="25"/>
        <v>0</v>
      </c>
      <c r="T819" s="589"/>
    </row>
    <row r="820" spans="1:20" ht="15.75" thickBot="1" x14ac:dyDescent="0.3">
      <c r="A820" s="88"/>
      <c r="B820" s="599" t="s">
        <v>97</v>
      </c>
      <c r="C820" s="583"/>
      <c r="D820" s="589"/>
      <c r="E820" s="589"/>
      <c r="F820" s="589"/>
      <c r="G820" s="589"/>
      <c r="H820" s="169"/>
      <c r="I820" s="169"/>
      <c r="J820" s="589"/>
      <c r="K820" s="141"/>
      <c r="L820" s="589"/>
      <c r="M820" s="589"/>
      <c r="N820" s="213">
        <f t="shared" si="24"/>
        <v>0</v>
      </c>
      <c r="O820" s="589"/>
      <c r="P820" s="589"/>
      <c r="Q820" s="340"/>
      <c r="R820" s="599" t="s">
        <v>115</v>
      </c>
      <c r="S820" s="598">
        <f t="shared" si="25"/>
        <v>0</v>
      </c>
      <c r="T820" s="589"/>
    </row>
    <row r="821" spans="1:20" ht="15.75" thickBot="1" x14ac:dyDescent="0.3">
      <c r="A821" s="88"/>
      <c r="B821" s="599" t="s">
        <v>97</v>
      </c>
      <c r="C821" s="583"/>
      <c r="D821" s="589"/>
      <c r="E821" s="589"/>
      <c r="F821" s="589"/>
      <c r="G821" s="589"/>
      <c r="H821" s="169"/>
      <c r="I821" s="169"/>
      <c r="J821" s="589"/>
      <c r="K821" s="141"/>
      <c r="L821" s="589"/>
      <c r="M821" s="589"/>
      <c r="N821" s="213">
        <f t="shared" si="24"/>
        <v>0</v>
      </c>
      <c r="O821" s="589"/>
      <c r="P821" s="589"/>
      <c r="Q821" s="340"/>
      <c r="R821" s="599" t="s">
        <v>115</v>
      </c>
      <c r="S821" s="598">
        <f t="shared" si="25"/>
        <v>0</v>
      </c>
      <c r="T821" s="589"/>
    </row>
    <row r="822" spans="1:20" ht="15.75" thickBot="1" x14ac:dyDescent="0.3">
      <c r="A822" s="88"/>
      <c r="B822" s="599" t="s">
        <v>97</v>
      </c>
      <c r="C822" s="583"/>
      <c r="D822" s="589"/>
      <c r="E822" s="589"/>
      <c r="F822" s="589"/>
      <c r="G822" s="589"/>
      <c r="H822" s="169"/>
      <c r="I822" s="169"/>
      <c r="J822" s="589"/>
      <c r="K822" s="141"/>
      <c r="L822" s="589"/>
      <c r="M822" s="589"/>
      <c r="N822" s="213">
        <f t="shared" si="24"/>
        <v>0</v>
      </c>
      <c r="O822" s="589"/>
      <c r="P822" s="589"/>
      <c r="Q822" s="340"/>
      <c r="R822" s="599" t="s">
        <v>115</v>
      </c>
      <c r="S822" s="598">
        <f t="shared" si="25"/>
        <v>0</v>
      </c>
      <c r="T822" s="589"/>
    </row>
    <row r="823" spans="1:20" ht="15.75" thickBot="1" x14ac:dyDescent="0.3">
      <c r="A823" s="88"/>
      <c r="B823" s="599" t="s">
        <v>97</v>
      </c>
      <c r="C823" s="583"/>
      <c r="D823" s="589"/>
      <c r="E823" s="589"/>
      <c r="F823" s="589"/>
      <c r="G823" s="589"/>
      <c r="H823" s="169"/>
      <c r="I823" s="169"/>
      <c r="J823" s="589"/>
      <c r="K823" s="141"/>
      <c r="L823" s="589"/>
      <c r="M823" s="589"/>
      <c r="N823" s="213">
        <f t="shared" si="24"/>
        <v>0</v>
      </c>
      <c r="O823" s="589"/>
      <c r="P823" s="589"/>
      <c r="Q823" s="340"/>
      <c r="R823" s="599" t="s">
        <v>115</v>
      </c>
      <c r="S823" s="598">
        <f t="shared" si="25"/>
        <v>0</v>
      </c>
      <c r="T823" s="589"/>
    </row>
    <row r="824" spans="1:20" ht="15.75" thickBot="1" x14ac:dyDescent="0.3">
      <c r="A824" s="88"/>
      <c r="B824" s="599" t="s">
        <v>97</v>
      </c>
      <c r="C824" s="583"/>
      <c r="D824" s="589"/>
      <c r="E824" s="589"/>
      <c r="F824" s="589"/>
      <c r="G824" s="589"/>
      <c r="H824" s="169"/>
      <c r="I824" s="169"/>
      <c r="J824" s="589"/>
      <c r="K824" s="141"/>
      <c r="L824" s="589"/>
      <c r="M824" s="589"/>
      <c r="N824" s="213">
        <f t="shared" si="24"/>
        <v>0</v>
      </c>
      <c r="O824" s="589"/>
      <c r="P824" s="589"/>
      <c r="Q824" s="340"/>
      <c r="R824" s="599" t="s">
        <v>115</v>
      </c>
      <c r="S824" s="598">
        <f t="shared" si="25"/>
        <v>0</v>
      </c>
      <c r="T824" s="589"/>
    </row>
    <row r="825" spans="1:20" ht="15.75" thickBot="1" x14ac:dyDescent="0.3">
      <c r="A825" s="88"/>
      <c r="B825" s="599" t="s">
        <v>97</v>
      </c>
      <c r="C825" s="583"/>
      <c r="D825" s="589"/>
      <c r="E825" s="589"/>
      <c r="F825" s="589"/>
      <c r="G825" s="589"/>
      <c r="H825" s="169"/>
      <c r="I825" s="169"/>
      <c r="J825" s="589"/>
      <c r="K825" s="141"/>
      <c r="L825" s="589"/>
      <c r="M825" s="589"/>
      <c r="N825" s="213">
        <f t="shared" si="24"/>
        <v>0</v>
      </c>
      <c r="O825" s="589"/>
      <c r="P825" s="589"/>
      <c r="Q825" s="340"/>
      <c r="R825" s="599" t="s">
        <v>115</v>
      </c>
      <c r="S825" s="598">
        <f t="shared" si="25"/>
        <v>0</v>
      </c>
      <c r="T825" s="589"/>
    </row>
    <row r="826" spans="1:20" ht="15.75" thickBot="1" x14ac:dyDescent="0.3">
      <c r="A826" s="88"/>
      <c r="B826" s="599" t="s">
        <v>97</v>
      </c>
      <c r="C826" s="583"/>
      <c r="D826" s="589"/>
      <c r="E826" s="589"/>
      <c r="F826" s="589"/>
      <c r="G826" s="589"/>
      <c r="H826" s="169"/>
      <c r="I826" s="169"/>
      <c r="J826" s="589"/>
      <c r="K826" s="141"/>
      <c r="L826" s="589"/>
      <c r="M826" s="589"/>
      <c r="N826" s="213">
        <f t="shared" si="24"/>
        <v>0</v>
      </c>
      <c r="O826" s="589"/>
      <c r="P826" s="589"/>
      <c r="Q826" s="340"/>
      <c r="R826" s="599" t="s">
        <v>115</v>
      </c>
      <c r="S826" s="598">
        <f t="shared" si="25"/>
        <v>0</v>
      </c>
      <c r="T826" s="589"/>
    </row>
    <row r="827" spans="1:20" ht="15.75" thickBot="1" x14ac:dyDescent="0.3">
      <c r="A827" s="88"/>
      <c r="B827" s="599" t="s">
        <v>97</v>
      </c>
      <c r="C827" s="583"/>
      <c r="D827" s="589"/>
      <c r="E827" s="589"/>
      <c r="F827" s="589"/>
      <c r="G827" s="589"/>
      <c r="H827" s="169"/>
      <c r="I827" s="169"/>
      <c r="J827" s="589"/>
      <c r="K827" s="141"/>
      <c r="L827" s="589"/>
      <c r="M827" s="589"/>
      <c r="N827" s="213">
        <f t="shared" si="24"/>
        <v>0</v>
      </c>
      <c r="O827" s="589"/>
      <c r="P827" s="589"/>
      <c r="Q827" s="340"/>
      <c r="R827" s="599" t="s">
        <v>115</v>
      </c>
      <c r="S827" s="598">
        <f t="shared" si="25"/>
        <v>0</v>
      </c>
      <c r="T827" s="589"/>
    </row>
    <row r="828" spans="1:20" ht="15.75" thickBot="1" x14ac:dyDescent="0.3">
      <c r="A828" s="88"/>
      <c r="B828" s="599" t="s">
        <v>97</v>
      </c>
      <c r="C828" s="583"/>
      <c r="D828" s="589"/>
      <c r="E828" s="589"/>
      <c r="F828" s="589"/>
      <c r="G828" s="589"/>
      <c r="H828" s="169"/>
      <c r="I828" s="169"/>
      <c r="J828" s="589"/>
      <c r="K828" s="141"/>
      <c r="L828" s="589"/>
      <c r="M828" s="589"/>
      <c r="N828" s="213">
        <f t="shared" si="24"/>
        <v>0</v>
      </c>
      <c r="O828" s="589"/>
      <c r="P828" s="589"/>
      <c r="Q828" s="340"/>
      <c r="R828" s="599" t="s">
        <v>115</v>
      </c>
      <c r="S828" s="598">
        <f t="shared" si="25"/>
        <v>0</v>
      </c>
      <c r="T828" s="589"/>
    </row>
    <row r="829" spans="1:20" ht="15.75" thickBot="1" x14ac:dyDescent="0.3">
      <c r="A829" s="88"/>
      <c r="B829" s="599" t="s">
        <v>97</v>
      </c>
      <c r="C829" s="583"/>
      <c r="D829" s="589"/>
      <c r="E829" s="589"/>
      <c r="F829" s="589"/>
      <c r="G829" s="589"/>
      <c r="H829" s="169"/>
      <c r="I829" s="169"/>
      <c r="J829" s="589"/>
      <c r="K829" s="141"/>
      <c r="L829" s="589"/>
      <c r="M829" s="589"/>
      <c r="N829" s="213">
        <f t="shared" si="24"/>
        <v>0</v>
      </c>
      <c r="O829" s="589"/>
      <c r="P829" s="589"/>
      <c r="Q829" s="340"/>
      <c r="R829" s="599" t="s">
        <v>115</v>
      </c>
      <c r="S829" s="598">
        <f t="shared" si="25"/>
        <v>0</v>
      </c>
      <c r="T829" s="589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41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41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41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41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41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41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41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41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41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41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41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41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41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41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41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41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41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41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41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41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41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41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41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41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41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41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41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41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41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41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41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41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41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41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41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41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41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41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41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41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41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41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41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41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41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41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41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41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41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41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41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41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41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41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41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41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41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41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41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41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41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41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41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41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41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41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41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41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41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41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41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41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41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41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41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41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41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41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41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41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41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41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41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41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41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41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41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41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41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41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41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41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41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41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41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41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41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41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41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41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41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41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41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41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41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41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41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41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41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41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41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41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41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41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41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41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41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41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41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41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41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41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41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41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41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41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41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41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41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41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41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41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41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41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41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41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41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41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41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41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41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41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41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41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41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41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41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41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41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41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41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41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41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41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41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41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41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41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41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41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41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41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41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41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41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41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41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41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41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41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41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41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41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41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41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41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41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41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41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41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41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41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41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41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41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41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41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41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41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41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41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41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41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41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41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41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41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41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41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41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41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41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41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41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41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41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41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41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41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41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41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41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41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41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41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41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41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41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41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41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41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41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41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41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41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41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41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41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41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41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41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41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41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41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41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41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41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41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41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41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41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41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41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41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41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41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41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41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41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41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41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41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41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41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41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41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41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41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41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41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41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41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41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41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41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41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41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41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41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41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41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41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41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41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41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41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41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41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41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41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41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41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41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41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41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41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41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41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41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41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41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41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41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41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41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41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41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41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41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41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41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41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41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41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41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41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41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41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41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41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41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41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41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41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41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41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41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41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41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41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41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41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41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41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41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41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41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41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41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41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41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41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41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41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41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41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41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41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41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41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41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41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41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41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41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41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41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41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41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41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41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41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41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41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41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41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41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41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41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41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41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41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41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41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41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41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41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41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41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41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41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41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41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41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41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41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41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41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41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41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41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41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41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41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41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41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41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41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41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41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41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41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41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41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41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41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41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41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41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41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41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41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41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41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41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41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41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41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41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41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41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41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41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41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41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41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41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41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41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41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41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41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41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41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41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41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41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41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41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41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41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41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41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41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41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41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41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41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41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41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41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41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41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41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41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41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41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41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41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41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41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41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41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41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41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41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41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41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41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41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41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41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41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41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41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41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41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41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41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41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41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41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41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41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41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41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41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41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41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41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41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41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41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41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41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41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41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41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41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41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41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41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41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41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41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41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41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41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41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41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41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41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41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41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41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41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41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41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41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41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41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41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41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41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41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41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41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41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41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41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41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41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41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41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41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41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41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41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41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41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41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41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41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41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41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41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41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41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41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41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41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41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41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41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41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41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41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41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41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41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41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41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41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41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41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41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41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41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41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41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41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41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41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41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41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41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41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41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41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41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41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41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41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41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41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41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41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41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41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41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41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41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41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41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41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41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41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41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41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41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41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41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41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41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41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41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41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41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41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41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41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41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41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41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41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41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41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41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41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41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41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41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41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41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41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41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41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41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41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41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41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41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41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41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41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41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41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41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41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41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41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41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41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41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41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41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41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41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41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41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41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41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41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41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41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41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41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41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41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41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41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41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41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41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41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41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41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41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41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41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41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41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41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41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41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41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41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41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41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41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41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41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41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41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41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41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41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41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41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41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41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41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41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41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41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41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41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41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41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41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41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41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41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41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41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41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41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41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41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41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41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41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41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41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41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41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41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41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41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41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41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41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41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41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41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41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41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41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41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41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41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41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41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41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41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41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41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41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41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41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41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41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41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41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41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41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41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41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41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41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41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41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41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41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41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41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41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41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41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41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41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41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41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41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41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41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41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41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41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41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41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41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41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41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41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41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41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41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41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41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41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41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41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41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41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41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41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41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41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41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41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41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41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41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41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41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41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41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41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41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41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41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41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41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41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41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41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41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41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41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41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41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41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41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41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41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41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41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41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41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41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41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41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41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41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41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41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41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41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41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41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41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41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41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41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41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41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41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41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41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41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41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41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41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41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41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41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41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41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41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41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41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41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41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41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41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41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41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41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41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41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41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41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41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41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41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41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41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41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41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41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41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41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41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41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41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41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41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41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41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41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41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41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41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41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41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41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41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41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41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41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41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41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41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41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41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41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41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41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41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41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41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41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41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41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41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41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41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41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41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41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41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41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41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41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41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41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41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41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41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41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41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41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41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41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41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41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41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41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41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41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41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41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41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41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41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41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41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41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41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41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41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41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41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41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41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41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41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41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41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41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41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41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41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41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41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41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41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41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41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41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41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41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41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41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41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41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41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41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41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41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41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41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41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41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41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41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41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41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41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41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41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41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41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41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41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41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41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41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41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41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41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41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41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41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41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41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41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41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41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41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41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41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41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41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41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41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41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41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41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41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41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41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41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41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41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41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41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41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41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41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41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41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41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41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41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41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41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41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41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41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41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41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41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41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41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41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41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41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41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41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41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41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41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41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41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41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41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41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41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41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41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41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41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41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41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41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41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41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41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41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41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41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41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41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41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41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41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41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41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41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41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41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41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41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41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41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41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41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41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41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41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41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41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41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41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41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41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41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41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41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41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41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41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41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41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41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41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41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41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41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41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41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41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41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41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41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41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41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41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41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41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41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41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41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41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41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41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41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41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41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41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41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41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41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41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41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41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41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41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41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41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41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41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41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41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41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41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41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41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41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41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41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41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41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41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41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41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41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41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41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41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41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41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41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41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41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41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41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41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41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41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41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41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41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41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41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41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41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41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41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41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41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41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41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41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41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41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41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41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41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41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41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41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41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41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41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41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41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41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41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41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41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41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41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41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41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41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41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41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41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41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41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41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41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41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41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41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41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41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41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41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41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41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41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41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41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41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41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41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41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41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41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41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41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41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41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41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41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41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41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41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41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41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41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41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41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41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41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41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41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41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41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41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41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41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41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41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41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41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41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41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41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41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41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41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41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41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41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41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41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41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41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41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41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41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41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41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41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41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41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41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41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41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41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41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41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41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41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41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41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41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41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41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41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41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41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41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41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41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41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41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41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41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41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41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41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41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41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41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41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41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41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41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41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41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41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41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41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41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41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41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41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41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41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41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41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41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41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41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41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41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41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41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41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41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41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41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41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41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41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41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41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41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41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41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41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41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41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41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41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41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41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41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41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41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41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41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41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41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41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41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41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41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41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41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41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41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41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41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41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41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41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41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41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41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41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41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41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41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41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41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41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41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41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41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41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41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41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41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41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41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41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41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41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41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41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41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41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41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41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41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41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41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41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41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41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41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41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41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41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41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41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41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41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41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41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41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41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41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41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41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41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41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41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41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41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41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41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41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41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41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41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41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41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41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41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41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41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41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41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41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41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41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41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41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41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41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41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41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41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41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41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41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41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41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41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41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41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41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41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41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41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41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41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41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41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41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41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41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41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41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41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41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41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41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41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41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41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41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41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41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41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41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41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41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41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41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41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41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41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41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41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41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41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41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41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41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41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41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41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41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41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41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41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41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41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41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41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41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41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41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41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41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41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41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41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41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41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41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41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41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41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41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41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41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41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41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41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41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41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41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41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41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41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41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41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41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41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41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41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41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41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41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41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41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41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41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41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41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41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41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41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41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41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41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41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41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41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41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41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41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41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41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41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41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41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41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41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41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41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41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41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41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41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41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41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41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41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41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41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41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41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41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41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41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41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41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41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41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41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41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41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41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41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41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41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41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41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41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41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41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41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41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41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41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41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41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41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41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41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41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41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41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41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41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41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41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41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41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41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41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41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41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41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41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41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41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41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41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41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41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41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41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41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41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41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41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41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41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41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41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41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41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41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41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41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41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41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41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41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41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41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41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41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41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41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41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41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41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41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41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41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41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41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41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41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41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41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41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41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41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41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41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41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41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41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41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41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41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41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41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41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41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41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41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41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41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41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41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41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41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41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41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41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41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41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41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41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41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41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41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41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41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41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41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41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41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41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41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41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41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41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41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41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41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41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41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41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41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41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41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41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41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41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41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41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41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41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41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41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41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41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41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41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41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41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41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41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41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41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41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41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41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41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41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41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41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41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41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41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41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41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41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41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41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41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41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41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41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41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41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41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41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41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41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41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41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41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41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41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41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41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41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41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41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41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41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41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41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41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41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41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41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41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41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41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41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41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41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41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41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41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41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41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41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41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41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41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41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41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41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41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41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41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41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41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41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41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41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41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41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41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41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41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41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41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41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41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41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41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41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41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41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41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41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41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41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41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41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41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41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41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41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41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41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41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41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41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41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41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41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41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41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41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41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41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41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41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41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41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41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41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41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41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41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41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41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41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41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41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41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41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41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41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41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41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41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41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41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41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41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41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41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41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41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41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41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41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41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41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41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41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41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41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41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41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41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41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41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41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41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41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41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41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41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41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41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41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41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41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41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41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41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41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41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41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41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41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41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41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41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41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41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41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41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41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41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41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41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41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41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41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41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41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41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41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41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41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41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41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41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41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41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41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41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41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41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41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41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41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41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41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41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41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41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41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41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41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41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41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41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41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41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41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41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41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41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41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41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41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41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41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41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41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41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41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41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41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41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41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41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41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41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41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41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41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41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41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41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41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41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41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41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41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41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41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41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41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41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41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41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41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41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41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41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41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41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41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41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41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41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41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41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41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41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41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41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41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41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41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41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41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41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41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41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41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41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41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41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41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41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41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41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41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41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41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41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41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681"/>
    </row>
    <row r="1048383" spans="1:1" x14ac:dyDescent="0.25">
      <c r="A1048383" s="682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33"/>
  <mergeCells count="282">
    <mergeCell ref="T598:T600"/>
    <mergeCell ref="D598:D600"/>
    <mergeCell ref="T601:T606"/>
    <mergeCell ref="D601:D606"/>
    <mergeCell ref="T577:T581"/>
    <mergeCell ref="D577:D581"/>
    <mergeCell ref="T582:T585"/>
    <mergeCell ref="D582:D585"/>
    <mergeCell ref="T574:T576"/>
    <mergeCell ref="D574:D576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571:T573"/>
    <mergeCell ref="D571:D573"/>
    <mergeCell ref="T496:T502"/>
    <mergeCell ref="D496:D502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509:D512"/>
    <mergeCell ref="T513:T517"/>
    <mergeCell ref="D513:D517"/>
    <mergeCell ref="D528:D530"/>
    <mergeCell ref="T528:T530"/>
    <mergeCell ref="D494:D495"/>
    <mergeCell ref="T463:T468"/>
    <mergeCell ref="D463:D468"/>
    <mergeCell ref="T469:T471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5:D346"/>
    <mergeCell ref="T531:T538"/>
    <mergeCell ref="D531:D538"/>
    <mergeCell ref="T365:T367"/>
    <mergeCell ref="D365:D367"/>
    <mergeCell ref="D391:D396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D430:D437"/>
    <mergeCell ref="T438:T444"/>
    <mergeCell ref="D438:D444"/>
    <mergeCell ref="T485:T488"/>
    <mergeCell ref="D485:D488"/>
    <mergeCell ref="T489:T493"/>
    <mergeCell ref="D489:D493"/>
    <mergeCell ref="T494:T495"/>
    <mergeCell ref="D378:D379"/>
    <mergeCell ref="T386:T390"/>
    <mergeCell ref="D386:D390"/>
    <mergeCell ref="T391:T396"/>
    <mergeCell ref="T426:T427"/>
    <mergeCell ref="T430:T437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586:T588"/>
    <mergeCell ref="D586:D588"/>
    <mergeCell ref="T589:T592"/>
    <mergeCell ref="T593:T597"/>
    <mergeCell ref="D593:D597"/>
    <mergeCell ref="D589:D592"/>
    <mergeCell ref="T539:T541"/>
    <mergeCell ref="D539:D541"/>
    <mergeCell ref="T368:T371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402:T405"/>
    <mergeCell ref="D402:D405"/>
    <mergeCell ref="T406:T408"/>
    <mergeCell ref="D406:D408"/>
    <mergeCell ref="T378:T379"/>
    <mergeCell ref="T380:T385"/>
    <mergeCell ref="D380:D38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O1" zoomScale="130" zoomScaleNormal="130" workbookViewId="0">
      <pane ySplit="3" topLeftCell="A289" activePane="bottomLeft" state="frozen"/>
      <selection activeCell="N1" sqref="N1"/>
      <selection pane="bottomLeft" activeCell="V283" sqref="V283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11" customFormat="1" ht="13.5" customHeight="1" thickBot="1" x14ac:dyDescent="0.3">
      <c r="A1" s="813" t="s">
        <v>4</v>
      </c>
      <c r="B1" s="813"/>
      <c r="C1" s="813"/>
      <c r="D1" s="813"/>
      <c r="E1" s="813"/>
      <c r="F1" s="813"/>
      <c r="G1" s="813"/>
      <c r="H1" s="815"/>
      <c r="I1" s="813" t="s">
        <v>6</v>
      </c>
      <c r="J1" s="813"/>
      <c r="K1" s="813"/>
      <c r="L1" s="813"/>
      <c r="M1" s="813"/>
      <c r="N1" s="813"/>
      <c r="O1" s="813"/>
      <c r="P1" s="813"/>
      <c r="Q1" s="814"/>
      <c r="R1" s="813" t="s">
        <v>300</v>
      </c>
      <c r="S1" s="813"/>
      <c r="T1" s="813"/>
      <c r="U1" s="813"/>
      <c r="V1" s="813"/>
      <c r="W1" s="813"/>
      <c r="X1" s="813"/>
      <c r="Y1" s="813"/>
      <c r="Z1" s="813"/>
      <c r="AA1" s="813"/>
      <c r="AB1" s="813"/>
      <c r="AC1" s="813"/>
      <c r="AD1" s="813"/>
      <c r="AE1" s="813"/>
      <c r="AF1" s="813"/>
      <c r="AG1" s="813"/>
      <c r="AH1" s="813"/>
      <c r="AI1" s="813"/>
      <c r="AJ1" s="813"/>
      <c r="AK1" s="813"/>
      <c r="AL1" s="813"/>
      <c r="AM1" s="826"/>
    </row>
    <row r="2" spans="1:39" s="311" customFormat="1" ht="24" customHeight="1" x14ac:dyDescent="0.25">
      <c r="A2" s="818" t="s">
        <v>44</v>
      </c>
      <c r="B2" s="816" t="s">
        <v>57</v>
      </c>
      <c r="C2" s="816" t="s">
        <v>58</v>
      </c>
      <c r="D2" s="816" t="s">
        <v>46</v>
      </c>
      <c r="E2" s="816" t="s">
        <v>59</v>
      </c>
      <c r="F2" s="816" t="s">
        <v>60</v>
      </c>
      <c r="G2" s="816" t="s">
        <v>49</v>
      </c>
      <c r="H2" s="820" t="s">
        <v>40</v>
      </c>
      <c r="I2" s="818" t="s">
        <v>44</v>
      </c>
      <c r="J2" s="816" t="s">
        <v>64</v>
      </c>
      <c r="K2" s="816" t="s">
        <v>65</v>
      </c>
      <c r="L2" s="816" t="s">
        <v>46</v>
      </c>
      <c r="M2" s="823" t="s">
        <v>31</v>
      </c>
      <c r="N2" s="816" t="s">
        <v>66</v>
      </c>
      <c r="O2" s="816" t="s">
        <v>60</v>
      </c>
      <c r="P2" s="816" t="s">
        <v>49</v>
      </c>
      <c r="Q2" s="816" t="s">
        <v>40</v>
      </c>
      <c r="R2" s="827" t="s">
        <v>73</v>
      </c>
      <c r="S2" s="823" t="s">
        <v>141</v>
      </c>
      <c r="T2" s="823" t="s">
        <v>131</v>
      </c>
      <c r="U2" s="816" t="s">
        <v>44</v>
      </c>
      <c r="V2" s="823" t="s">
        <v>27</v>
      </c>
      <c r="W2" s="816" t="s">
        <v>74</v>
      </c>
      <c r="X2" s="829" t="s">
        <v>46</v>
      </c>
      <c r="Y2" s="816" t="s">
        <v>64</v>
      </c>
      <c r="Z2" s="816" t="s">
        <v>65</v>
      </c>
      <c r="AA2" s="823" t="s">
        <v>71</v>
      </c>
      <c r="AB2" s="816" t="s">
        <v>24</v>
      </c>
      <c r="AC2" s="816"/>
      <c r="AD2" s="816"/>
      <c r="AE2" s="816"/>
      <c r="AF2" s="823" t="s">
        <v>49</v>
      </c>
      <c r="AG2" s="823" t="s">
        <v>40</v>
      </c>
      <c r="AH2" s="823" t="s">
        <v>41</v>
      </c>
      <c r="AI2" s="823" t="s">
        <v>30</v>
      </c>
      <c r="AJ2" s="823" t="s">
        <v>32</v>
      </c>
      <c r="AK2" s="823" t="s">
        <v>33</v>
      </c>
      <c r="AL2" s="831" t="s">
        <v>34</v>
      </c>
    </row>
    <row r="3" spans="1:39" s="311" customFormat="1" ht="28.5" customHeight="1" x14ac:dyDescent="0.25">
      <c r="A3" s="819"/>
      <c r="B3" s="817"/>
      <c r="C3" s="817"/>
      <c r="D3" s="817"/>
      <c r="E3" s="817"/>
      <c r="F3" s="817"/>
      <c r="G3" s="817"/>
      <c r="H3" s="821"/>
      <c r="I3" s="819"/>
      <c r="J3" s="817"/>
      <c r="K3" s="817"/>
      <c r="L3" s="817"/>
      <c r="M3" s="825"/>
      <c r="N3" s="817"/>
      <c r="O3" s="817"/>
      <c r="P3" s="817"/>
      <c r="Q3" s="817"/>
      <c r="R3" s="828"/>
      <c r="S3" s="824"/>
      <c r="T3" s="824"/>
      <c r="U3" s="822"/>
      <c r="V3" s="824"/>
      <c r="W3" s="822"/>
      <c r="X3" s="830"/>
      <c r="Y3" s="822"/>
      <c r="Z3" s="822"/>
      <c r="AA3" s="824"/>
      <c r="AB3" s="312" t="s">
        <v>91</v>
      </c>
      <c r="AC3" s="312" t="s">
        <v>92</v>
      </c>
      <c r="AD3" s="312" t="s">
        <v>93</v>
      </c>
      <c r="AE3" s="312" t="s">
        <v>94</v>
      </c>
      <c r="AF3" s="824"/>
      <c r="AG3" s="824"/>
      <c r="AH3" s="824"/>
      <c r="AI3" s="824"/>
      <c r="AJ3" s="824"/>
      <c r="AK3" s="824"/>
      <c r="AL3" s="832"/>
    </row>
    <row r="4" spans="1:39" x14ac:dyDescent="0.25">
      <c r="A4" s="96"/>
      <c r="B4" s="301"/>
      <c r="C4" s="301"/>
      <c r="D4" s="301"/>
      <c r="E4" s="301"/>
      <c r="F4" s="301"/>
      <c r="G4" s="301"/>
      <c r="H4" s="97"/>
      <c r="I4" s="96"/>
      <c r="J4" s="301"/>
      <c r="K4" s="301"/>
      <c r="L4" s="301"/>
      <c r="M4" s="301"/>
      <c r="N4" s="301"/>
      <c r="O4" s="301"/>
      <c r="P4" s="301"/>
      <c r="Q4" s="301"/>
      <c r="R4" s="96">
        <v>14030219</v>
      </c>
      <c r="S4" s="96" t="s">
        <v>136</v>
      </c>
      <c r="T4" s="301" t="s">
        <v>216</v>
      </c>
      <c r="U4" s="301" t="s">
        <v>214</v>
      </c>
      <c r="V4" s="301"/>
      <c r="W4" s="301"/>
      <c r="X4" s="301">
        <v>120</v>
      </c>
      <c r="Y4" s="301"/>
      <c r="Z4" s="301"/>
      <c r="AA4" s="301"/>
      <c r="AB4" s="301"/>
      <c r="AC4" s="301"/>
      <c r="AD4" s="301"/>
      <c r="AE4" s="301"/>
      <c r="AF4" s="301">
        <v>120</v>
      </c>
      <c r="AG4" s="301"/>
      <c r="AH4" s="301"/>
      <c r="AI4" s="301"/>
      <c r="AJ4" s="301"/>
      <c r="AK4" s="301">
        <v>120</v>
      </c>
      <c r="AL4" s="99"/>
    </row>
    <row r="5" spans="1:39" x14ac:dyDescent="0.25">
      <c r="A5" s="96"/>
      <c r="B5" s="301"/>
      <c r="C5" s="301"/>
      <c r="D5" s="301"/>
      <c r="E5" s="301"/>
      <c r="F5" s="301"/>
      <c r="G5" s="301"/>
      <c r="H5" s="97"/>
      <c r="I5" s="96"/>
      <c r="J5" s="301"/>
      <c r="K5" s="301"/>
      <c r="L5" s="301"/>
      <c r="M5" s="301"/>
      <c r="N5" s="301"/>
      <c r="O5" s="301"/>
      <c r="P5" s="301"/>
      <c r="Q5" s="301"/>
      <c r="R5" s="96">
        <v>14030219</v>
      </c>
      <c r="S5" s="96" t="s">
        <v>118</v>
      </c>
      <c r="T5" s="301" t="s">
        <v>130</v>
      </c>
      <c r="U5" s="301" t="s">
        <v>215</v>
      </c>
      <c r="V5" s="301"/>
      <c r="W5" s="301"/>
      <c r="X5" s="301">
        <v>180</v>
      </c>
      <c r="Y5" s="301"/>
      <c r="Z5" s="301"/>
      <c r="AA5" s="301"/>
      <c r="AB5" s="301"/>
      <c r="AC5" s="301"/>
      <c r="AD5" s="301"/>
      <c r="AE5" s="301"/>
      <c r="AF5" s="301">
        <v>180</v>
      </c>
      <c r="AG5" s="301"/>
      <c r="AH5" s="301"/>
      <c r="AI5" s="301"/>
      <c r="AJ5" s="301"/>
      <c r="AK5" s="301">
        <v>180</v>
      </c>
      <c r="AL5" s="99"/>
    </row>
    <row r="6" spans="1:39" x14ac:dyDescent="0.25">
      <c r="A6" s="96"/>
      <c r="B6" s="301"/>
      <c r="C6" s="301"/>
      <c r="D6" s="301"/>
      <c r="E6" s="301"/>
      <c r="F6" s="301"/>
      <c r="G6" s="301"/>
      <c r="H6" s="97"/>
      <c r="I6" s="96"/>
      <c r="J6" s="301"/>
      <c r="K6" s="301"/>
      <c r="L6" s="301"/>
      <c r="M6" s="301"/>
      <c r="N6" s="301"/>
      <c r="O6" s="301"/>
      <c r="P6" s="301"/>
      <c r="Q6" s="301"/>
      <c r="R6" s="96">
        <v>14030219</v>
      </c>
      <c r="S6" s="96" t="s">
        <v>118</v>
      </c>
      <c r="T6" s="301" t="s">
        <v>130</v>
      </c>
      <c r="U6" s="301" t="s">
        <v>215</v>
      </c>
      <c r="V6" s="301"/>
      <c r="W6" s="301"/>
      <c r="X6" s="301">
        <v>180</v>
      </c>
      <c r="Y6" s="301"/>
      <c r="Z6" s="301"/>
      <c r="AA6" s="301"/>
      <c r="AB6" s="301"/>
      <c r="AC6" s="301"/>
      <c r="AD6" s="301"/>
      <c r="AE6" s="301"/>
      <c r="AF6" s="301">
        <v>180</v>
      </c>
      <c r="AG6" s="301"/>
      <c r="AH6" s="301"/>
      <c r="AI6" s="301"/>
      <c r="AJ6" s="301"/>
      <c r="AK6" s="301">
        <v>180</v>
      </c>
      <c r="AL6" s="99"/>
    </row>
    <row r="7" spans="1:39" x14ac:dyDescent="0.25">
      <c r="A7" s="96"/>
      <c r="B7" s="301"/>
      <c r="C7" s="301"/>
      <c r="D7" s="301"/>
      <c r="E7" s="301"/>
      <c r="F7" s="301"/>
      <c r="G7" s="301"/>
      <c r="H7" s="97"/>
      <c r="I7" s="96"/>
      <c r="J7" s="301"/>
      <c r="K7" s="301"/>
      <c r="L7" s="301"/>
      <c r="M7" s="301"/>
      <c r="N7" s="301"/>
      <c r="O7" s="301"/>
      <c r="P7" s="301"/>
      <c r="Q7" s="301"/>
      <c r="R7" s="96">
        <v>14030219</v>
      </c>
      <c r="S7" s="96" t="s">
        <v>118</v>
      </c>
      <c r="T7" s="301" t="s">
        <v>130</v>
      </c>
      <c r="U7" s="301" t="s">
        <v>215</v>
      </c>
      <c r="V7" s="301"/>
      <c r="W7" s="301"/>
      <c r="X7" s="301">
        <v>180</v>
      </c>
      <c r="Y7" s="301"/>
      <c r="Z7" s="301"/>
      <c r="AA7" s="301"/>
      <c r="AB7" s="301"/>
      <c r="AC7" s="301"/>
      <c r="AD7" s="301"/>
      <c r="AE7" s="301"/>
      <c r="AF7" s="301">
        <v>180</v>
      </c>
      <c r="AG7" s="301"/>
      <c r="AH7" s="301"/>
      <c r="AI7" s="301"/>
      <c r="AJ7" s="301"/>
      <c r="AK7" s="301">
        <v>180</v>
      </c>
      <c r="AL7" s="99"/>
    </row>
    <row r="8" spans="1:39" x14ac:dyDescent="0.25">
      <c r="A8" s="96"/>
      <c r="B8" s="301"/>
      <c r="C8" s="301"/>
      <c r="D8" s="301"/>
      <c r="E8" s="301"/>
      <c r="F8" s="301"/>
      <c r="G8" s="301"/>
      <c r="H8" s="97"/>
      <c r="I8" s="96"/>
      <c r="J8" s="301"/>
      <c r="K8" s="301"/>
      <c r="L8" s="301"/>
      <c r="M8" s="301"/>
      <c r="N8" s="301"/>
      <c r="O8" s="301"/>
      <c r="P8" s="301"/>
      <c r="Q8" s="301"/>
      <c r="R8" s="96">
        <v>14030219</v>
      </c>
      <c r="S8" s="96" t="s">
        <v>118</v>
      </c>
      <c r="T8" s="301" t="s">
        <v>133</v>
      </c>
      <c r="U8" s="301" t="s">
        <v>217</v>
      </c>
      <c r="V8" s="301"/>
      <c r="W8" s="301"/>
      <c r="X8" s="301">
        <v>180</v>
      </c>
      <c r="Y8" s="301"/>
      <c r="Z8" s="301"/>
      <c r="AA8" s="301"/>
      <c r="AB8" s="301"/>
      <c r="AC8" s="301"/>
      <c r="AD8" s="301"/>
      <c r="AE8" s="301"/>
      <c r="AF8" s="301">
        <v>180</v>
      </c>
      <c r="AG8" s="301"/>
      <c r="AH8" s="301"/>
      <c r="AI8" s="301"/>
      <c r="AJ8" s="301"/>
      <c r="AK8" s="301">
        <v>180</v>
      </c>
      <c r="AL8" s="99"/>
    </row>
    <row r="9" spans="1:39" x14ac:dyDescent="0.25">
      <c r="A9" s="96"/>
      <c r="B9" s="301"/>
      <c r="C9" s="301"/>
      <c r="D9" s="301"/>
      <c r="E9" s="301"/>
      <c r="F9" s="301"/>
      <c r="G9" s="301"/>
      <c r="H9" s="97"/>
      <c r="I9" s="96"/>
      <c r="J9" s="301"/>
      <c r="K9" s="301"/>
      <c r="L9" s="301"/>
      <c r="M9" s="301"/>
      <c r="N9" s="301"/>
      <c r="O9" s="301"/>
      <c r="P9" s="301"/>
      <c r="Q9" s="301"/>
      <c r="R9" s="96">
        <v>14030219</v>
      </c>
      <c r="S9" s="96" t="s">
        <v>118</v>
      </c>
      <c r="T9" s="301" t="s">
        <v>133</v>
      </c>
      <c r="U9" s="301" t="s">
        <v>217</v>
      </c>
      <c r="V9" s="301"/>
      <c r="W9" s="301"/>
      <c r="X9" s="301">
        <v>180</v>
      </c>
      <c r="Y9" s="301"/>
      <c r="Z9" s="301"/>
      <c r="AA9" s="301"/>
      <c r="AB9" s="301"/>
      <c r="AC9" s="301"/>
      <c r="AD9" s="301"/>
      <c r="AE9" s="301"/>
      <c r="AF9" s="301">
        <v>180</v>
      </c>
      <c r="AG9" s="301"/>
      <c r="AH9" s="301"/>
      <c r="AI9" s="301"/>
      <c r="AJ9" s="301"/>
      <c r="AK9" s="301">
        <v>180</v>
      </c>
      <c r="AL9" s="99"/>
    </row>
    <row r="10" spans="1:39" x14ac:dyDescent="0.25">
      <c r="A10" s="96"/>
      <c r="B10" s="301"/>
      <c r="C10" s="301"/>
      <c r="D10" s="301"/>
      <c r="E10" s="301"/>
      <c r="F10" s="301"/>
      <c r="G10" s="301"/>
      <c r="H10" s="97"/>
      <c r="I10" s="96"/>
      <c r="J10" s="301"/>
      <c r="K10" s="301"/>
      <c r="L10" s="301"/>
      <c r="M10" s="301"/>
      <c r="N10" s="301"/>
      <c r="O10" s="301"/>
      <c r="P10" s="301"/>
      <c r="Q10" s="301"/>
      <c r="R10" s="96">
        <v>14030219</v>
      </c>
      <c r="S10" s="96" t="s">
        <v>218</v>
      </c>
      <c r="T10" s="301" t="s">
        <v>132</v>
      </c>
      <c r="U10" s="301" t="s">
        <v>214</v>
      </c>
      <c r="V10" s="301"/>
      <c r="W10" s="301"/>
      <c r="X10" s="301">
        <v>240</v>
      </c>
      <c r="Y10" s="301"/>
      <c r="Z10" s="301"/>
      <c r="AA10" s="301"/>
      <c r="AB10" s="301"/>
      <c r="AC10" s="301"/>
      <c r="AD10" s="301"/>
      <c r="AE10" s="301"/>
      <c r="AF10" s="301">
        <v>240</v>
      </c>
      <c r="AG10" s="301"/>
      <c r="AH10" s="301"/>
      <c r="AI10" s="301"/>
      <c r="AJ10" s="301"/>
      <c r="AK10" s="301">
        <v>240</v>
      </c>
      <c r="AL10" s="99"/>
    </row>
    <row r="11" spans="1:39" x14ac:dyDescent="0.25">
      <c r="A11" s="96"/>
      <c r="B11" s="301"/>
      <c r="C11" s="301"/>
      <c r="D11" s="301"/>
      <c r="E11" s="301"/>
      <c r="F11" s="301"/>
      <c r="G11" s="301"/>
      <c r="H11" s="97"/>
      <c r="I11" s="96"/>
      <c r="J11" s="301"/>
      <c r="K11" s="301"/>
      <c r="L11" s="301"/>
      <c r="M11" s="301"/>
      <c r="N11" s="301"/>
      <c r="O11" s="301"/>
      <c r="P11" s="301"/>
      <c r="Q11" s="301"/>
      <c r="R11" s="96">
        <v>14030219</v>
      </c>
      <c r="S11" s="96" t="s">
        <v>136</v>
      </c>
      <c r="T11" s="301" t="s">
        <v>133</v>
      </c>
      <c r="U11" s="301" t="s">
        <v>219</v>
      </c>
      <c r="V11" s="301"/>
      <c r="W11" s="301"/>
      <c r="X11" s="301">
        <v>180</v>
      </c>
      <c r="Y11" s="301"/>
      <c r="Z11" s="301"/>
      <c r="AA11" s="301"/>
      <c r="AB11" s="301"/>
      <c r="AC11" s="301"/>
      <c r="AD11" s="301"/>
      <c r="AE11" s="301"/>
      <c r="AF11" s="301">
        <v>180</v>
      </c>
      <c r="AG11" s="301"/>
      <c r="AH11" s="301"/>
      <c r="AI11" s="301"/>
      <c r="AJ11" s="301"/>
      <c r="AK11" s="301">
        <v>180</v>
      </c>
      <c r="AL11" s="99"/>
    </row>
    <row r="12" spans="1:39" x14ac:dyDescent="0.25">
      <c r="A12" s="96"/>
      <c r="B12" s="301"/>
      <c r="C12" s="301"/>
      <c r="D12" s="301"/>
      <c r="E12" s="301"/>
      <c r="F12" s="301"/>
      <c r="G12" s="301"/>
      <c r="H12" s="97"/>
      <c r="I12" s="96"/>
      <c r="J12" s="301"/>
      <c r="K12" s="301"/>
      <c r="L12" s="301"/>
      <c r="M12" s="301"/>
      <c r="N12" s="301"/>
      <c r="O12" s="301"/>
      <c r="P12" s="301"/>
      <c r="Q12" s="301"/>
      <c r="R12" s="96">
        <v>14030220</v>
      </c>
      <c r="S12" s="96" t="s">
        <v>218</v>
      </c>
      <c r="T12" s="301" t="s">
        <v>132</v>
      </c>
      <c r="U12" s="301" t="s">
        <v>376</v>
      </c>
      <c r="V12" s="301"/>
      <c r="W12" s="301"/>
      <c r="X12" s="301">
        <v>180</v>
      </c>
      <c r="Y12" s="301"/>
      <c r="Z12" s="301"/>
      <c r="AA12" s="301"/>
      <c r="AB12" s="301"/>
      <c r="AC12" s="301"/>
      <c r="AD12" s="301"/>
      <c r="AE12" s="301"/>
      <c r="AF12" s="301">
        <v>180</v>
      </c>
      <c r="AG12" s="301"/>
      <c r="AH12" s="301"/>
      <c r="AI12" s="301"/>
      <c r="AJ12" s="301"/>
      <c r="AK12" s="301">
        <v>180</v>
      </c>
      <c r="AL12" s="99"/>
    </row>
    <row r="13" spans="1:39" ht="15" customHeight="1" x14ac:dyDescent="0.25">
      <c r="A13" s="96"/>
      <c r="B13" s="301"/>
      <c r="C13" s="301"/>
      <c r="D13" s="301"/>
      <c r="E13" s="301"/>
      <c r="F13" s="301"/>
      <c r="G13" s="301"/>
      <c r="H13" s="97"/>
      <c r="I13" s="96"/>
      <c r="J13" s="301"/>
      <c r="K13" s="301"/>
      <c r="L13" s="301"/>
      <c r="M13" s="301"/>
      <c r="N13" s="301"/>
      <c r="O13" s="301"/>
      <c r="P13" s="301"/>
      <c r="Q13" s="301"/>
      <c r="R13" s="96">
        <v>14030222</v>
      </c>
      <c r="S13" s="96" t="s">
        <v>118</v>
      </c>
      <c r="T13" s="301" t="s">
        <v>132</v>
      </c>
      <c r="U13" s="301" t="s">
        <v>376</v>
      </c>
      <c r="V13" s="301"/>
      <c r="W13" s="301"/>
      <c r="X13" s="301">
        <v>180</v>
      </c>
      <c r="Y13" s="301"/>
      <c r="Z13" s="301"/>
      <c r="AA13" s="301"/>
      <c r="AB13" s="301"/>
      <c r="AC13" s="301"/>
      <c r="AD13" s="301"/>
      <c r="AE13" s="301"/>
      <c r="AF13" s="301">
        <v>180</v>
      </c>
      <c r="AG13" s="301"/>
      <c r="AH13" s="301"/>
      <c r="AI13" s="301"/>
      <c r="AJ13" s="301"/>
      <c r="AK13" s="301">
        <v>180</v>
      </c>
      <c r="AL13" s="99"/>
    </row>
    <row r="14" spans="1:39" x14ac:dyDescent="0.25">
      <c r="A14" s="301"/>
      <c r="B14" s="301"/>
      <c r="C14" s="301"/>
      <c r="D14" s="301"/>
      <c r="E14" s="301"/>
      <c r="F14" s="301"/>
      <c r="G14" s="301"/>
      <c r="H14" s="301"/>
      <c r="I14" s="96"/>
      <c r="J14" s="301"/>
      <c r="K14" s="301"/>
      <c r="L14" s="88"/>
      <c r="M14" s="301"/>
      <c r="N14" s="301"/>
      <c r="O14" s="301"/>
      <c r="P14" s="301"/>
      <c r="Q14" s="301"/>
      <c r="R14" s="96">
        <v>14030222</v>
      </c>
      <c r="S14" s="96" t="s">
        <v>118</v>
      </c>
      <c r="T14" s="301" t="s">
        <v>133</v>
      </c>
      <c r="U14" s="301" t="s">
        <v>214</v>
      </c>
      <c r="V14" s="301"/>
      <c r="W14" s="301"/>
      <c r="X14" s="301">
        <v>180</v>
      </c>
      <c r="Y14" s="301"/>
      <c r="Z14" s="301"/>
      <c r="AA14" s="301"/>
      <c r="AB14" s="301"/>
      <c r="AC14" s="301"/>
      <c r="AD14" s="301"/>
      <c r="AE14" s="301"/>
      <c r="AF14" s="301">
        <v>180</v>
      </c>
      <c r="AG14" s="301"/>
      <c r="AH14" s="301"/>
      <c r="AI14" s="301"/>
      <c r="AJ14" s="301"/>
      <c r="AK14" s="301">
        <v>180</v>
      </c>
      <c r="AL14" s="99"/>
    </row>
    <row r="15" spans="1:39" x14ac:dyDescent="0.25">
      <c r="A15" s="96"/>
      <c r="B15" s="301"/>
      <c r="C15" s="301"/>
      <c r="D15" s="301"/>
      <c r="E15" s="301"/>
      <c r="F15" s="301"/>
      <c r="G15" s="301"/>
      <c r="H15" s="97"/>
      <c r="I15" s="96"/>
      <c r="J15" s="301"/>
      <c r="K15" s="301"/>
      <c r="L15" s="301"/>
      <c r="M15" s="301"/>
      <c r="N15" s="301"/>
      <c r="O15" s="301"/>
      <c r="P15" s="301"/>
      <c r="Q15" s="301"/>
      <c r="R15" s="96">
        <v>14030222</v>
      </c>
      <c r="S15" s="96" t="s">
        <v>230</v>
      </c>
      <c r="T15" s="301" t="s">
        <v>133</v>
      </c>
      <c r="U15" s="301" t="s">
        <v>214</v>
      </c>
      <c r="V15" s="301"/>
      <c r="W15" s="301"/>
      <c r="X15" s="301">
        <v>240</v>
      </c>
      <c r="Y15" s="301"/>
      <c r="Z15" s="301"/>
      <c r="AA15" s="301"/>
      <c r="AB15" s="301"/>
      <c r="AC15" s="301"/>
      <c r="AD15" s="301"/>
      <c r="AE15" s="301"/>
      <c r="AF15" s="301">
        <v>240</v>
      </c>
      <c r="AG15" s="301"/>
      <c r="AH15" s="301"/>
      <c r="AI15" s="301"/>
      <c r="AJ15" s="301"/>
      <c r="AK15" s="301">
        <v>240</v>
      </c>
      <c r="AL15" s="99"/>
    </row>
    <row r="16" spans="1:39" x14ac:dyDescent="0.25">
      <c r="A16" s="96"/>
      <c r="B16" s="301"/>
      <c r="C16" s="301"/>
      <c r="D16" s="301"/>
      <c r="E16" s="301"/>
      <c r="F16" s="301"/>
      <c r="G16" s="301"/>
      <c r="H16" s="97"/>
      <c r="I16" s="96"/>
      <c r="J16" s="301"/>
      <c r="K16" s="301"/>
      <c r="L16" s="301"/>
      <c r="M16" s="301"/>
      <c r="N16" s="301"/>
      <c r="O16" s="301"/>
      <c r="P16" s="301"/>
      <c r="Q16" s="301"/>
      <c r="R16" s="96">
        <v>14030223</v>
      </c>
      <c r="S16" s="96" t="s">
        <v>118</v>
      </c>
      <c r="T16" s="301" t="s">
        <v>130</v>
      </c>
      <c r="U16" s="301" t="s">
        <v>214</v>
      </c>
      <c r="V16" s="301"/>
      <c r="W16" s="301"/>
      <c r="X16" s="301">
        <v>180</v>
      </c>
      <c r="Y16" s="301"/>
      <c r="Z16" s="301"/>
      <c r="AA16" s="301"/>
      <c r="AB16" s="301"/>
      <c r="AC16" s="301"/>
      <c r="AD16" s="301"/>
      <c r="AE16" s="301"/>
      <c r="AF16" s="301">
        <v>180</v>
      </c>
      <c r="AG16" s="301"/>
      <c r="AH16" s="301"/>
      <c r="AI16" s="301"/>
      <c r="AJ16" s="301"/>
      <c r="AK16" s="301">
        <v>180</v>
      </c>
      <c r="AL16" s="99"/>
    </row>
    <row r="17" spans="1:38" x14ac:dyDescent="0.25">
      <c r="A17" s="96"/>
      <c r="B17" s="301"/>
      <c r="C17" s="301"/>
      <c r="D17" s="301"/>
      <c r="E17" s="301"/>
      <c r="F17" s="301"/>
      <c r="G17" s="301"/>
      <c r="H17" s="97"/>
      <c r="I17" s="96"/>
      <c r="J17" s="301"/>
      <c r="K17" s="301"/>
      <c r="L17" s="301"/>
      <c r="M17" s="301"/>
      <c r="N17" s="301"/>
      <c r="O17" s="301"/>
      <c r="P17" s="301"/>
      <c r="Q17" s="301"/>
      <c r="R17" s="96">
        <v>14030223</v>
      </c>
      <c r="S17" s="96" t="s">
        <v>118</v>
      </c>
      <c r="T17" s="301" t="s">
        <v>132</v>
      </c>
      <c r="U17" s="301" t="s">
        <v>214</v>
      </c>
      <c r="V17" s="301"/>
      <c r="W17" s="301"/>
      <c r="X17" s="301">
        <v>180</v>
      </c>
      <c r="Y17" s="301"/>
      <c r="Z17" s="301"/>
      <c r="AA17" s="301"/>
      <c r="AB17" s="301"/>
      <c r="AC17" s="301"/>
      <c r="AD17" s="301"/>
      <c r="AE17" s="301"/>
      <c r="AF17" s="301">
        <v>180</v>
      </c>
      <c r="AG17" s="301"/>
      <c r="AH17" s="301"/>
      <c r="AI17" s="301"/>
      <c r="AJ17" s="301"/>
      <c r="AK17" s="301">
        <v>180</v>
      </c>
      <c r="AL17" s="99"/>
    </row>
    <row r="18" spans="1:38" x14ac:dyDescent="0.25">
      <c r="A18" s="96"/>
      <c r="B18" s="301"/>
      <c r="C18" s="301"/>
      <c r="D18" s="301"/>
      <c r="E18" s="301"/>
      <c r="F18" s="301"/>
      <c r="G18" s="301"/>
      <c r="H18" s="97"/>
      <c r="I18" s="96"/>
      <c r="J18" s="301"/>
      <c r="K18" s="301"/>
      <c r="L18" s="301"/>
      <c r="M18" s="301"/>
      <c r="N18" s="301"/>
      <c r="O18" s="301"/>
      <c r="P18" s="301"/>
      <c r="Q18" s="301"/>
      <c r="R18" s="96">
        <v>14030224</v>
      </c>
      <c r="S18" s="96" t="s">
        <v>118</v>
      </c>
      <c r="T18" s="301" t="s">
        <v>133</v>
      </c>
      <c r="U18" s="301" t="s">
        <v>215</v>
      </c>
      <c r="V18" s="301"/>
      <c r="W18" s="301"/>
      <c r="X18" s="301">
        <v>180</v>
      </c>
      <c r="Y18" s="301"/>
      <c r="Z18" s="301"/>
      <c r="AA18" s="301"/>
      <c r="AB18" s="301"/>
      <c r="AC18" s="301"/>
      <c r="AD18" s="301"/>
      <c r="AE18" s="301"/>
      <c r="AF18" s="301">
        <v>180</v>
      </c>
      <c r="AG18" s="301"/>
      <c r="AH18" s="301"/>
      <c r="AI18" s="301"/>
      <c r="AJ18" s="301"/>
      <c r="AK18" s="301">
        <v>180</v>
      </c>
      <c r="AL18" s="99"/>
    </row>
    <row r="19" spans="1:38" x14ac:dyDescent="0.25">
      <c r="A19" s="96"/>
      <c r="B19" s="301"/>
      <c r="C19" s="301"/>
      <c r="D19" s="301"/>
      <c r="E19" s="301"/>
      <c r="F19" s="301"/>
      <c r="G19" s="301"/>
      <c r="H19" s="97"/>
      <c r="I19" s="96"/>
      <c r="J19" s="301"/>
      <c r="K19" s="301"/>
      <c r="L19" s="301"/>
      <c r="M19" s="301"/>
      <c r="N19" s="301"/>
      <c r="O19" s="301"/>
      <c r="P19" s="301"/>
      <c r="Q19" s="301"/>
      <c r="R19" s="96">
        <v>14030224</v>
      </c>
      <c r="S19" s="96" t="s">
        <v>118</v>
      </c>
      <c r="T19" s="301" t="s">
        <v>133</v>
      </c>
      <c r="U19" s="301" t="s">
        <v>217</v>
      </c>
      <c r="V19" s="301"/>
      <c r="W19" s="301"/>
      <c r="X19" s="301">
        <v>180</v>
      </c>
      <c r="Y19" s="301"/>
      <c r="Z19" s="301"/>
      <c r="AA19" s="301"/>
      <c r="AB19" s="301"/>
      <c r="AC19" s="301"/>
      <c r="AD19" s="301"/>
      <c r="AE19" s="301"/>
      <c r="AF19" s="301">
        <v>180</v>
      </c>
      <c r="AG19" s="301"/>
      <c r="AH19" s="301"/>
      <c r="AI19" s="301"/>
      <c r="AJ19" s="301"/>
      <c r="AK19" s="301">
        <v>180</v>
      </c>
      <c r="AL19" s="99"/>
    </row>
    <row r="20" spans="1:38" x14ac:dyDescent="0.25">
      <c r="A20" s="96"/>
      <c r="B20" s="301"/>
      <c r="C20" s="301"/>
      <c r="D20" s="301"/>
      <c r="E20" s="301"/>
      <c r="F20" s="301"/>
      <c r="G20" s="301"/>
      <c r="H20" s="97"/>
      <c r="I20" s="96"/>
      <c r="J20" s="301"/>
      <c r="K20" s="301"/>
      <c r="L20" s="301"/>
      <c r="M20" s="301"/>
      <c r="N20" s="301"/>
      <c r="O20" s="301"/>
      <c r="P20" s="301"/>
      <c r="Q20" s="301"/>
      <c r="R20" s="96">
        <v>14030224</v>
      </c>
      <c r="S20" s="96" t="s">
        <v>118</v>
      </c>
      <c r="T20" s="301" t="s">
        <v>133</v>
      </c>
      <c r="U20" s="301" t="s">
        <v>217</v>
      </c>
      <c r="V20" s="301"/>
      <c r="W20" s="301"/>
      <c r="X20" s="301">
        <v>180</v>
      </c>
      <c r="Y20" s="301"/>
      <c r="Z20" s="301"/>
      <c r="AA20" s="301"/>
      <c r="AB20" s="301"/>
      <c r="AC20" s="301"/>
      <c r="AD20" s="301"/>
      <c r="AE20" s="301"/>
      <c r="AF20" s="301">
        <v>180</v>
      </c>
      <c r="AG20" s="301"/>
      <c r="AH20" s="301"/>
      <c r="AI20" s="301"/>
      <c r="AJ20" s="301"/>
      <c r="AK20" s="301">
        <v>180</v>
      </c>
      <c r="AL20" s="99"/>
    </row>
    <row r="21" spans="1:38" x14ac:dyDescent="0.25">
      <c r="A21" s="96"/>
      <c r="B21" s="301"/>
      <c r="C21" s="301"/>
      <c r="D21" s="301"/>
      <c r="E21" s="301"/>
      <c r="F21" s="301"/>
      <c r="G21" s="301"/>
      <c r="H21" s="97"/>
      <c r="I21" s="96"/>
      <c r="J21" s="301"/>
      <c r="K21" s="301"/>
      <c r="L21" s="301"/>
      <c r="M21" s="301"/>
      <c r="N21" s="301"/>
      <c r="O21" s="301"/>
      <c r="P21" s="301"/>
      <c r="Q21" s="301"/>
      <c r="R21" s="96">
        <v>14030224</v>
      </c>
      <c r="S21" s="96" t="s">
        <v>230</v>
      </c>
      <c r="T21" s="301" t="s">
        <v>231</v>
      </c>
      <c r="U21" s="301" t="s">
        <v>214</v>
      </c>
      <c r="V21" s="301"/>
      <c r="W21" s="301"/>
      <c r="X21" s="301">
        <v>240</v>
      </c>
      <c r="Y21" s="301"/>
      <c r="Z21" s="301"/>
      <c r="AA21" s="301"/>
      <c r="AB21" s="301"/>
      <c r="AC21" s="301"/>
      <c r="AD21" s="301"/>
      <c r="AE21" s="301"/>
      <c r="AF21" s="301">
        <v>240</v>
      </c>
      <c r="AG21" s="301"/>
      <c r="AH21" s="301"/>
      <c r="AI21" s="301"/>
      <c r="AJ21" s="301"/>
      <c r="AK21" s="301">
        <v>240</v>
      </c>
      <c r="AL21" s="99"/>
    </row>
    <row r="22" spans="1:38" x14ac:dyDescent="0.25">
      <c r="A22" s="96"/>
      <c r="B22" s="301"/>
      <c r="C22" s="301"/>
      <c r="D22" s="301"/>
      <c r="E22" s="301"/>
      <c r="F22" s="301"/>
      <c r="G22" s="301"/>
      <c r="H22" s="97"/>
      <c r="I22" s="96"/>
      <c r="J22" s="301"/>
      <c r="K22" s="301"/>
      <c r="L22" s="301"/>
      <c r="M22" s="301"/>
      <c r="N22" s="301"/>
      <c r="O22" s="301"/>
      <c r="P22" s="301"/>
      <c r="Q22" s="301"/>
      <c r="R22" s="96">
        <v>14030224</v>
      </c>
      <c r="S22" s="96" t="s">
        <v>218</v>
      </c>
      <c r="T22" s="301" t="s">
        <v>133</v>
      </c>
      <c r="U22" s="301" t="s">
        <v>214</v>
      </c>
      <c r="V22" s="301"/>
      <c r="W22" s="301"/>
      <c r="X22" s="301">
        <v>240</v>
      </c>
      <c r="Y22" s="301"/>
      <c r="Z22" s="301"/>
      <c r="AA22" s="301"/>
      <c r="AB22" s="301"/>
      <c r="AC22" s="301"/>
      <c r="AD22" s="301"/>
      <c r="AE22" s="301"/>
      <c r="AF22" s="301">
        <v>240</v>
      </c>
      <c r="AG22" s="301"/>
      <c r="AH22" s="301"/>
      <c r="AI22" s="301"/>
      <c r="AJ22" s="301"/>
      <c r="AK22" s="301">
        <v>240</v>
      </c>
      <c r="AL22" s="99"/>
    </row>
    <row r="23" spans="1:38" x14ac:dyDescent="0.25">
      <c r="A23" s="96"/>
      <c r="B23" s="301"/>
      <c r="C23" s="301"/>
      <c r="D23" s="301"/>
      <c r="E23" s="301"/>
      <c r="F23" s="301"/>
      <c r="G23" s="301"/>
      <c r="H23" s="97"/>
      <c r="I23" s="96"/>
      <c r="J23" s="301"/>
      <c r="K23" s="301"/>
      <c r="L23" s="301"/>
      <c r="M23" s="301"/>
      <c r="N23" s="301"/>
      <c r="O23" s="301"/>
      <c r="P23" s="301"/>
      <c r="Q23" s="301"/>
      <c r="R23" s="96">
        <v>14030225</v>
      </c>
      <c r="S23" s="96" t="s">
        <v>118</v>
      </c>
      <c r="T23" s="301" t="s">
        <v>133</v>
      </c>
      <c r="U23" s="301" t="s">
        <v>233</v>
      </c>
      <c r="V23" s="301"/>
      <c r="W23" s="301"/>
      <c r="X23" s="301">
        <v>180</v>
      </c>
      <c r="Y23" s="301"/>
      <c r="Z23" s="301"/>
      <c r="AA23" s="301"/>
      <c r="AB23" s="301"/>
      <c r="AC23" s="301"/>
      <c r="AD23" s="301"/>
      <c r="AE23" s="301"/>
      <c r="AF23" s="301">
        <v>180</v>
      </c>
      <c r="AG23" s="301"/>
      <c r="AH23" s="301"/>
      <c r="AI23" s="301"/>
      <c r="AJ23" s="301"/>
      <c r="AK23" s="301">
        <v>180</v>
      </c>
      <c r="AL23" s="99"/>
    </row>
    <row r="24" spans="1:38" x14ac:dyDescent="0.25">
      <c r="A24" s="96"/>
      <c r="B24" s="301"/>
      <c r="C24" s="301"/>
      <c r="D24" s="301"/>
      <c r="E24" s="301"/>
      <c r="F24" s="301"/>
      <c r="G24" s="301"/>
      <c r="H24" s="97"/>
      <c r="I24" s="96"/>
      <c r="J24" s="301"/>
      <c r="K24" s="301"/>
      <c r="L24" s="301"/>
      <c r="M24" s="301"/>
      <c r="N24" s="301"/>
      <c r="O24" s="301"/>
      <c r="P24" s="301"/>
      <c r="Q24" s="301"/>
      <c r="R24" s="96">
        <v>14030225</v>
      </c>
      <c r="S24" s="96" t="s">
        <v>218</v>
      </c>
      <c r="T24" s="301" t="s">
        <v>130</v>
      </c>
      <c r="U24" s="301" t="s">
        <v>215</v>
      </c>
      <c r="V24" s="301"/>
      <c r="W24" s="301"/>
      <c r="X24" s="301">
        <v>180</v>
      </c>
      <c r="Y24" s="301"/>
      <c r="Z24" s="301"/>
      <c r="AA24" s="301"/>
      <c r="AB24" s="301"/>
      <c r="AC24" s="301"/>
      <c r="AD24" s="301"/>
      <c r="AE24" s="301"/>
      <c r="AF24" s="301">
        <v>180</v>
      </c>
      <c r="AG24" s="301"/>
      <c r="AH24" s="301"/>
      <c r="AI24" s="301"/>
      <c r="AJ24" s="301"/>
      <c r="AK24" s="301">
        <v>180</v>
      </c>
      <c r="AL24" s="99"/>
    </row>
    <row r="25" spans="1:38" x14ac:dyDescent="0.25">
      <c r="A25" s="96"/>
      <c r="B25" s="301"/>
      <c r="C25" s="301"/>
      <c r="D25" s="301"/>
      <c r="E25" s="301"/>
      <c r="F25" s="301"/>
      <c r="G25" s="301"/>
      <c r="H25" s="97"/>
      <c r="I25" s="96"/>
      <c r="J25" s="301"/>
      <c r="K25" s="301"/>
      <c r="L25" s="301"/>
      <c r="M25" s="301"/>
      <c r="N25" s="301"/>
      <c r="O25" s="301"/>
      <c r="P25" s="301"/>
      <c r="Q25" s="301"/>
      <c r="R25" s="96">
        <v>14030225</v>
      </c>
      <c r="S25" s="96" t="s">
        <v>136</v>
      </c>
      <c r="T25" s="301" t="s">
        <v>130</v>
      </c>
      <c r="U25" s="301" t="s">
        <v>219</v>
      </c>
      <c r="V25" s="301"/>
      <c r="W25" s="301"/>
      <c r="X25" s="301">
        <v>180</v>
      </c>
      <c r="Y25" s="301"/>
      <c r="Z25" s="301"/>
      <c r="AA25" s="301"/>
      <c r="AB25" s="301"/>
      <c r="AC25" s="301"/>
      <c r="AD25" s="301"/>
      <c r="AE25" s="301"/>
      <c r="AF25" s="301">
        <v>180</v>
      </c>
      <c r="AG25" s="301"/>
      <c r="AH25" s="301"/>
      <c r="AI25" s="301"/>
      <c r="AJ25" s="301"/>
      <c r="AK25" s="301">
        <v>180</v>
      </c>
      <c r="AL25" s="99"/>
    </row>
    <row r="26" spans="1:38" x14ac:dyDescent="0.25">
      <c r="A26" s="96"/>
      <c r="B26" s="301"/>
      <c r="C26" s="301"/>
      <c r="D26" s="301"/>
      <c r="E26" s="301"/>
      <c r="F26" s="301"/>
      <c r="G26" s="301"/>
      <c r="H26" s="97"/>
      <c r="I26" s="96"/>
      <c r="J26" s="301"/>
      <c r="K26" s="301"/>
      <c r="L26" s="301"/>
      <c r="M26" s="301"/>
      <c r="N26" s="301"/>
      <c r="O26" s="301"/>
      <c r="P26" s="301"/>
      <c r="Q26" s="301"/>
      <c r="R26" s="96">
        <v>14030225</v>
      </c>
      <c r="S26" s="96" t="s">
        <v>121</v>
      </c>
      <c r="T26" s="301" t="s">
        <v>130</v>
      </c>
      <c r="U26" s="301" t="s">
        <v>219</v>
      </c>
      <c r="V26" s="301"/>
      <c r="W26" s="301"/>
      <c r="X26" s="301">
        <v>180</v>
      </c>
      <c r="Y26" s="301"/>
      <c r="Z26" s="301"/>
      <c r="AA26" s="301"/>
      <c r="AB26" s="301"/>
      <c r="AC26" s="301"/>
      <c r="AD26" s="301"/>
      <c r="AE26" s="301"/>
      <c r="AF26" s="301">
        <v>180</v>
      </c>
      <c r="AG26" s="301"/>
      <c r="AH26" s="301"/>
      <c r="AI26" s="301"/>
      <c r="AJ26" s="301"/>
      <c r="AK26" s="301">
        <v>180</v>
      </c>
      <c r="AL26" s="99"/>
    </row>
    <row r="27" spans="1:38" x14ac:dyDescent="0.25">
      <c r="A27" s="96"/>
      <c r="B27" s="301"/>
      <c r="C27" s="301"/>
      <c r="D27" s="301"/>
      <c r="E27" s="301"/>
      <c r="F27" s="301"/>
      <c r="G27" s="301"/>
      <c r="H27" s="97"/>
      <c r="I27" s="96"/>
      <c r="J27" s="301"/>
      <c r="K27" s="301"/>
      <c r="L27" s="301"/>
      <c r="M27" s="301"/>
      <c r="N27" s="301"/>
      <c r="O27" s="301"/>
      <c r="P27" s="301"/>
      <c r="Q27" s="301"/>
      <c r="R27" s="96">
        <v>14030225</v>
      </c>
      <c r="S27" s="96" t="s">
        <v>118</v>
      </c>
      <c r="T27" s="301" t="s">
        <v>133</v>
      </c>
      <c r="U27" s="301" t="s">
        <v>214</v>
      </c>
      <c r="V27" s="301"/>
      <c r="W27" s="301"/>
      <c r="X27" s="301">
        <v>180</v>
      </c>
      <c r="Y27" s="301"/>
      <c r="Z27" s="301"/>
      <c r="AA27" s="301"/>
      <c r="AB27" s="301"/>
      <c r="AC27" s="301"/>
      <c r="AD27" s="301"/>
      <c r="AE27" s="301"/>
      <c r="AF27" s="301">
        <v>180</v>
      </c>
      <c r="AG27" s="301"/>
      <c r="AH27" s="301"/>
      <c r="AI27" s="301"/>
      <c r="AJ27" s="301"/>
      <c r="AK27" s="301">
        <v>180</v>
      </c>
      <c r="AL27" s="99"/>
    </row>
    <row r="28" spans="1:38" x14ac:dyDescent="0.25">
      <c r="A28" s="96"/>
      <c r="B28" s="301"/>
      <c r="C28" s="301"/>
      <c r="D28" s="301"/>
      <c r="E28" s="301"/>
      <c r="F28" s="301"/>
      <c r="G28" s="301"/>
      <c r="H28" s="97"/>
      <c r="I28" s="96"/>
      <c r="J28" s="301"/>
      <c r="K28" s="301"/>
      <c r="L28" s="301"/>
      <c r="M28" s="301"/>
      <c r="N28" s="301"/>
      <c r="O28" s="301"/>
      <c r="P28" s="301"/>
      <c r="Q28" s="301"/>
      <c r="R28" s="96">
        <v>14030226</v>
      </c>
      <c r="S28" s="96" t="s">
        <v>121</v>
      </c>
      <c r="T28" s="301" t="s">
        <v>130</v>
      </c>
      <c r="U28" s="301" t="s">
        <v>214</v>
      </c>
      <c r="V28" s="301"/>
      <c r="W28" s="301"/>
      <c r="X28" s="301">
        <v>180</v>
      </c>
      <c r="Y28" s="301"/>
      <c r="Z28" s="301"/>
      <c r="AA28" s="301"/>
      <c r="AB28" s="301"/>
      <c r="AC28" s="301"/>
      <c r="AD28" s="301"/>
      <c r="AE28" s="301"/>
      <c r="AF28" s="301">
        <v>180</v>
      </c>
      <c r="AG28" s="301"/>
      <c r="AH28" s="301"/>
      <c r="AI28" s="301"/>
      <c r="AJ28" s="301"/>
      <c r="AK28" s="301">
        <v>180</v>
      </c>
      <c r="AL28" s="99"/>
    </row>
    <row r="29" spans="1:38" x14ac:dyDescent="0.25">
      <c r="A29" s="96"/>
      <c r="B29" s="301"/>
      <c r="C29" s="301"/>
      <c r="D29" s="301"/>
      <c r="E29" s="301"/>
      <c r="F29" s="301"/>
      <c r="G29" s="301"/>
      <c r="H29" s="97"/>
      <c r="I29" s="96"/>
      <c r="J29" s="301"/>
      <c r="K29" s="301"/>
      <c r="L29" s="301"/>
      <c r="M29" s="301"/>
      <c r="N29" s="301"/>
      <c r="O29" s="301"/>
      <c r="P29" s="301"/>
      <c r="Q29" s="301"/>
      <c r="R29" s="96">
        <v>14030226</v>
      </c>
      <c r="S29" s="96" t="s">
        <v>223</v>
      </c>
      <c r="T29" s="301" t="s">
        <v>133</v>
      </c>
      <c r="U29" s="301" t="s">
        <v>214</v>
      </c>
      <c r="V29" s="301"/>
      <c r="W29" s="301"/>
      <c r="X29" s="301">
        <v>180</v>
      </c>
      <c r="Y29" s="301"/>
      <c r="Z29" s="301"/>
      <c r="AA29" s="301"/>
      <c r="AB29" s="301"/>
      <c r="AC29" s="301"/>
      <c r="AD29" s="301"/>
      <c r="AE29" s="301"/>
      <c r="AF29" s="301">
        <v>180</v>
      </c>
      <c r="AG29" s="301"/>
      <c r="AH29" s="301"/>
      <c r="AI29" s="301"/>
      <c r="AJ29" s="301"/>
      <c r="AK29" s="301">
        <v>180</v>
      </c>
      <c r="AL29" s="99"/>
    </row>
    <row r="30" spans="1:38" x14ac:dyDescent="0.25">
      <c r="A30" s="96"/>
      <c r="B30" s="301"/>
      <c r="C30" s="301"/>
      <c r="D30" s="301"/>
      <c r="E30" s="301"/>
      <c r="F30" s="301"/>
      <c r="G30" s="301"/>
      <c r="H30" s="97"/>
      <c r="I30" s="96"/>
      <c r="J30" s="301"/>
      <c r="K30" s="301"/>
      <c r="L30" s="301"/>
      <c r="M30" s="301"/>
      <c r="N30" s="301"/>
      <c r="O30" s="301"/>
      <c r="P30" s="301"/>
      <c r="Q30" s="301"/>
      <c r="R30" s="96">
        <v>14030226</v>
      </c>
      <c r="S30" s="96" t="s">
        <v>218</v>
      </c>
      <c r="T30" s="301" t="s">
        <v>133</v>
      </c>
      <c r="U30" s="301" t="s">
        <v>214</v>
      </c>
      <c r="V30" s="301"/>
      <c r="W30" s="301"/>
      <c r="X30" s="301">
        <v>180</v>
      </c>
      <c r="Y30" s="301"/>
      <c r="Z30" s="301"/>
      <c r="AA30" s="301"/>
      <c r="AB30" s="301"/>
      <c r="AC30" s="301"/>
      <c r="AD30" s="301"/>
      <c r="AE30" s="301"/>
      <c r="AF30" s="301">
        <v>180</v>
      </c>
      <c r="AG30" s="301"/>
      <c r="AH30" s="301"/>
      <c r="AI30" s="301"/>
      <c r="AJ30" s="301"/>
      <c r="AK30" s="301">
        <v>180</v>
      </c>
      <c r="AL30" s="99"/>
    </row>
    <row r="31" spans="1:38" x14ac:dyDescent="0.25">
      <c r="A31" s="96"/>
      <c r="B31" s="301"/>
      <c r="C31" s="301"/>
      <c r="D31" s="301"/>
      <c r="E31" s="301"/>
      <c r="F31" s="301"/>
      <c r="G31" s="301"/>
      <c r="H31" s="97"/>
      <c r="I31" s="96"/>
      <c r="J31" s="301"/>
      <c r="K31" s="301"/>
      <c r="L31" s="301"/>
      <c r="M31" s="301"/>
      <c r="N31" s="301"/>
      <c r="O31" s="301"/>
      <c r="P31" s="301"/>
      <c r="Q31" s="301"/>
      <c r="R31" s="96">
        <v>14030226</v>
      </c>
      <c r="S31" s="96" t="s">
        <v>118</v>
      </c>
      <c r="T31" s="301" t="s">
        <v>132</v>
      </c>
      <c r="U31" s="301" t="s">
        <v>376</v>
      </c>
      <c r="V31" s="301"/>
      <c r="W31" s="301"/>
      <c r="X31" s="301">
        <v>180</v>
      </c>
      <c r="Y31" s="301"/>
      <c r="Z31" s="301"/>
      <c r="AA31" s="301"/>
      <c r="AB31" s="301"/>
      <c r="AC31" s="301"/>
      <c r="AD31" s="301"/>
      <c r="AE31" s="301"/>
      <c r="AF31" s="301">
        <v>180</v>
      </c>
      <c r="AG31" s="301"/>
      <c r="AH31" s="301"/>
      <c r="AI31" s="301"/>
      <c r="AJ31" s="301"/>
      <c r="AK31" s="301">
        <v>180</v>
      </c>
      <c r="AL31" s="99"/>
    </row>
    <row r="32" spans="1:38" x14ac:dyDescent="0.25">
      <c r="A32" s="96"/>
      <c r="B32" s="301"/>
      <c r="C32" s="301"/>
      <c r="D32" s="301"/>
      <c r="E32" s="301"/>
      <c r="F32" s="301"/>
      <c r="G32" s="301"/>
      <c r="H32" s="97"/>
      <c r="I32" s="96"/>
      <c r="J32" s="301"/>
      <c r="K32" s="301"/>
      <c r="L32" s="301"/>
      <c r="M32" s="301"/>
      <c r="N32" s="301"/>
      <c r="O32" s="301"/>
      <c r="P32" s="301"/>
      <c r="Q32" s="301"/>
      <c r="R32" s="96">
        <v>14030226</v>
      </c>
      <c r="S32" s="96" t="s">
        <v>118</v>
      </c>
      <c r="T32" s="301" t="s">
        <v>133</v>
      </c>
      <c r="U32" s="301" t="s">
        <v>376</v>
      </c>
      <c r="V32" s="301"/>
      <c r="W32" s="301"/>
      <c r="X32" s="301">
        <v>180</v>
      </c>
      <c r="Y32" s="301"/>
      <c r="Z32" s="301"/>
      <c r="AA32" s="301"/>
      <c r="AB32" s="301"/>
      <c r="AC32" s="301"/>
      <c r="AD32" s="301"/>
      <c r="AE32" s="301"/>
      <c r="AF32" s="301">
        <v>180</v>
      </c>
      <c r="AG32" s="301"/>
      <c r="AH32" s="301"/>
      <c r="AI32" s="301"/>
      <c r="AJ32" s="301"/>
      <c r="AK32" s="301">
        <v>180</v>
      </c>
      <c r="AL32" s="99"/>
    </row>
    <row r="33" spans="1:38" x14ac:dyDescent="0.25">
      <c r="A33" s="96"/>
      <c r="B33" s="301"/>
      <c r="C33" s="301"/>
      <c r="D33" s="301"/>
      <c r="E33" s="301"/>
      <c r="F33" s="301"/>
      <c r="G33" s="301"/>
      <c r="H33" s="97"/>
      <c r="I33" s="96"/>
      <c r="J33" s="301"/>
      <c r="K33" s="301"/>
      <c r="L33" s="301"/>
      <c r="M33" s="301"/>
      <c r="N33" s="301"/>
      <c r="O33" s="301"/>
      <c r="P33" s="301"/>
      <c r="Q33" s="301"/>
      <c r="R33" s="96">
        <v>14030226</v>
      </c>
      <c r="S33" s="96" t="s">
        <v>118</v>
      </c>
      <c r="T33" s="301" t="s">
        <v>133</v>
      </c>
      <c r="U33" s="301" t="s">
        <v>215</v>
      </c>
      <c r="V33" s="301"/>
      <c r="W33" s="301"/>
      <c r="X33" s="301">
        <v>180</v>
      </c>
      <c r="Y33" s="301"/>
      <c r="Z33" s="301"/>
      <c r="AA33" s="301"/>
      <c r="AB33" s="301"/>
      <c r="AC33" s="301"/>
      <c r="AD33" s="301"/>
      <c r="AE33" s="301"/>
      <c r="AF33" s="301">
        <v>180</v>
      </c>
      <c r="AG33" s="301"/>
      <c r="AH33" s="301"/>
      <c r="AI33" s="301"/>
      <c r="AJ33" s="301"/>
      <c r="AK33" s="301">
        <v>180</v>
      </c>
      <c r="AL33" s="99"/>
    </row>
    <row r="34" spans="1:38" x14ac:dyDescent="0.25">
      <c r="A34" s="96"/>
      <c r="B34" s="301"/>
      <c r="C34" s="301"/>
      <c r="D34" s="301"/>
      <c r="E34" s="301"/>
      <c r="F34" s="301"/>
      <c r="G34" s="301"/>
      <c r="H34" s="97"/>
      <c r="I34" s="96"/>
      <c r="J34" s="301"/>
      <c r="K34" s="301"/>
      <c r="L34" s="301"/>
      <c r="M34" s="301"/>
      <c r="N34" s="301"/>
      <c r="O34" s="301"/>
      <c r="P34" s="301"/>
      <c r="Q34" s="301"/>
      <c r="R34" s="96">
        <v>14030226</v>
      </c>
      <c r="S34" s="96" t="s">
        <v>118</v>
      </c>
      <c r="T34" s="301" t="s">
        <v>133</v>
      </c>
      <c r="U34" s="301" t="s">
        <v>215</v>
      </c>
      <c r="V34" s="301"/>
      <c r="W34" s="301"/>
      <c r="X34" s="301">
        <v>180</v>
      </c>
      <c r="Y34" s="301"/>
      <c r="Z34" s="301"/>
      <c r="AA34" s="301"/>
      <c r="AB34" s="301"/>
      <c r="AC34" s="301"/>
      <c r="AD34" s="301"/>
      <c r="AE34" s="301"/>
      <c r="AF34" s="301">
        <v>180</v>
      </c>
      <c r="AG34" s="301"/>
      <c r="AH34" s="301"/>
      <c r="AI34" s="301"/>
      <c r="AJ34" s="301"/>
      <c r="AK34" s="301">
        <v>180</v>
      </c>
      <c r="AL34" s="99"/>
    </row>
    <row r="35" spans="1:38" x14ac:dyDescent="0.25">
      <c r="A35" s="96"/>
      <c r="B35" s="301"/>
      <c r="C35" s="301"/>
      <c r="D35" s="301"/>
      <c r="E35" s="301"/>
      <c r="F35" s="301"/>
      <c r="G35" s="301"/>
      <c r="H35" s="97"/>
      <c r="I35" s="96"/>
      <c r="J35" s="301"/>
      <c r="K35" s="301"/>
      <c r="L35" s="301"/>
      <c r="M35" s="301"/>
      <c r="N35" s="301"/>
      <c r="O35" s="301"/>
      <c r="P35" s="301"/>
      <c r="Q35" s="301"/>
      <c r="R35" s="96">
        <v>14030226</v>
      </c>
      <c r="S35" s="96" t="s">
        <v>136</v>
      </c>
      <c r="T35" s="301" t="s">
        <v>130</v>
      </c>
      <c r="U35" s="301" t="s">
        <v>219</v>
      </c>
      <c r="V35" s="301"/>
      <c r="W35" s="301"/>
      <c r="X35" s="301">
        <v>180</v>
      </c>
      <c r="Y35" s="301"/>
      <c r="Z35" s="301"/>
      <c r="AA35" s="301"/>
      <c r="AB35" s="301"/>
      <c r="AC35" s="301"/>
      <c r="AD35" s="301"/>
      <c r="AE35" s="301"/>
      <c r="AF35" s="301">
        <v>180</v>
      </c>
      <c r="AG35" s="301"/>
      <c r="AH35" s="301"/>
      <c r="AI35" s="301"/>
      <c r="AJ35" s="301"/>
      <c r="AK35" s="301">
        <v>180</v>
      </c>
      <c r="AL35" s="99"/>
    </row>
    <row r="36" spans="1:38" x14ac:dyDescent="0.25">
      <c r="A36" s="96"/>
      <c r="B36" s="301"/>
      <c r="C36" s="301"/>
      <c r="D36" s="301"/>
      <c r="E36" s="301"/>
      <c r="F36" s="301"/>
      <c r="G36" s="301"/>
      <c r="H36" s="97"/>
      <c r="I36" s="96"/>
      <c r="J36" s="301"/>
      <c r="K36" s="301"/>
      <c r="L36" s="301"/>
      <c r="M36" s="301"/>
      <c r="N36" s="301"/>
      <c r="O36" s="301"/>
      <c r="P36" s="301"/>
      <c r="Q36" s="301"/>
      <c r="R36" s="96">
        <v>14030227</v>
      </c>
      <c r="S36" s="96" t="s">
        <v>118</v>
      </c>
      <c r="T36" s="301" t="s">
        <v>132</v>
      </c>
      <c r="U36" s="301" t="s">
        <v>376</v>
      </c>
      <c r="V36" s="301"/>
      <c r="W36" s="301"/>
      <c r="X36" s="301">
        <v>180</v>
      </c>
      <c r="Y36" s="301"/>
      <c r="Z36" s="301"/>
      <c r="AA36" s="301"/>
      <c r="AB36" s="301"/>
      <c r="AC36" s="301"/>
      <c r="AD36" s="301"/>
      <c r="AE36" s="301"/>
      <c r="AF36" s="301">
        <v>180</v>
      </c>
      <c r="AG36" s="301"/>
      <c r="AH36" s="301"/>
      <c r="AI36" s="301"/>
      <c r="AJ36" s="301"/>
      <c r="AK36" s="301">
        <v>180</v>
      </c>
      <c r="AL36" s="99"/>
    </row>
    <row r="37" spans="1:38" x14ac:dyDescent="0.25">
      <c r="A37" s="96"/>
      <c r="B37" s="301"/>
      <c r="C37" s="301"/>
      <c r="D37" s="301"/>
      <c r="E37" s="301"/>
      <c r="F37" s="301"/>
      <c r="G37" s="301"/>
      <c r="H37" s="97"/>
      <c r="I37" s="96"/>
      <c r="J37" s="301"/>
      <c r="K37" s="301"/>
      <c r="L37" s="301"/>
      <c r="M37" s="301"/>
      <c r="N37" s="301"/>
      <c r="O37" s="301"/>
      <c r="P37" s="301"/>
      <c r="Q37" s="301"/>
      <c r="R37" s="96">
        <v>14030227</v>
      </c>
      <c r="S37" s="96" t="s">
        <v>121</v>
      </c>
      <c r="T37" s="301" t="s">
        <v>130</v>
      </c>
      <c r="U37" s="301" t="s">
        <v>214</v>
      </c>
      <c r="V37" s="301"/>
      <c r="W37" s="301"/>
      <c r="X37" s="301">
        <v>180</v>
      </c>
      <c r="Y37" s="301"/>
      <c r="Z37" s="301"/>
      <c r="AA37" s="301"/>
      <c r="AB37" s="301"/>
      <c r="AC37" s="301"/>
      <c r="AD37" s="301"/>
      <c r="AE37" s="301"/>
      <c r="AF37" s="301">
        <v>180</v>
      </c>
      <c r="AG37" s="301"/>
      <c r="AH37" s="301"/>
      <c r="AI37" s="301"/>
      <c r="AJ37" s="301"/>
      <c r="AK37" s="301">
        <v>180</v>
      </c>
      <c r="AL37" s="99"/>
    </row>
    <row r="38" spans="1:38" x14ac:dyDescent="0.25">
      <c r="A38" s="96"/>
      <c r="B38" s="301"/>
      <c r="C38" s="301"/>
      <c r="D38" s="301"/>
      <c r="E38" s="301"/>
      <c r="F38" s="301"/>
      <c r="G38" s="301"/>
      <c r="H38" s="97"/>
      <c r="I38" s="96"/>
      <c r="J38" s="301"/>
      <c r="K38" s="301"/>
      <c r="L38" s="301"/>
      <c r="M38" s="301"/>
      <c r="N38" s="301"/>
      <c r="O38" s="301"/>
      <c r="P38" s="301"/>
      <c r="Q38" s="301"/>
      <c r="R38" s="96">
        <v>14030227</v>
      </c>
      <c r="S38" s="96" t="s">
        <v>121</v>
      </c>
      <c r="T38" s="301" t="s">
        <v>130</v>
      </c>
      <c r="U38" s="301" t="s">
        <v>214</v>
      </c>
      <c r="V38" s="301"/>
      <c r="W38" s="301"/>
      <c r="X38" s="301">
        <v>180</v>
      </c>
      <c r="Y38" s="301"/>
      <c r="Z38" s="301"/>
      <c r="AA38" s="301"/>
      <c r="AB38" s="301"/>
      <c r="AC38" s="301"/>
      <c r="AD38" s="301"/>
      <c r="AE38" s="301"/>
      <c r="AF38" s="301">
        <v>180</v>
      </c>
      <c r="AG38" s="301"/>
      <c r="AH38" s="301"/>
      <c r="AI38" s="301"/>
      <c r="AJ38" s="301"/>
      <c r="AK38" s="301">
        <v>180</v>
      </c>
      <c r="AL38" s="99"/>
    </row>
    <row r="39" spans="1:38" x14ac:dyDescent="0.25">
      <c r="A39" s="96"/>
      <c r="B39" s="301"/>
      <c r="C39" s="301"/>
      <c r="D39" s="301"/>
      <c r="E39" s="301"/>
      <c r="F39" s="301"/>
      <c r="G39" s="301"/>
      <c r="H39" s="97"/>
      <c r="I39" s="96"/>
      <c r="J39" s="301"/>
      <c r="K39" s="301"/>
      <c r="L39" s="301"/>
      <c r="M39" s="301"/>
      <c r="N39" s="301"/>
      <c r="O39" s="301"/>
      <c r="P39" s="301"/>
      <c r="Q39" s="301"/>
      <c r="R39" s="96">
        <v>14030227</v>
      </c>
      <c r="S39" s="96" t="s">
        <v>121</v>
      </c>
      <c r="T39" s="301" t="s">
        <v>130</v>
      </c>
      <c r="U39" s="301" t="s">
        <v>214</v>
      </c>
      <c r="V39" s="301"/>
      <c r="W39" s="301"/>
      <c r="X39" s="301">
        <v>180</v>
      </c>
      <c r="Y39" s="301"/>
      <c r="Z39" s="301"/>
      <c r="AA39" s="301"/>
      <c r="AB39" s="301"/>
      <c r="AC39" s="301"/>
      <c r="AD39" s="301"/>
      <c r="AE39" s="301"/>
      <c r="AF39" s="301">
        <v>180</v>
      </c>
      <c r="AG39" s="301"/>
      <c r="AH39" s="301"/>
      <c r="AI39" s="301"/>
      <c r="AJ39" s="301"/>
      <c r="AK39" s="301">
        <v>180</v>
      </c>
      <c r="AL39" s="99"/>
    </row>
    <row r="40" spans="1:38" x14ac:dyDescent="0.25">
      <c r="A40" s="301"/>
      <c r="B40" s="301"/>
      <c r="C40" s="301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96">
        <v>14030227</v>
      </c>
      <c r="S40" s="301" t="s">
        <v>118</v>
      </c>
      <c r="T40" s="301" t="s">
        <v>133</v>
      </c>
      <c r="U40" s="301" t="s">
        <v>214</v>
      </c>
      <c r="V40" s="301"/>
      <c r="W40" s="301"/>
      <c r="X40" s="301">
        <v>180</v>
      </c>
      <c r="Y40" s="301"/>
      <c r="Z40" s="301"/>
      <c r="AA40" s="301"/>
      <c r="AB40" s="301"/>
      <c r="AC40" s="301"/>
      <c r="AD40" s="301"/>
      <c r="AE40" s="301"/>
      <c r="AF40" s="301">
        <v>180</v>
      </c>
      <c r="AG40" s="301"/>
      <c r="AH40" s="301"/>
      <c r="AI40" s="301"/>
      <c r="AJ40" s="301"/>
      <c r="AK40" s="301">
        <v>180</v>
      </c>
      <c r="AL40" s="301"/>
    </row>
    <row r="41" spans="1:38" x14ac:dyDescent="0.25">
      <c r="A41" s="301"/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96">
        <v>14030229</v>
      </c>
      <c r="S41" s="301" t="s">
        <v>118</v>
      </c>
      <c r="T41" s="301" t="s">
        <v>132</v>
      </c>
      <c r="U41" s="301" t="s">
        <v>376</v>
      </c>
      <c r="V41" s="301"/>
      <c r="W41" s="301"/>
      <c r="X41" s="301">
        <v>180</v>
      </c>
      <c r="Y41" s="301"/>
      <c r="Z41" s="301"/>
      <c r="AA41" s="301"/>
      <c r="AB41" s="301"/>
      <c r="AC41" s="301"/>
      <c r="AD41" s="301"/>
      <c r="AE41" s="301"/>
      <c r="AF41" s="301">
        <v>180</v>
      </c>
      <c r="AG41" s="301"/>
      <c r="AH41" s="301"/>
      <c r="AI41" s="301"/>
      <c r="AJ41" s="301"/>
      <c r="AK41" s="301">
        <v>180</v>
      </c>
      <c r="AL41" s="301"/>
    </row>
    <row r="42" spans="1:38" x14ac:dyDescent="0.25">
      <c r="A42" s="301"/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96">
        <v>14030229</v>
      </c>
      <c r="S42" s="301" t="s">
        <v>118</v>
      </c>
      <c r="T42" s="301" t="s">
        <v>133</v>
      </c>
      <c r="U42" s="301" t="s">
        <v>376</v>
      </c>
      <c r="V42" s="301"/>
      <c r="W42" s="301"/>
      <c r="X42" s="301">
        <v>180</v>
      </c>
      <c r="Y42" s="301"/>
      <c r="Z42" s="301"/>
      <c r="AA42" s="301"/>
      <c r="AB42" s="301"/>
      <c r="AC42" s="301"/>
      <c r="AD42" s="301"/>
      <c r="AE42" s="301"/>
      <c r="AF42" s="301">
        <v>180</v>
      </c>
      <c r="AG42" s="301"/>
      <c r="AH42" s="301"/>
      <c r="AI42" s="301"/>
      <c r="AJ42" s="301"/>
      <c r="AK42" s="301">
        <v>180</v>
      </c>
      <c r="AL42" s="301"/>
    </row>
    <row r="43" spans="1:38" x14ac:dyDescent="0.25">
      <c r="A43" s="301"/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96">
        <v>14030229</v>
      </c>
      <c r="S43" s="301" t="s">
        <v>281</v>
      </c>
      <c r="T43" s="301" t="s">
        <v>420</v>
      </c>
      <c r="U43" s="301" t="s">
        <v>215</v>
      </c>
      <c r="V43" s="301"/>
      <c r="W43" s="301"/>
      <c r="X43" s="301">
        <v>180</v>
      </c>
      <c r="Y43" s="301"/>
      <c r="Z43" s="301"/>
      <c r="AA43" s="301"/>
      <c r="AB43" s="301"/>
      <c r="AC43" s="301"/>
      <c r="AD43" s="301"/>
      <c r="AE43" s="301"/>
      <c r="AF43" s="301">
        <v>180</v>
      </c>
      <c r="AG43" s="301"/>
      <c r="AH43" s="301"/>
      <c r="AI43" s="301"/>
      <c r="AJ43" s="301"/>
      <c r="AK43" s="301">
        <v>180</v>
      </c>
      <c r="AL43" s="301"/>
    </row>
    <row r="44" spans="1:38" x14ac:dyDescent="0.25">
      <c r="A44" s="301"/>
      <c r="B44" s="301"/>
      <c r="C44" s="301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96">
        <v>14030229</v>
      </c>
      <c r="S44" s="301" t="s">
        <v>281</v>
      </c>
      <c r="T44" s="301" t="s">
        <v>421</v>
      </c>
      <c r="U44" s="301" t="s">
        <v>215</v>
      </c>
      <c r="V44" s="301"/>
      <c r="W44" s="301"/>
      <c r="X44" s="301">
        <v>180</v>
      </c>
      <c r="Y44" s="301"/>
      <c r="Z44" s="301"/>
      <c r="AA44" s="301"/>
      <c r="AB44" s="301"/>
      <c r="AC44" s="301"/>
      <c r="AD44" s="301"/>
      <c r="AE44" s="301"/>
      <c r="AF44" s="301">
        <v>180</v>
      </c>
      <c r="AG44" s="301"/>
      <c r="AH44" s="301"/>
      <c r="AI44" s="301"/>
      <c r="AJ44" s="301"/>
      <c r="AK44" s="301">
        <v>180</v>
      </c>
      <c r="AL44" s="301"/>
    </row>
    <row r="45" spans="1:38" x14ac:dyDescent="0.25">
      <c r="A45" s="301"/>
      <c r="B45" s="301"/>
      <c r="C45" s="301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96">
        <v>14030229</v>
      </c>
      <c r="S45" s="301" t="s">
        <v>297</v>
      </c>
      <c r="T45" s="301" t="s">
        <v>133</v>
      </c>
      <c r="U45" s="301" t="s">
        <v>215</v>
      </c>
      <c r="V45" s="301"/>
      <c r="W45" s="301"/>
      <c r="X45" s="301">
        <v>240</v>
      </c>
      <c r="Y45" s="301"/>
      <c r="Z45" s="301"/>
      <c r="AA45" s="301"/>
      <c r="AB45" s="301"/>
      <c r="AC45" s="301"/>
      <c r="AD45" s="301"/>
      <c r="AE45" s="301"/>
      <c r="AF45" s="301">
        <v>240</v>
      </c>
      <c r="AG45" s="301"/>
      <c r="AH45" s="301"/>
      <c r="AI45" s="301"/>
      <c r="AJ45" s="301"/>
      <c r="AK45" s="301">
        <v>240</v>
      </c>
      <c r="AL45" s="301"/>
    </row>
    <row r="46" spans="1:38" x14ac:dyDescent="0.25">
      <c r="A46" s="301"/>
      <c r="B46" s="301"/>
      <c r="C46" s="301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96">
        <v>14030229</v>
      </c>
      <c r="S46" s="301" t="s">
        <v>121</v>
      </c>
      <c r="T46" s="301" t="s">
        <v>133</v>
      </c>
      <c r="U46" s="301" t="s">
        <v>215</v>
      </c>
      <c r="V46" s="301"/>
      <c r="W46" s="301"/>
      <c r="X46" s="301">
        <v>180</v>
      </c>
      <c r="Y46" s="301"/>
      <c r="Z46" s="301"/>
      <c r="AA46" s="301"/>
      <c r="AB46" s="301"/>
      <c r="AC46" s="301"/>
      <c r="AD46" s="301"/>
      <c r="AE46" s="301"/>
      <c r="AF46" s="301">
        <v>180</v>
      </c>
      <c r="AG46" s="301"/>
      <c r="AH46" s="301"/>
      <c r="AI46" s="301"/>
      <c r="AJ46" s="301"/>
      <c r="AK46" s="301">
        <v>180</v>
      </c>
      <c r="AL46" s="301"/>
    </row>
    <row r="47" spans="1:38" x14ac:dyDescent="0.25">
      <c r="A47" s="301"/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96">
        <v>14030229</v>
      </c>
      <c r="S47" s="301" t="s">
        <v>121</v>
      </c>
      <c r="T47" s="301" t="s">
        <v>130</v>
      </c>
      <c r="U47" s="301" t="s">
        <v>215</v>
      </c>
      <c r="V47" s="301"/>
      <c r="W47" s="301"/>
      <c r="X47" s="301">
        <v>180</v>
      </c>
      <c r="Y47" s="301"/>
      <c r="Z47" s="301"/>
      <c r="AA47" s="301"/>
      <c r="AB47" s="301"/>
      <c r="AC47" s="301"/>
      <c r="AD47" s="301"/>
      <c r="AE47" s="301"/>
      <c r="AF47" s="301">
        <v>180</v>
      </c>
      <c r="AG47" s="301"/>
      <c r="AH47" s="301"/>
      <c r="AI47" s="301"/>
      <c r="AJ47" s="301"/>
      <c r="AK47" s="301">
        <v>180</v>
      </c>
      <c r="AL47" s="301"/>
    </row>
    <row r="48" spans="1:38" x14ac:dyDescent="0.25">
      <c r="A48" s="301"/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96">
        <v>14030229</v>
      </c>
      <c r="S48" s="301" t="s">
        <v>118</v>
      </c>
      <c r="T48" s="301" t="s">
        <v>133</v>
      </c>
      <c r="U48" s="301" t="s">
        <v>215</v>
      </c>
      <c r="V48" s="301"/>
      <c r="W48" s="301"/>
      <c r="X48" s="301">
        <v>180</v>
      </c>
      <c r="Y48" s="301"/>
      <c r="Z48" s="301"/>
      <c r="AA48" s="301"/>
      <c r="AB48" s="301"/>
      <c r="AC48" s="301"/>
      <c r="AD48" s="301"/>
      <c r="AE48" s="301"/>
      <c r="AF48" s="301">
        <v>180</v>
      </c>
      <c r="AG48" s="301"/>
      <c r="AH48" s="301"/>
      <c r="AI48" s="301"/>
      <c r="AJ48" s="301"/>
      <c r="AK48" s="301">
        <v>180</v>
      </c>
      <c r="AL48" s="301"/>
    </row>
    <row r="49" spans="1:38" x14ac:dyDescent="0.25">
      <c r="A49" s="301"/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96">
        <v>14030229</v>
      </c>
      <c r="S49" s="301" t="s">
        <v>118</v>
      </c>
      <c r="T49" s="301" t="s">
        <v>132</v>
      </c>
      <c r="U49" s="301" t="s">
        <v>217</v>
      </c>
      <c r="V49" s="301"/>
      <c r="W49" s="301"/>
      <c r="X49" s="301">
        <v>180</v>
      </c>
      <c r="Y49" s="301"/>
      <c r="Z49" s="301"/>
      <c r="AA49" s="301"/>
      <c r="AB49" s="301"/>
      <c r="AC49" s="301"/>
      <c r="AD49" s="301"/>
      <c r="AE49" s="301"/>
      <c r="AF49" s="301">
        <v>180</v>
      </c>
      <c r="AG49" s="301"/>
      <c r="AH49" s="301"/>
      <c r="AI49" s="301"/>
      <c r="AJ49" s="301"/>
      <c r="AK49" s="301">
        <v>180</v>
      </c>
      <c r="AL49" s="301"/>
    </row>
    <row r="50" spans="1:38" x14ac:dyDescent="0.25">
      <c r="A50" s="301"/>
      <c r="B50" s="301"/>
      <c r="C50" s="301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96">
        <v>14030229</v>
      </c>
      <c r="S50" s="301" t="s">
        <v>118</v>
      </c>
      <c r="T50" s="301" t="s">
        <v>132</v>
      </c>
      <c r="U50" s="301" t="s">
        <v>217</v>
      </c>
      <c r="V50" s="301"/>
      <c r="W50" s="301"/>
      <c r="X50" s="301">
        <v>180</v>
      </c>
      <c r="Y50" s="301"/>
      <c r="Z50" s="301"/>
      <c r="AA50" s="301"/>
      <c r="AB50" s="301"/>
      <c r="AC50" s="301"/>
      <c r="AD50" s="301"/>
      <c r="AE50" s="301"/>
      <c r="AF50" s="301">
        <v>180</v>
      </c>
      <c r="AG50" s="301"/>
      <c r="AH50" s="301"/>
      <c r="AI50" s="301"/>
      <c r="AJ50" s="301"/>
      <c r="AK50" s="301">
        <v>180</v>
      </c>
      <c r="AL50" s="301"/>
    </row>
    <row r="51" spans="1:38" x14ac:dyDescent="0.25">
      <c r="A51" s="301"/>
      <c r="B51" s="301"/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96">
        <v>14030229</v>
      </c>
      <c r="S51" s="301" t="s">
        <v>118</v>
      </c>
      <c r="T51" s="301" t="s">
        <v>133</v>
      </c>
      <c r="U51" s="301" t="s">
        <v>217</v>
      </c>
      <c r="V51" s="301"/>
      <c r="W51" s="301"/>
      <c r="X51" s="301">
        <v>180</v>
      </c>
      <c r="Y51" s="301"/>
      <c r="Z51" s="301"/>
      <c r="AA51" s="301"/>
      <c r="AB51" s="301"/>
      <c r="AC51" s="301"/>
      <c r="AD51" s="301"/>
      <c r="AE51" s="301"/>
      <c r="AF51" s="301">
        <v>180</v>
      </c>
      <c r="AG51" s="301"/>
      <c r="AH51" s="301"/>
      <c r="AI51" s="301"/>
      <c r="AJ51" s="301"/>
      <c r="AK51" s="301">
        <v>180</v>
      </c>
      <c r="AL51" s="301"/>
    </row>
    <row r="52" spans="1:38" x14ac:dyDescent="0.25">
      <c r="A52" s="301"/>
      <c r="B52" s="301"/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96">
        <v>14030229</v>
      </c>
      <c r="S52" s="301" t="s">
        <v>121</v>
      </c>
      <c r="T52" s="301" t="s">
        <v>130</v>
      </c>
      <c r="U52" s="301" t="s">
        <v>214</v>
      </c>
      <c r="V52" s="301"/>
      <c r="W52" s="301"/>
      <c r="X52" s="301">
        <v>180</v>
      </c>
      <c r="Y52" s="301"/>
      <c r="Z52" s="301"/>
      <c r="AA52" s="301"/>
      <c r="AB52" s="301"/>
      <c r="AC52" s="301"/>
      <c r="AD52" s="301"/>
      <c r="AE52" s="301"/>
      <c r="AF52" s="301">
        <v>180</v>
      </c>
      <c r="AG52" s="301"/>
      <c r="AH52" s="301"/>
      <c r="AI52" s="301"/>
      <c r="AJ52" s="301"/>
      <c r="AK52" s="301">
        <v>180</v>
      </c>
      <c r="AL52" s="301"/>
    </row>
    <row r="53" spans="1:38" x14ac:dyDescent="0.25">
      <c r="A53" s="301"/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96">
        <v>14030229</v>
      </c>
      <c r="S53" s="301" t="s">
        <v>121</v>
      </c>
      <c r="T53" s="301" t="s">
        <v>130</v>
      </c>
      <c r="U53" s="301" t="s">
        <v>214</v>
      </c>
      <c r="V53" s="301"/>
      <c r="W53" s="301"/>
      <c r="X53" s="301">
        <v>180</v>
      </c>
      <c r="Y53" s="301"/>
      <c r="Z53" s="301"/>
      <c r="AA53" s="301"/>
      <c r="AB53" s="301"/>
      <c r="AC53" s="301"/>
      <c r="AD53" s="301"/>
      <c r="AE53" s="301"/>
      <c r="AF53" s="301">
        <v>180</v>
      </c>
      <c r="AG53" s="301"/>
      <c r="AH53" s="301"/>
      <c r="AI53" s="301"/>
      <c r="AJ53" s="301"/>
      <c r="AK53" s="301">
        <v>180</v>
      </c>
      <c r="AL53" s="301"/>
    </row>
    <row r="54" spans="1:38" x14ac:dyDescent="0.25">
      <c r="A54" s="301"/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96">
        <v>14030229</v>
      </c>
      <c r="S54" s="301" t="s">
        <v>121</v>
      </c>
      <c r="T54" s="301" t="s">
        <v>130</v>
      </c>
      <c r="U54" s="301" t="s">
        <v>214</v>
      </c>
      <c r="V54" s="301"/>
      <c r="W54" s="301"/>
      <c r="X54" s="301">
        <v>180</v>
      </c>
      <c r="Y54" s="301"/>
      <c r="Z54" s="301"/>
      <c r="AA54" s="301"/>
      <c r="AB54" s="301"/>
      <c r="AC54" s="301"/>
      <c r="AD54" s="301"/>
      <c r="AE54" s="301"/>
      <c r="AF54" s="301">
        <v>180</v>
      </c>
      <c r="AG54" s="301"/>
      <c r="AH54" s="301"/>
      <c r="AI54" s="301"/>
      <c r="AJ54" s="301"/>
      <c r="AK54" s="301">
        <v>180</v>
      </c>
      <c r="AL54" s="301"/>
    </row>
    <row r="55" spans="1:38" x14ac:dyDescent="0.25">
      <c r="A55" s="301"/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96">
        <v>14030229</v>
      </c>
      <c r="S55" s="301" t="s">
        <v>121</v>
      </c>
      <c r="T55" s="301" t="s">
        <v>130</v>
      </c>
      <c r="U55" s="301" t="s">
        <v>214</v>
      </c>
      <c r="V55" s="301"/>
      <c r="W55" s="301"/>
      <c r="X55" s="301">
        <v>180</v>
      </c>
      <c r="Y55" s="301"/>
      <c r="Z55" s="301"/>
      <c r="AA55" s="301"/>
      <c r="AB55" s="301"/>
      <c r="AC55" s="301"/>
      <c r="AD55" s="301"/>
      <c r="AE55" s="301"/>
      <c r="AF55" s="301">
        <v>180</v>
      </c>
      <c r="AG55" s="301"/>
      <c r="AH55" s="301"/>
      <c r="AI55" s="301"/>
      <c r="AJ55" s="301"/>
      <c r="AK55" s="301">
        <v>180</v>
      </c>
      <c r="AL55" s="301"/>
    </row>
    <row r="56" spans="1:38" x14ac:dyDescent="0.25">
      <c r="A56" s="301"/>
      <c r="B56" s="301"/>
      <c r="C56" s="301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>
        <v>14030229</v>
      </c>
      <c r="S56" s="301" t="s">
        <v>230</v>
      </c>
      <c r="T56" s="301" t="s">
        <v>133</v>
      </c>
      <c r="U56" s="301" t="s">
        <v>219</v>
      </c>
      <c r="V56" s="301"/>
      <c r="W56" s="301"/>
      <c r="X56" s="301">
        <v>180</v>
      </c>
      <c r="Y56" s="301"/>
      <c r="Z56" s="301"/>
      <c r="AA56" s="301"/>
      <c r="AB56" s="301"/>
      <c r="AC56" s="301"/>
      <c r="AD56" s="301"/>
      <c r="AE56" s="301"/>
      <c r="AF56" s="301">
        <v>180</v>
      </c>
      <c r="AG56" s="301"/>
      <c r="AH56" s="301"/>
      <c r="AI56" s="301"/>
      <c r="AJ56" s="301"/>
      <c r="AK56" s="301">
        <v>180</v>
      </c>
      <c r="AL56" s="301"/>
    </row>
    <row r="57" spans="1:38" x14ac:dyDescent="0.25">
      <c r="A57" s="301"/>
      <c r="B57" s="301"/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301"/>
      <c r="P57" s="301"/>
      <c r="Q57" s="301"/>
      <c r="R57" s="301">
        <v>14030230</v>
      </c>
      <c r="S57" s="301">
        <v>1708</v>
      </c>
      <c r="T57" s="301" t="s">
        <v>89</v>
      </c>
      <c r="U57" s="301" t="s">
        <v>422</v>
      </c>
      <c r="V57" s="301"/>
      <c r="W57" s="301"/>
      <c r="X57" s="301">
        <v>180</v>
      </c>
      <c r="Y57" s="301"/>
      <c r="Z57" s="301"/>
      <c r="AA57" s="301"/>
      <c r="AB57" s="301"/>
      <c r="AC57" s="301"/>
      <c r="AD57" s="301"/>
      <c r="AE57" s="301"/>
      <c r="AF57" s="301">
        <v>180</v>
      </c>
      <c r="AG57" s="301"/>
      <c r="AH57" s="301"/>
      <c r="AI57" s="301"/>
      <c r="AJ57" s="301"/>
      <c r="AK57" s="301">
        <v>180</v>
      </c>
      <c r="AL57" s="301"/>
    </row>
    <row r="58" spans="1:38" x14ac:dyDescent="0.25">
      <c r="A58" s="301"/>
      <c r="B58" s="301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>
        <v>14030230</v>
      </c>
      <c r="S58" s="301">
        <v>1709</v>
      </c>
      <c r="T58" s="301" t="s">
        <v>89</v>
      </c>
      <c r="U58" s="301" t="s">
        <v>422</v>
      </c>
      <c r="V58" s="301"/>
      <c r="W58" s="301"/>
      <c r="X58" s="301">
        <v>180</v>
      </c>
      <c r="Y58" s="301"/>
      <c r="Z58" s="301"/>
      <c r="AA58" s="301"/>
      <c r="AB58" s="301"/>
      <c r="AC58" s="301"/>
      <c r="AD58" s="301"/>
      <c r="AE58" s="301"/>
      <c r="AF58" s="301">
        <v>180</v>
      </c>
      <c r="AG58" s="301"/>
      <c r="AH58" s="301"/>
      <c r="AI58" s="301"/>
      <c r="AJ58" s="301"/>
      <c r="AK58" s="301">
        <v>180</v>
      </c>
      <c r="AL58" s="301"/>
    </row>
    <row r="59" spans="1:38" x14ac:dyDescent="0.25">
      <c r="A59" s="301"/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>
        <v>14030230</v>
      </c>
      <c r="S59" s="301">
        <v>1710</v>
      </c>
      <c r="T59" s="301" t="s">
        <v>89</v>
      </c>
      <c r="U59" s="301" t="s">
        <v>422</v>
      </c>
      <c r="V59" s="301"/>
      <c r="W59" s="301"/>
      <c r="X59" s="301">
        <v>180</v>
      </c>
      <c r="Y59" s="301"/>
      <c r="Z59" s="301"/>
      <c r="AA59" s="301"/>
      <c r="AB59" s="301"/>
      <c r="AC59" s="301"/>
      <c r="AD59" s="301"/>
      <c r="AE59" s="301"/>
      <c r="AF59" s="301">
        <v>180</v>
      </c>
      <c r="AG59" s="301"/>
      <c r="AH59" s="301"/>
      <c r="AI59" s="301"/>
      <c r="AJ59" s="301"/>
      <c r="AK59" s="301">
        <v>180</v>
      </c>
      <c r="AL59" s="301"/>
    </row>
    <row r="60" spans="1:38" x14ac:dyDescent="0.25">
      <c r="A60" s="301"/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>
        <v>14030230</v>
      </c>
      <c r="S60" s="301">
        <v>1711</v>
      </c>
      <c r="T60" s="301" t="s">
        <v>89</v>
      </c>
      <c r="U60" s="301" t="s">
        <v>422</v>
      </c>
      <c r="V60" s="301"/>
      <c r="W60" s="301"/>
      <c r="X60" s="301">
        <v>180</v>
      </c>
      <c r="Y60" s="301"/>
      <c r="Z60" s="301"/>
      <c r="AA60" s="301"/>
      <c r="AB60" s="301"/>
      <c r="AC60" s="301"/>
      <c r="AD60" s="301"/>
      <c r="AE60" s="301"/>
      <c r="AF60" s="301">
        <v>180</v>
      </c>
      <c r="AG60" s="301"/>
      <c r="AH60" s="301"/>
      <c r="AI60" s="301"/>
      <c r="AJ60" s="301"/>
      <c r="AK60" s="301">
        <v>180</v>
      </c>
      <c r="AL60" s="301"/>
    </row>
    <row r="61" spans="1:38" x14ac:dyDescent="0.25">
      <c r="A61" s="301"/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>
        <v>14030230</v>
      </c>
      <c r="S61" s="301">
        <v>1712</v>
      </c>
      <c r="T61" s="301" t="s">
        <v>89</v>
      </c>
      <c r="U61" s="301" t="s">
        <v>422</v>
      </c>
      <c r="V61" s="301"/>
      <c r="W61" s="301"/>
      <c r="X61" s="301">
        <v>180</v>
      </c>
      <c r="Y61" s="301"/>
      <c r="Z61" s="301"/>
      <c r="AA61" s="301"/>
      <c r="AB61" s="301"/>
      <c r="AC61" s="301"/>
      <c r="AD61" s="301"/>
      <c r="AE61" s="301"/>
      <c r="AF61" s="301">
        <v>180</v>
      </c>
      <c r="AG61" s="301"/>
      <c r="AH61" s="301"/>
      <c r="AI61" s="301"/>
      <c r="AJ61" s="301"/>
      <c r="AK61" s="301">
        <v>180</v>
      </c>
      <c r="AL61" s="301"/>
    </row>
    <row r="62" spans="1:38" x14ac:dyDescent="0.25">
      <c r="A62" s="301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>
        <v>14030230</v>
      </c>
      <c r="S62" s="301" t="s">
        <v>121</v>
      </c>
      <c r="T62" s="301" t="s">
        <v>130</v>
      </c>
      <c r="U62" s="301" t="s">
        <v>376</v>
      </c>
      <c r="V62" s="301"/>
      <c r="W62" s="301"/>
      <c r="X62" s="301">
        <v>180</v>
      </c>
      <c r="Y62" s="301"/>
      <c r="Z62" s="301"/>
      <c r="AA62" s="301"/>
      <c r="AB62" s="301"/>
      <c r="AC62" s="301"/>
      <c r="AD62" s="301"/>
      <c r="AE62" s="301"/>
      <c r="AF62" s="301">
        <v>180</v>
      </c>
      <c r="AG62" s="301"/>
      <c r="AH62" s="301"/>
      <c r="AI62" s="301"/>
      <c r="AJ62" s="301"/>
      <c r="AK62" s="301">
        <v>180</v>
      </c>
      <c r="AL62" s="301"/>
    </row>
    <row r="63" spans="1:38" x14ac:dyDescent="0.25">
      <c r="A63" s="301"/>
      <c r="B63" s="301"/>
      <c r="C63" s="301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>
        <v>14030230</v>
      </c>
      <c r="S63" s="301" t="s">
        <v>118</v>
      </c>
      <c r="T63" s="301" t="s">
        <v>132</v>
      </c>
      <c r="U63" s="301" t="s">
        <v>376</v>
      </c>
      <c r="V63" s="301"/>
      <c r="W63" s="301"/>
      <c r="X63" s="301">
        <v>180</v>
      </c>
      <c r="Y63" s="301"/>
      <c r="Z63" s="301"/>
      <c r="AA63" s="301"/>
      <c r="AB63" s="301"/>
      <c r="AC63" s="301"/>
      <c r="AD63" s="301"/>
      <c r="AE63" s="301"/>
      <c r="AF63" s="301">
        <v>180</v>
      </c>
      <c r="AG63" s="301"/>
      <c r="AH63" s="301"/>
      <c r="AI63" s="301"/>
      <c r="AJ63" s="301"/>
      <c r="AK63" s="301">
        <v>180</v>
      </c>
      <c r="AL63" s="301"/>
    </row>
    <row r="64" spans="1:38" x14ac:dyDescent="0.25">
      <c r="A64" s="301"/>
      <c r="B64" s="301"/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>
        <v>14030230</v>
      </c>
      <c r="S64" s="301" t="s">
        <v>230</v>
      </c>
      <c r="T64" s="301" t="s">
        <v>130</v>
      </c>
      <c r="U64" s="301" t="s">
        <v>376</v>
      </c>
      <c r="V64" s="301"/>
      <c r="W64" s="301"/>
      <c r="X64" s="301">
        <v>240</v>
      </c>
      <c r="Y64" s="301"/>
      <c r="Z64" s="301"/>
      <c r="AA64" s="301"/>
      <c r="AB64" s="301"/>
      <c r="AC64" s="301"/>
      <c r="AD64" s="301"/>
      <c r="AE64" s="301"/>
      <c r="AF64" s="301">
        <v>240</v>
      </c>
      <c r="AG64" s="301"/>
      <c r="AH64" s="301"/>
      <c r="AI64" s="301"/>
      <c r="AJ64" s="301"/>
      <c r="AK64" s="301">
        <v>240</v>
      </c>
      <c r="AL64" s="301"/>
    </row>
    <row r="65" spans="1:38" x14ac:dyDescent="0.25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301"/>
      <c r="L65" s="301"/>
      <c r="M65" s="301"/>
      <c r="N65" s="301"/>
      <c r="O65" s="301"/>
      <c r="P65" s="301"/>
      <c r="Q65" s="301"/>
      <c r="R65" s="301">
        <v>14030230</v>
      </c>
      <c r="S65" s="301" t="s">
        <v>281</v>
      </c>
      <c r="T65" s="301" t="s">
        <v>423</v>
      </c>
      <c r="U65" s="301" t="s">
        <v>214</v>
      </c>
      <c r="V65" s="301"/>
      <c r="W65" s="301"/>
      <c r="X65" s="301">
        <v>180</v>
      </c>
      <c r="Y65" s="301"/>
      <c r="Z65" s="301"/>
      <c r="AA65" s="301"/>
      <c r="AB65" s="301"/>
      <c r="AC65" s="301"/>
      <c r="AD65" s="301"/>
      <c r="AE65" s="301"/>
      <c r="AF65" s="301">
        <v>180</v>
      </c>
      <c r="AG65" s="301"/>
      <c r="AH65" s="301"/>
      <c r="AI65" s="301"/>
      <c r="AJ65" s="301"/>
      <c r="AK65" s="301">
        <v>180</v>
      </c>
      <c r="AL65" s="301"/>
    </row>
    <row r="66" spans="1:38" x14ac:dyDescent="0.25">
      <c r="A66" s="301"/>
      <c r="B66" s="301"/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301"/>
      <c r="P66" s="301"/>
      <c r="Q66" s="301"/>
      <c r="R66" s="301">
        <v>14030230</v>
      </c>
      <c r="S66" s="301" t="s">
        <v>118</v>
      </c>
      <c r="T66" s="301" t="s">
        <v>132</v>
      </c>
      <c r="U66" s="301" t="s">
        <v>214</v>
      </c>
      <c r="V66" s="301"/>
      <c r="W66" s="301"/>
      <c r="X66" s="301">
        <v>180</v>
      </c>
      <c r="Y66" s="301"/>
      <c r="Z66" s="301"/>
      <c r="AA66" s="301"/>
      <c r="AB66" s="301"/>
      <c r="AC66" s="301"/>
      <c r="AD66" s="301"/>
      <c r="AE66" s="301"/>
      <c r="AF66" s="301">
        <v>180</v>
      </c>
      <c r="AG66" s="301"/>
      <c r="AH66" s="301"/>
      <c r="AI66" s="301"/>
      <c r="AJ66" s="301"/>
      <c r="AK66" s="301">
        <v>180</v>
      </c>
      <c r="AL66" s="301"/>
    </row>
    <row r="67" spans="1:38" x14ac:dyDescent="0.25">
      <c r="A67" s="301"/>
      <c r="B67" s="301"/>
      <c r="C67" s="301"/>
      <c r="D67" s="301"/>
      <c r="E67" s="301"/>
      <c r="F67" s="301"/>
      <c r="G67" s="301"/>
      <c r="H67" s="301"/>
      <c r="I67" s="301"/>
      <c r="J67" s="301"/>
      <c r="K67" s="301"/>
      <c r="L67" s="301"/>
      <c r="M67" s="301"/>
      <c r="N67" s="301"/>
      <c r="O67" s="301"/>
      <c r="P67" s="301"/>
      <c r="Q67" s="301"/>
      <c r="R67" s="301">
        <v>14030230</v>
      </c>
      <c r="S67" s="301" t="s">
        <v>121</v>
      </c>
      <c r="T67" s="301" t="s">
        <v>132</v>
      </c>
      <c r="U67" s="301" t="s">
        <v>214</v>
      </c>
      <c r="V67" s="301"/>
      <c r="W67" s="301"/>
      <c r="X67" s="301">
        <v>180</v>
      </c>
      <c r="Y67" s="301"/>
      <c r="Z67" s="301"/>
      <c r="AA67" s="301"/>
      <c r="AB67" s="301"/>
      <c r="AC67" s="301"/>
      <c r="AD67" s="301"/>
      <c r="AE67" s="301"/>
      <c r="AF67" s="301">
        <v>180</v>
      </c>
      <c r="AG67" s="301"/>
      <c r="AH67" s="301"/>
      <c r="AI67" s="301"/>
      <c r="AJ67" s="301"/>
      <c r="AK67" s="301">
        <v>180</v>
      </c>
      <c r="AL67" s="301"/>
    </row>
    <row r="68" spans="1:38" x14ac:dyDescent="0.25">
      <c r="A68" s="301"/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>
        <v>14030230</v>
      </c>
      <c r="S68" s="301" t="s">
        <v>419</v>
      </c>
      <c r="T68" s="301" t="s">
        <v>133</v>
      </c>
      <c r="U68" s="301" t="s">
        <v>214</v>
      </c>
      <c r="V68" s="301"/>
      <c r="W68" s="301"/>
      <c r="X68" s="301">
        <v>240</v>
      </c>
      <c r="Y68" s="301"/>
      <c r="Z68" s="301"/>
      <c r="AA68" s="301"/>
      <c r="AB68" s="301"/>
      <c r="AC68" s="301"/>
      <c r="AD68" s="301"/>
      <c r="AE68" s="301"/>
      <c r="AF68" s="301">
        <v>240</v>
      </c>
      <c r="AG68" s="301"/>
      <c r="AH68" s="301"/>
      <c r="AI68" s="301"/>
      <c r="AJ68" s="301"/>
      <c r="AK68" s="301">
        <v>240</v>
      </c>
      <c r="AL68" s="301"/>
    </row>
    <row r="69" spans="1:38" x14ac:dyDescent="0.25">
      <c r="A69" s="301"/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>
        <v>14030231</v>
      </c>
      <c r="S69" s="301" t="s">
        <v>297</v>
      </c>
      <c r="T69" s="301" t="s">
        <v>132</v>
      </c>
      <c r="U69" s="301" t="s">
        <v>376</v>
      </c>
      <c r="V69" s="301"/>
      <c r="W69" s="301"/>
      <c r="X69" s="301">
        <v>240</v>
      </c>
      <c r="Y69" s="301"/>
      <c r="Z69" s="301"/>
      <c r="AA69" s="301"/>
      <c r="AB69" s="301"/>
      <c r="AC69" s="301"/>
      <c r="AD69" s="301"/>
      <c r="AE69" s="301"/>
      <c r="AF69" s="301">
        <v>240</v>
      </c>
      <c r="AG69" s="301"/>
      <c r="AH69" s="301"/>
      <c r="AI69" s="301"/>
      <c r="AJ69" s="301"/>
      <c r="AK69" s="301">
        <v>240</v>
      </c>
      <c r="AL69" s="301"/>
    </row>
    <row r="70" spans="1:38" x14ac:dyDescent="0.25">
      <c r="A70" s="301"/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>
        <v>14030231</v>
      </c>
      <c r="S70" s="301" t="s">
        <v>118</v>
      </c>
      <c r="T70" s="301" t="s">
        <v>132</v>
      </c>
      <c r="U70" s="301" t="s">
        <v>215</v>
      </c>
      <c r="V70" s="301"/>
      <c r="W70" s="301"/>
      <c r="X70" s="301">
        <v>180</v>
      </c>
      <c r="Y70" s="301"/>
      <c r="Z70" s="301"/>
      <c r="AA70" s="301"/>
      <c r="AB70" s="301"/>
      <c r="AC70" s="301"/>
      <c r="AD70" s="301"/>
      <c r="AE70" s="301"/>
      <c r="AF70" s="301">
        <v>180</v>
      </c>
      <c r="AG70" s="301"/>
      <c r="AH70" s="301"/>
      <c r="AI70" s="301"/>
      <c r="AJ70" s="301"/>
      <c r="AK70" s="301">
        <v>180</v>
      </c>
      <c r="AL70" s="301"/>
    </row>
    <row r="71" spans="1:38" x14ac:dyDescent="0.25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>
        <v>14030231</v>
      </c>
      <c r="S71" s="301" t="s">
        <v>118</v>
      </c>
      <c r="T71" s="301" t="s">
        <v>133</v>
      </c>
      <c r="U71" s="301" t="s">
        <v>215</v>
      </c>
      <c r="V71" s="301"/>
      <c r="W71" s="301"/>
      <c r="X71" s="301">
        <v>180</v>
      </c>
      <c r="Y71" s="301"/>
      <c r="Z71" s="301"/>
      <c r="AA71" s="301"/>
      <c r="AB71" s="301"/>
      <c r="AC71" s="301"/>
      <c r="AD71" s="301"/>
      <c r="AE71" s="301"/>
      <c r="AF71" s="301">
        <v>180</v>
      </c>
      <c r="AG71" s="301"/>
      <c r="AH71" s="301"/>
      <c r="AI71" s="301"/>
      <c r="AJ71" s="301"/>
      <c r="AK71" s="301">
        <v>180</v>
      </c>
      <c r="AL71" s="301"/>
    </row>
    <row r="72" spans="1:38" x14ac:dyDescent="0.25">
      <c r="A72" s="301"/>
      <c r="B72" s="301"/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301"/>
      <c r="P72" s="301"/>
      <c r="Q72" s="301"/>
      <c r="R72" s="301">
        <v>14030231</v>
      </c>
      <c r="S72" s="301" t="s">
        <v>121</v>
      </c>
      <c r="T72" s="301" t="s">
        <v>130</v>
      </c>
      <c r="U72" s="301" t="s">
        <v>215</v>
      </c>
      <c r="V72" s="301"/>
      <c r="W72" s="301"/>
      <c r="X72" s="301">
        <v>180</v>
      </c>
      <c r="Y72" s="301"/>
      <c r="Z72" s="301"/>
      <c r="AA72" s="301"/>
      <c r="AB72" s="301"/>
      <c r="AC72" s="301"/>
      <c r="AD72" s="301"/>
      <c r="AE72" s="301"/>
      <c r="AF72" s="301">
        <v>180</v>
      </c>
      <c r="AG72" s="301"/>
      <c r="AH72" s="301"/>
      <c r="AI72" s="301"/>
      <c r="AJ72" s="301"/>
      <c r="AK72" s="301">
        <v>180</v>
      </c>
      <c r="AL72" s="301"/>
    </row>
    <row r="73" spans="1:38" x14ac:dyDescent="0.25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>
        <v>14030231</v>
      </c>
      <c r="S73" s="301" t="s">
        <v>121</v>
      </c>
      <c r="T73" s="301" t="s">
        <v>132</v>
      </c>
      <c r="U73" s="301" t="s">
        <v>215</v>
      </c>
      <c r="V73" s="301"/>
      <c r="W73" s="301"/>
      <c r="X73" s="301">
        <v>180</v>
      </c>
      <c r="Y73" s="301"/>
      <c r="Z73" s="301"/>
      <c r="AA73" s="301"/>
      <c r="AB73" s="301"/>
      <c r="AC73" s="301"/>
      <c r="AD73" s="301"/>
      <c r="AE73" s="301"/>
      <c r="AF73" s="301">
        <v>180</v>
      </c>
      <c r="AG73" s="301"/>
      <c r="AH73" s="301"/>
      <c r="AI73" s="301"/>
      <c r="AJ73" s="301"/>
      <c r="AK73" s="301">
        <v>180</v>
      </c>
      <c r="AL73" s="301"/>
    </row>
    <row r="74" spans="1:38" x14ac:dyDescent="0.25">
      <c r="A74" s="301"/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>
        <v>14030231</v>
      </c>
      <c r="S74" s="301" t="s">
        <v>118</v>
      </c>
      <c r="T74" s="301" t="s">
        <v>133</v>
      </c>
      <c r="U74" s="301" t="s">
        <v>219</v>
      </c>
      <c r="V74" s="301"/>
      <c r="W74" s="301"/>
      <c r="X74" s="301">
        <v>180</v>
      </c>
      <c r="Y74" s="301"/>
      <c r="Z74" s="301"/>
      <c r="AA74" s="301"/>
      <c r="AB74" s="301"/>
      <c r="AC74" s="301"/>
      <c r="AD74" s="301"/>
      <c r="AE74" s="301"/>
      <c r="AF74" s="301">
        <v>180</v>
      </c>
      <c r="AG74" s="301"/>
      <c r="AH74" s="301"/>
      <c r="AI74" s="301"/>
      <c r="AJ74" s="301"/>
      <c r="AK74" s="301">
        <v>180</v>
      </c>
      <c r="AL74" s="301"/>
    </row>
    <row r="75" spans="1:38" x14ac:dyDescent="0.25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>
        <v>14030231</v>
      </c>
      <c r="S75" s="301" t="s">
        <v>118</v>
      </c>
      <c r="T75" s="301" t="s">
        <v>133</v>
      </c>
      <c r="U75" s="301" t="s">
        <v>219</v>
      </c>
      <c r="V75" s="301"/>
      <c r="W75" s="301"/>
      <c r="X75" s="301">
        <v>180</v>
      </c>
      <c r="Y75" s="301"/>
      <c r="Z75" s="301"/>
      <c r="AA75" s="301"/>
      <c r="AB75" s="301"/>
      <c r="AC75" s="301"/>
      <c r="AD75" s="301"/>
      <c r="AE75" s="301"/>
      <c r="AF75" s="301">
        <v>180</v>
      </c>
      <c r="AG75" s="301"/>
      <c r="AH75" s="301"/>
      <c r="AI75" s="301"/>
      <c r="AJ75" s="301"/>
      <c r="AK75" s="301">
        <v>180</v>
      </c>
      <c r="AL75" s="301"/>
    </row>
    <row r="76" spans="1:38" x14ac:dyDescent="0.25">
      <c r="A76" s="301"/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>
        <v>14030231</v>
      </c>
      <c r="S76" s="301" t="s">
        <v>118</v>
      </c>
      <c r="T76" s="301" t="s">
        <v>133</v>
      </c>
      <c r="U76" s="301" t="s">
        <v>217</v>
      </c>
      <c r="V76" s="301"/>
      <c r="W76" s="301"/>
      <c r="X76" s="301">
        <v>180</v>
      </c>
      <c r="Y76" s="301"/>
      <c r="Z76" s="301"/>
      <c r="AA76" s="301"/>
      <c r="AB76" s="301"/>
      <c r="AC76" s="301"/>
      <c r="AD76" s="301"/>
      <c r="AE76" s="301"/>
      <c r="AF76" s="301">
        <v>180</v>
      </c>
      <c r="AG76" s="301"/>
      <c r="AH76" s="301"/>
      <c r="AI76" s="301"/>
      <c r="AJ76" s="301"/>
      <c r="AK76" s="301">
        <v>180</v>
      </c>
      <c r="AL76" s="301"/>
    </row>
    <row r="77" spans="1:38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>
        <v>14030231</v>
      </c>
      <c r="S77" s="301" t="s">
        <v>118</v>
      </c>
      <c r="T77" s="301" t="s">
        <v>133</v>
      </c>
      <c r="U77" s="301" t="s">
        <v>217</v>
      </c>
      <c r="V77" s="301"/>
      <c r="W77" s="301"/>
      <c r="X77" s="301">
        <v>180</v>
      </c>
      <c r="Y77" s="301"/>
      <c r="Z77" s="301"/>
      <c r="AA77" s="301"/>
      <c r="AB77" s="301"/>
      <c r="AC77" s="301"/>
      <c r="AD77" s="301"/>
      <c r="AE77" s="301"/>
      <c r="AF77" s="301">
        <v>180</v>
      </c>
      <c r="AG77" s="301"/>
      <c r="AH77" s="301"/>
      <c r="AI77" s="301"/>
      <c r="AJ77" s="301"/>
      <c r="AK77" s="301">
        <v>180</v>
      </c>
      <c r="AL77" s="301"/>
    </row>
    <row r="78" spans="1:38" x14ac:dyDescent="0.25">
      <c r="A78" s="301"/>
      <c r="B78" s="301"/>
      <c r="C78" s="301"/>
      <c r="D78" s="301"/>
      <c r="E78" s="301"/>
      <c r="F78" s="301"/>
      <c r="G78" s="301"/>
      <c r="H78" s="301"/>
      <c r="I78" s="301"/>
      <c r="J78" s="301"/>
      <c r="K78" s="301"/>
      <c r="L78" s="301"/>
      <c r="M78" s="301"/>
      <c r="N78" s="301"/>
      <c r="O78" s="301"/>
      <c r="P78" s="301"/>
      <c r="Q78" s="301"/>
      <c r="R78" s="301">
        <v>14030231</v>
      </c>
      <c r="S78" s="301" t="s">
        <v>118</v>
      </c>
      <c r="T78" s="301" t="s">
        <v>133</v>
      </c>
      <c r="U78" s="301" t="s">
        <v>217</v>
      </c>
      <c r="V78" s="301"/>
      <c r="W78" s="301"/>
      <c r="X78" s="301">
        <v>180</v>
      </c>
      <c r="Y78" s="301"/>
      <c r="Z78" s="301"/>
      <c r="AA78" s="301"/>
      <c r="AB78" s="301"/>
      <c r="AC78" s="301"/>
      <c r="AD78" s="301"/>
      <c r="AE78" s="301"/>
      <c r="AF78" s="301">
        <v>180</v>
      </c>
      <c r="AG78" s="301"/>
      <c r="AH78" s="301"/>
      <c r="AI78" s="301"/>
      <c r="AJ78" s="301"/>
      <c r="AK78" s="301">
        <v>180</v>
      </c>
      <c r="AL78" s="301"/>
    </row>
    <row r="79" spans="1:38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>
        <v>14030231</v>
      </c>
      <c r="S79" s="301" t="s">
        <v>118</v>
      </c>
      <c r="T79" s="301" t="s">
        <v>130</v>
      </c>
      <c r="U79" s="301" t="s">
        <v>217</v>
      </c>
      <c r="V79" s="301"/>
      <c r="W79" s="301"/>
      <c r="X79" s="301">
        <v>180</v>
      </c>
      <c r="Y79" s="301"/>
      <c r="Z79" s="301"/>
      <c r="AA79" s="301"/>
      <c r="AB79" s="301"/>
      <c r="AC79" s="301"/>
      <c r="AD79" s="301"/>
      <c r="AE79" s="301"/>
      <c r="AF79" s="301">
        <v>180</v>
      </c>
      <c r="AG79" s="301"/>
      <c r="AH79" s="301"/>
      <c r="AI79" s="301"/>
      <c r="AJ79" s="301"/>
      <c r="AK79" s="301">
        <v>180</v>
      </c>
      <c r="AL79" s="301"/>
    </row>
    <row r="80" spans="1:38" x14ac:dyDescent="0.25">
      <c r="A80" s="301"/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>
        <v>14030231</v>
      </c>
      <c r="S80" s="301" t="s">
        <v>118</v>
      </c>
      <c r="T80" s="301" t="s">
        <v>130</v>
      </c>
      <c r="U80" s="301" t="s">
        <v>217</v>
      </c>
      <c r="V80" s="301"/>
      <c r="W80" s="301"/>
      <c r="X80" s="301">
        <v>180</v>
      </c>
      <c r="Y80" s="301"/>
      <c r="Z80" s="301"/>
      <c r="AA80" s="301"/>
      <c r="AB80" s="301"/>
      <c r="AC80" s="301"/>
      <c r="AD80" s="301"/>
      <c r="AE80" s="301"/>
      <c r="AF80" s="301">
        <v>180</v>
      </c>
      <c r="AG80" s="301"/>
      <c r="AH80" s="301"/>
      <c r="AI80" s="301"/>
      <c r="AJ80" s="301"/>
      <c r="AK80" s="301">
        <v>180</v>
      </c>
      <c r="AL80" s="301"/>
    </row>
    <row r="81" spans="1:38" x14ac:dyDescent="0.25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>
        <v>14030231</v>
      </c>
      <c r="S81" s="301" t="s">
        <v>419</v>
      </c>
      <c r="T81" s="301" t="s">
        <v>132</v>
      </c>
      <c r="U81" s="301" t="s">
        <v>214</v>
      </c>
      <c r="V81" s="301"/>
      <c r="W81" s="301"/>
      <c r="X81" s="301">
        <v>240</v>
      </c>
      <c r="Y81" s="301"/>
      <c r="Z81" s="301"/>
      <c r="AA81" s="301"/>
      <c r="AB81" s="301"/>
      <c r="AC81" s="301"/>
      <c r="AD81" s="301"/>
      <c r="AE81" s="301"/>
      <c r="AF81" s="301">
        <v>240</v>
      </c>
      <c r="AG81" s="301"/>
      <c r="AH81" s="301"/>
      <c r="AI81" s="301"/>
      <c r="AJ81" s="301"/>
      <c r="AK81" s="301">
        <v>240</v>
      </c>
      <c r="AL81" s="301"/>
    </row>
    <row r="82" spans="1:38" x14ac:dyDescent="0.25">
      <c r="A82" s="301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>
        <v>14030231</v>
      </c>
      <c r="S82" s="301" t="s">
        <v>281</v>
      </c>
      <c r="T82" s="301" t="s">
        <v>420</v>
      </c>
      <c r="U82" s="301" t="s">
        <v>214</v>
      </c>
      <c r="V82" s="301"/>
      <c r="W82" s="301"/>
      <c r="X82" s="301">
        <v>180</v>
      </c>
      <c r="Y82" s="301"/>
      <c r="Z82" s="301"/>
      <c r="AA82" s="301"/>
      <c r="AB82" s="301"/>
      <c r="AC82" s="301"/>
      <c r="AD82" s="301"/>
      <c r="AE82" s="301"/>
      <c r="AF82" s="301">
        <v>180</v>
      </c>
      <c r="AG82" s="301"/>
      <c r="AH82" s="301"/>
      <c r="AI82" s="301"/>
      <c r="AJ82" s="301"/>
      <c r="AK82" s="301">
        <v>180</v>
      </c>
      <c r="AL82" s="301"/>
    </row>
    <row r="83" spans="1:38" x14ac:dyDescent="0.25">
      <c r="A83" s="301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>
        <v>14030231</v>
      </c>
      <c r="S83" s="301" t="s">
        <v>279</v>
      </c>
      <c r="T83" s="301" t="s">
        <v>130</v>
      </c>
      <c r="U83" s="301" t="s">
        <v>214</v>
      </c>
      <c r="V83" s="301"/>
      <c r="W83" s="301"/>
      <c r="X83" s="301">
        <v>180</v>
      </c>
      <c r="Y83" s="301"/>
      <c r="Z83" s="301"/>
      <c r="AA83" s="301"/>
      <c r="AB83" s="301"/>
      <c r="AC83" s="301"/>
      <c r="AD83" s="301"/>
      <c r="AE83" s="301"/>
      <c r="AF83" s="301">
        <v>180</v>
      </c>
      <c r="AG83" s="301"/>
      <c r="AH83" s="301"/>
      <c r="AI83" s="301"/>
      <c r="AJ83" s="301"/>
      <c r="AK83" s="301">
        <v>180</v>
      </c>
      <c r="AL83" s="301"/>
    </row>
    <row r="84" spans="1:38" x14ac:dyDescent="0.25">
      <c r="A84" s="301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>
        <v>14030231</v>
      </c>
      <c r="S84" s="301" t="s">
        <v>121</v>
      </c>
      <c r="T84" s="301" t="s">
        <v>132</v>
      </c>
      <c r="U84" s="301" t="s">
        <v>214</v>
      </c>
      <c r="V84" s="301"/>
      <c r="W84" s="301"/>
      <c r="X84" s="301">
        <v>180</v>
      </c>
      <c r="Y84" s="301"/>
      <c r="Z84" s="301"/>
      <c r="AA84" s="301"/>
      <c r="AB84" s="301"/>
      <c r="AC84" s="301"/>
      <c r="AD84" s="301"/>
      <c r="AE84" s="301"/>
      <c r="AF84" s="301">
        <v>180</v>
      </c>
      <c r="AG84" s="301"/>
      <c r="AH84" s="301"/>
      <c r="AI84" s="301"/>
      <c r="AJ84" s="301"/>
      <c r="AK84" s="301">
        <v>180</v>
      </c>
      <c r="AL84" s="301"/>
    </row>
    <row r="85" spans="1:38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>
        <v>14030231</v>
      </c>
      <c r="S85" s="301" t="s">
        <v>121</v>
      </c>
      <c r="T85" s="301" t="s">
        <v>133</v>
      </c>
      <c r="U85" s="301" t="s">
        <v>214</v>
      </c>
      <c r="V85" s="301"/>
      <c r="W85" s="301"/>
      <c r="X85" s="301">
        <v>180</v>
      </c>
      <c r="Y85" s="301"/>
      <c r="Z85" s="301"/>
      <c r="AA85" s="301"/>
      <c r="AB85" s="301"/>
      <c r="AC85" s="301"/>
      <c r="AD85" s="301"/>
      <c r="AE85" s="301"/>
      <c r="AF85" s="301">
        <v>180</v>
      </c>
      <c r="AG85" s="301"/>
      <c r="AH85" s="301"/>
      <c r="AI85" s="301"/>
      <c r="AJ85" s="301"/>
      <c r="AK85" s="301">
        <v>180</v>
      </c>
      <c r="AL85" s="301"/>
    </row>
    <row r="86" spans="1:38" x14ac:dyDescent="0.25">
      <c r="A86" s="301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>
        <v>14030301</v>
      </c>
      <c r="S86" s="301" t="s">
        <v>121</v>
      </c>
      <c r="T86" s="301" t="s">
        <v>130</v>
      </c>
      <c r="U86" s="301" t="s">
        <v>460</v>
      </c>
      <c r="V86" s="301"/>
      <c r="W86" s="301"/>
      <c r="X86" s="301">
        <v>180</v>
      </c>
      <c r="Y86" s="301"/>
      <c r="Z86" s="301"/>
      <c r="AA86" s="301"/>
      <c r="AB86" s="301"/>
      <c r="AC86" s="301"/>
      <c r="AD86" s="301"/>
      <c r="AE86" s="301"/>
      <c r="AF86" s="301">
        <v>180</v>
      </c>
      <c r="AG86" s="301"/>
      <c r="AH86" s="301"/>
      <c r="AI86" s="301"/>
      <c r="AJ86" s="301"/>
      <c r="AK86" s="301">
        <v>180</v>
      </c>
      <c r="AL86" s="301"/>
    </row>
    <row r="87" spans="1:38" x14ac:dyDescent="0.25">
      <c r="A87" s="301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>
        <v>14030301</v>
      </c>
      <c r="S87" s="301" t="s">
        <v>281</v>
      </c>
      <c r="T87" s="301" t="s">
        <v>130</v>
      </c>
      <c r="U87" s="301" t="s">
        <v>233</v>
      </c>
      <c r="V87" s="301"/>
      <c r="W87" s="301"/>
      <c r="X87" s="301">
        <v>180</v>
      </c>
      <c r="Y87" s="301"/>
      <c r="Z87" s="301"/>
      <c r="AA87" s="301"/>
      <c r="AB87" s="301"/>
      <c r="AC87" s="301"/>
      <c r="AD87" s="301"/>
      <c r="AE87" s="301"/>
      <c r="AF87" s="301">
        <v>180</v>
      </c>
      <c r="AG87" s="301"/>
      <c r="AH87" s="301"/>
      <c r="AI87" s="301"/>
      <c r="AJ87" s="301"/>
      <c r="AK87" s="301">
        <v>180</v>
      </c>
      <c r="AL87" s="301"/>
    </row>
    <row r="88" spans="1:38" x14ac:dyDescent="0.25">
      <c r="A88" s="301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>
        <v>14030301</v>
      </c>
      <c r="S88" s="301" t="s">
        <v>279</v>
      </c>
      <c r="T88" s="301" t="s">
        <v>133</v>
      </c>
      <c r="U88" s="301" t="s">
        <v>233</v>
      </c>
      <c r="V88" s="301"/>
      <c r="W88" s="301"/>
      <c r="X88" s="301">
        <v>180</v>
      </c>
      <c r="Y88" s="301"/>
      <c r="Z88" s="301"/>
      <c r="AA88" s="301"/>
      <c r="AB88" s="301"/>
      <c r="AC88" s="301"/>
      <c r="AD88" s="301"/>
      <c r="AE88" s="301"/>
      <c r="AF88" s="301">
        <v>180</v>
      </c>
      <c r="AG88" s="301"/>
      <c r="AH88" s="301"/>
      <c r="AI88" s="301"/>
      <c r="AJ88" s="301"/>
      <c r="AK88" s="301">
        <v>180</v>
      </c>
      <c r="AL88" s="301"/>
    </row>
    <row r="89" spans="1:38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>
        <v>14030301</v>
      </c>
      <c r="S89" s="301" t="s">
        <v>279</v>
      </c>
      <c r="T89" s="301" t="s">
        <v>231</v>
      </c>
      <c r="U89" s="301" t="s">
        <v>233</v>
      </c>
      <c r="V89" s="301"/>
      <c r="W89" s="301"/>
      <c r="X89" s="301">
        <v>180</v>
      </c>
      <c r="Y89" s="301"/>
      <c r="Z89" s="301"/>
      <c r="AA89" s="301"/>
      <c r="AB89" s="301"/>
      <c r="AC89" s="301"/>
      <c r="AD89" s="301"/>
      <c r="AE89" s="301"/>
      <c r="AF89" s="301">
        <v>180</v>
      </c>
      <c r="AG89" s="301"/>
      <c r="AH89" s="301"/>
      <c r="AI89" s="301"/>
      <c r="AJ89" s="301"/>
      <c r="AK89" s="301">
        <v>180</v>
      </c>
      <c r="AL89" s="301"/>
    </row>
    <row r="90" spans="1:38" x14ac:dyDescent="0.25">
      <c r="A90" s="301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>
        <v>14030301</v>
      </c>
      <c r="S90" s="301" t="s">
        <v>279</v>
      </c>
      <c r="T90" s="301" t="s">
        <v>461</v>
      </c>
      <c r="U90" s="301" t="s">
        <v>233</v>
      </c>
      <c r="V90" s="301"/>
      <c r="W90" s="301"/>
      <c r="X90" s="301">
        <v>180</v>
      </c>
      <c r="Y90" s="301"/>
      <c r="Z90" s="301"/>
      <c r="AA90" s="301"/>
      <c r="AB90" s="301"/>
      <c r="AC90" s="301"/>
      <c r="AD90" s="301"/>
      <c r="AE90" s="301"/>
      <c r="AF90" s="301">
        <v>180</v>
      </c>
      <c r="AG90" s="301"/>
      <c r="AH90" s="301"/>
      <c r="AI90" s="301"/>
      <c r="AJ90" s="301"/>
      <c r="AK90" s="301">
        <v>180</v>
      </c>
      <c r="AL90" s="301"/>
    </row>
    <row r="91" spans="1:38" x14ac:dyDescent="0.25">
      <c r="A91" s="301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301"/>
      <c r="M91" s="301"/>
      <c r="N91" s="301"/>
      <c r="O91" s="301"/>
      <c r="P91" s="301"/>
      <c r="Q91" s="301"/>
      <c r="R91" s="301">
        <v>14030301</v>
      </c>
      <c r="S91" s="301" t="s">
        <v>118</v>
      </c>
      <c r="T91" s="301" t="s">
        <v>133</v>
      </c>
      <c r="U91" s="301" t="s">
        <v>214</v>
      </c>
      <c r="V91" s="301"/>
      <c r="W91" s="301"/>
      <c r="X91" s="301">
        <v>180</v>
      </c>
      <c r="Y91" s="301"/>
      <c r="Z91" s="301"/>
      <c r="AA91" s="301"/>
      <c r="AB91" s="301"/>
      <c r="AC91" s="301"/>
      <c r="AD91" s="301"/>
      <c r="AE91" s="301"/>
      <c r="AF91" s="301">
        <v>180</v>
      </c>
      <c r="AG91" s="301"/>
      <c r="AH91" s="301"/>
      <c r="AI91" s="301"/>
      <c r="AJ91" s="301"/>
      <c r="AK91" s="301">
        <v>180</v>
      </c>
      <c r="AL91" s="301"/>
    </row>
    <row r="92" spans="1:38" x14ac:dyDescent="0.25">
      <c r="A92" s="301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>
        <v>14030301</v>
      </c>
      <c r="S92" s="301" t="s">
        <v>118</v>
      </c>
      <c r="T92" s="301" t="s">
        <v>133</v>
      </c>
      <c r="U92" s="301" t="s">
        <v>214</v>
      </c>
      <c r="V92" s="301"/>
      <c r="W92" s="301"/>
      <c r="X92" s="301">
        <v>180</v>
      </c>
      <c r="Y92" s="301"/>
      <c r="Z92" s="301"/>
      <c r="AA92" s="301"/>
      <c r="AB92" s="301"/>
      <c r="AC92" s="301"/>
      <c r="AD92" s="301"/>
      <c r="AE92" s="301"/>
      <c r="AF92" s="301">
        <v>180</v>
      </c>
      <c r="AG92" s="301"/>
      <c r="AH92" s="301"/>
      <c r="AI92" s="301"/>
      <c r="AJ92" s="301"/>
      <c r="AK92" s="301">
        <v>180</v>
      </c>
      <c r="AL92" s="301"/>
    </row>
    <row r="93" spans="1:38" x14ac:dyDescent="0.25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>
        <v>14030301</v>
      </c>
      <c r="S93" s="301" t="s">
        <v>118</v>
      </c>
      <c r="T93" s="301" t="s">
        <v>133</v>
      </c>
      <c r="U93" s="301" t="s">
        <v>214</v>
      </c>
      <c r="V93" s="301"/>
      <c r="W93" s="301"/>
      <c r="X93" s="301">
        <v>180</v>
      </c>
      <c r="Y93" s="301"/>
      <c r="Z93" s="301"/>
      <c r="AA93" s="301"/>
      <c r="AB93" s="301"/>
      <c r="AC93" s="301"/>
      <c r="AD93" s="301"/>
      <c r="AE93" s="301"/>
      <c r="AF93" s="301">
        <v>180</v>
      </c>
      <c r="AG93" s="301"/>
      <c r="AH93" s="301"/>
      <c r="AI93" s="301"/>
      <c r="AJ93" s="301"/>
      <c r="AK93" s="301">
        <v>180</v>
      </c>
      <c r="AL93" s="301"/>
    </row>
    <row r="94" spans="1:38" x14ac:dyDescent="0.25">
      <c r="A94" s="301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>
        <v>14030303</v>
      </c>
      <c r="S94" s="301" t="s">
        <v>121</v>
      </c>
      <c r="T94" s="301" t="s">
        <v>132</v>
      </c>
      <c r="U94" s="301" t="s">
        <v>233</v>
      </c>
      <c r="V94" s="301"/>
      <c r="W94" s="301"/>
      <c r="X94" s="301">
        <v>180</v>
      </c>
      <c r="Y94" s="301"/>
      <c r="Z94" s="301"/>
      <c r="AA94" s="301"/>
      <c r="AB94" s="301"/>
      <c r="AC94" s="301"/>
      <c r="AD94" s="301"/>
      <c r="AE94" s="301"/>
      <c r="AF94" s="301">
        <v>180</v>
      </c>
      <c r="AG94" s="301"/>
      <c r="AH94" s="301"/>
      <c r="AI94" s="301"/>
      <c r="AJ94" s="301"/>
      <c r="AK94" s="301">
        <v>180</v>
      </c>
      <c r="AL94" s="301"/>
    </row>
    <row r="95" spans="1:38" x14ac:dyDescent="0.25">
      <c r="A95" s="301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>
        <v>14030303</v>
      </c>
      <c r="S95" s="301" t="s">
        <v>121</v>
      </c>
      <c r="T95" s="301" t="s">
        <v>133</v>
      </c>
      <c r="U95" s="301" t="s">
        <v>233</v>
      </c>
      <c r="V95" s="301"/>
      <c r="W95" s="301"/>
      <c r="X95" s="301">
        <v>180</v>
      </c>
      <c r="Y95" s="301"/>
      <c r="Z95" s="301"/>
      <c r="AA95" s="301"/>
      <c r="AB95" s="301"/>
      <c r="AC95" s="301"/>
      <c r="AD95" s="301"/>
      <c r="AE95" s="301"/>
      <c r="AF95" s="301">
        <v>180</v>
      </c>
      <c r="AG95" s="301"/>
      <c r="AH95" s="301"/>
      <c r="AI95" s="301"/>
      <c r="AJ95" s="301"/>
      <c r="AK95" s="301">
        <v>180</v>
      </c>
      <c r="AL95" s="301"/>
    </row>
    <row r="96" spans="1:38" x14ac:dyDescent="0.25">
      <c r="A96" s="301"/>
      <c r="B96" s="301"/>
      <c r="C96" s="301"/>
      <c r="D96" s="301"/>
      <c r="E96" s="301"/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>
        <v>14030303</v>
      </c>
      <c r="S96" s="301" t="s">
        <v>281</v>
      </c>
      <c r="T96" s="301" t="s">
        <v>130</v>
      </c>
      <c r="U96" s="301" t="s">
        <v>233</v>
      </c>
      <c r="V96" s="301"/>
      <c r="W96" s="301"/>
      <c r="X96" s="301">
        <v>180</v>
      </c>
      <c r="Y96" s="301"/>
      <c r="Z96" s="301"/>
      <c r="AA96" s="301"/>
      <c r="AB96" s="301"/>
      <c r="AC96" s="301"/>
      <c r="AD96" s="301"/>
      <c r="AE96" s="301"/>
      <c r="AF96" s="301">
        <v>180</v>
      </c>
      <c r="AG96" s="301"/>
      <c r="AH96" s="301"/>
      <c r="AI96" s="301"/>
      <c r="AJ96" s="301"/>
      <c r="AK96" s="301">
        <v>180</v>
      </c>
      <c r="AL96" s="301"/>
    </row>
    <row r="97" spans="1:38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>
        <v>14030303</v>
      </c>
      <c r="S97" s="301" t="s">
        <v>136</v>
      </c>
      <c r="T97" s="301" t="s">
        <v>133</v>
      </c>
      <c r="U97" s="301" t="s">
        <v>460</v>
      </c>
      <c r="V97" s="301"/>
      <c r="W97" s="301"/>
      <c r="X97" s="301">
        <v>180</v>
      </c>
      <c r="Y97" s="301"/>
      <c r="Z97" s="301"/>
      <c r="AA97" s="301"/>
      <c r="AB97" s="301"/>
      <c r="AC97" s="301"/>
      <c r="AD97" s="301"/>
      <c r="AE97" s="301"/>
      <c r="AF97" s="301">
        <v>180</v>
      </c>
      <c r="AG97" s="301"/>
      <c r="AH97" s="301"/>
      <c r="AI97" s="301"/>
      <c r="AJ97" s="301"/>
      <c r="AK97" s="301">
        <v>180</v>
      </c>
      <c r="AL97" s="301"/>
    </row>
    <row r="98" spans="1:38" x14ac:dyDescent="0.25">
      <c r="A98" s="301"/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>
        <v>14030302</v>
      </c>
      <c r="S98" s="301" t="s">
        <v>118</v>
      </c>
      <c r="T98" s="301" t="s">
        <v>132</v>
      </c>
      <c r="U98" s="301" t="s">
        <v>215</v>
      </c>
      <c r="V98" s="301"/>
      <c r="W98" s="301"/>
      <c r="X98" s="301">
        <v>180</v>
      </c>
      <c r="Y98" s="301"/>
      <c r="Z98" s="301"/>
      <c r="AA98" s="301"/>
      <c r="AB98" s="301"/>
      <c r="AC98" s="301"/>
      <c r="AD98" s="301"/>
      <c r="AE98" s="301"/>
      <c r="AF98" s="301">
        <v>180</v>
      </c>
      <c r="AG98" s="301"/>
      <c r="AH98" s="301"/>
      <c r="AI98" s="301"/>
      <c r="AJ98" s="301"/>
      <c r="AK98" s="301">
        <v>180</v>
      </c>
      <c r="AL98" s="301"/>
    </row>
    <row r="99" spans="1:38" x14ac:dyDescent="0.25">
      <c r="A99" s="301"/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>
        <v>14030302</v>
      </c>
      <c r="S99" s="301" t="s">
        <v>118</v>
      </c>
      <c r="T99" s="301" t="s">
        <v>133</v>
      </c>
      <c r="U99" s="301" t="s">
        <v>215</v>
      </c>
      <c r="V99" s="301"/>
      <c r="W99" s="301"/>
      <c r="X99" s="301">
        <v>180</v>
      </c>
      <c r="Y99" s="301"/>
      <c r="Z99" s="301"/>
      <c r="AA99" s="301"/>
      <c r="AB99" s="301"/>
      <c r="AC99" s="301"/>
      <c r="AD99" s="301"/>
      <c r="AE99" s="301"/>
      <c r="AF99" s="301">
        <v>180</v>
      </c>
      <c r="AG99" s="301"/>
      <c r="AH99" s="301"/>
      <c r="AI99" s="301"/>
      <c r="AJ99" s="301"/>
      <c r="AK99" s="301">
        <v>180</v>
      </c>
      <c r="AL99" s="301"/>
    </row>
    <row r="100" spans="1:38" x14ac:dyDescent="0.25">
      <c r="A100" s="301"/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>
        <v>14030302</v>
      </c>
      <c r="S100" s="301" t="s">
        <v>121</v>
      </c>
      <c r="T100" s="301" t="s">
        <v>133</v>
      </c>
      <c r="U100" s="301" t="s">
        <v>215</v>
      </c>
      <c r="V100" s="301"/>
      <c r="W100" s="301"/>
      <c r="X100" s="301">
        <v>180</v>
      </c>
      <c r="Y100" s="301"/>
      <c r="Z100" s="301"/>
      <c r="AA100" s="301"/>
      <c r="AB100" s="301"/>
      <c r="AC100" s="301"/>
      <c r="AD100" s="301"/>
      <c r="AE100" s="301"/>
      <c r="AF100" s="301">
        <v>180</v>
      </c>
      <c r="AG100" s="301"/>
      <c r="AH100" s="301"/>
      <c r="AI100" s="301"/>
      <c r="AJ100" s="301"/>
      <c r="AK100" s="301">
        <v>180</v>
      </c>
      <c r="AL100" s="301"/>
    </row>
    <row r="101" spans="1:38" x14ac:dyDescent="0.25">
      <c r="A101" s="301"/>
      <c r="B101" s="301"/>
      <c r="C101" s="301"/>
      <c r="D101" s="301"/>
      <c r="E101" s="30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>
        <v>14030302</v>
      </c>
      <c r="S101" s="301" t="s">
        <v>121</v>
      </c>
      <c r="T101" s="301" t="s">
        <v>130</v>
      </c>
      <c r="U101" s="301" t="s">
        <v>215</v>
      </c>
      <c r="V101" s="301"/>
      <c r="W101" s="301"/>
      <c r="X101" s="301">
        <v>180</v>
      </c>
      <c r="Y101" s="301"/>
      <c r="Z101" s="301"/>
      <c r="AA101" s="301"/>
      <c r="AB101" s="301"/>
      <c r="AC101" s="301"/>
      <c r="AD101" s="301"/>
      <c r="AE101" s="301"/>
      <c r="AF101" s="301">
        <v>180</v>
      </c>
      <c r="AG101" s="301"/>
      <c r="AH101" s="301"/>
      <c r="AI101" s="301"/>
      <c r="AJ101" s="301"/>
      <c r="AK101" s="301">
        <v>180</v>
      </c>
      <c r="AL101" s="301"/>
    </row>
    <row r="102" spans="1:38" x14ac:dyDescent="0.25">
      <c r="A102" s="301"/>
      <c r="B102" s="301"/>
      <c r="C102" s="301"/>
      <c r="D102" s="301"/>
      <c r="E102" s="30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>
        <v>14030302</v>
      </c>
      <c r="S102" s="301" t="s">
        <v>117</v>
      </c>
      <c r="T102" s="301" t="s">
        <v>109</v>
      </c>
      <c r="U102" s="301" t="s">
        <v>215</v>
      </c>
      <c r="V102" s="301"/>
      <c r="W102" s="301"/>
      <c r="X102" s="301">
        <v>180</v>
      </c>
      <c r="Y102" s="301"/>
      <c r="Z102" s="301"/>
      <c r="AA102" s="301"/>
      <c r="AB102" s="301"/>
      <c r="AC102" s="301"/>
      <c r="AD102" s="301"/>
      <c r="AE102" s="301"/>
      <c r="AF102" s="301">
        <v>180</v>
      </c>
      <c r="AG102" s="301"/>
      <c r="AH102" s="301"/>
      <c r="AI102" s="301"/>
      <c r="AJ102" s="301"/>
      <c r="AK102" s="301">
        <v>180</v>
      </c>
      <c r="AL102" s="301"/>
    </row>
    <row r="103" spans="1:38" x14ac:dyDescent="0.25">
      <c r="A103" s="301"/>
      <c r="B103" s="301"/>
      <c r="C103" s="301"/>
      <c r="D103" s="301"/>
      <c r="E103" s="30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>
        <v>14030302</v>
      </c>
      <c r="S103" s="301" t="s">
        <v>121</v>
      </c>
      <c r="T103" s="301" t="s">
        <v>133</v>
      </c>
      <c r="U103" s="301" t="s">
        <v>460</v>
      </c>
      <c r="V103" s="301"/>
      <c r="W103" s="301"/>
      <c r="X103" s="301">
        <v>180</v>
      </c>
      <c r="Y103" s="301"/>
      <c r="Z103" s="301"/>
      <c r="AA103" s="301"/>
      <c r="AB103" s="301"/>
      <c r="AC103" s="301"/>
      <c r="AD103" s="301"/>
      <c r="AE103" s="301"/>
      <c r="AF103" s="301">
        <v>180</v>
      </c>
      <c r="AG103" s="301"/>
      <c r="AH103" s="301"/>
      <c r="AI103" s="301"/>
      <c r="AJ103" s="301"/>
      <c r="AK103" s="301">
        <v>180</v>
      </c>
      <c r="AL103" s="301"/>
    </row>
    <row r="104" spans="1:38" x14ac:dyDescent="0.25">
      <c r="A104" s="301"/>
      <c r="B104" s="301"/>
      <c r="C104" s="301"/>
      <c r="D104" s="301"/>
      <c r="E104" s="30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>
        <v>14030302</v>
      </c>
      <c r="S104" s="301" t="s">
        <v>121</v>
      </c>
      <c r="T104" s="301" t="s">
        <v>130</v>
      </c>
      <c r="U104" s="301" t="s">
        <v>460</v>
      </c>
      <c r="V104" s="301"/>
      <c r="W104" s="301"/>
      <c r="X104" s="301">
        <v>180</v>
      </c>
      <c r="Y104" s="301"/>
      <c r="Z104" s="301"/>
      <c r="AA104" s="301"/>
      <c r="AB104" s="301"/>
      <c r="AC104" s="301"/>
      <c r="AD104" s="301"/>
      <c r="AE104" s="301"/>
      <c r="AF104" s="301">
        <v>180</v>
      </c>
      <c r="AG104" s="301"/>
      <c r="AH104" s="301"/>
      <c r="AI104" s="301"/>
      <c r="AJ104" s="301"/>
      <c r="AK104" s="301">
        <v>180</v>
      </c>
      <c r="AL104" s="301"/>
    </row>
    <row r="105" spans="1:38" x14ac:dyDescent="0.25">
      <c r="A105" s="301"/>
      <c r="B105" s="301"/>
      <c r="C105" s="301"/>
      <c r="D105" s="301"/>
      <c r="E105" s="30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>
        <v>14030303</v>
      </c>
      <c r="S105" s="301" t="s">
        <v>118</v>
      </c>
      <c r="T105" s="301" t="s">
        <v>132</v>
      </c>
      <c r="U105" s="301" t="s">
        <v>214</v>
      </c>
      <c r="V105" s="301"/>
      <c r="W105" s="301"/>
      <c r="X105" s="301">
        <v>180</v>
      </c>
      <c r="Y105" s="301"/>
      <c r="Z105" s="301"/>
      <c r="AA105" s="301"/>
      <c r="AB105" s="301"/>
      <c r="AC105" s="301"/>
      <c r="AD105" s="301"/>
      <c r="AE105" s="301"/>
      <c r="AF105" s="301">
        <v>180</v>
      </c>
      <c r="AG105" s="301"/>
      <c r="AH105" s="301"/>
      <c r="AI105" s="301"/>
      <c r="AJ105" s="301"/>
      <c r="AK105" s="301">
        <v>180</v>
      </c>
      <c r="AL105" s="301"/>
    </row>
    <row r="106" spans="1:38" x14ac:dyDescent="0.25">
      <c r="A106" s="301"/>
      <c r="B106" s="301"/>
      <c r="C106" s="301"/>
      <c r="D106" s="301"/>
      <c r="E106" s="30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>
        <v>14030303</v>
      </c>
      <c r="S106" s="301" t="s">
        <v>118</v>
      </c>
      <c r="T106" s="301" t="s">
        <v>132</v>
      </c>
      <c r="U106" s="301" t="s">
        <v>214</v>
      </c>
      <c r="V106" s="301"/>
      <c r="W106" s="301"/>
      <c r="X106" s="301">
        <v>180</v>
      </c>
      <c r="Y106" s="301"/>
      <c r="Z106" s="301"/>
      <c r="AA106" s="301"/>
      <c r="AB106" s="301"/>
      <c r="AC106" s="301"/>
      <c r="AD106" s="301"/>
      <c r="AE106" s="301"/>
      <c r="AF106" s="301">
        <v>180</v>
      </c>
      <c r="AG106" s="301"/>
      <c r="AH106" s="301"/>
      <c r="AI106" s="301"/>
      <c r="AJ106" s="301"/>
      <c r="AK106" s="301">
        <v>180</v>
      </c>
      <c r="AL106" s="301"/>
    </row>
    <row r="107" spans="1:38" x14ac:dyDescent="0.25">
      <c r="A107" s="301"/>
      <c r="B107" s="301"/>
      <c r="C107" s="301"/>
      <c r="D107" s="301"/>
      <c r="E107" s="301"/>
      <c r="F107" s="301"/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>
        <v>14030303</v>
      </c>
      <c r="S107" s="301" t="s">
        <v>121</v>
      </c>
      <c r="T107" s="301" t="s">
        <v>130</v>
      </c>
      <c r="U107" s="301" t="s">
        <v>214</v>
      </c>
      <c r="V107" s="301"/>
      <c r="W107" s="301"/>
      <c r="X107" s="301">
        <v>180</v>
      </c>
      <c r="Y107" s="301"/>
      <c r="Z107" s="301"/>
      <c r="AA107" s="301"/>
      <c r="AB107" s="301"/>
      <c r="AC107" s="301"/>
      <c r="AD107" s="301"/>
      <c r="AE107" s="301"/>
      <c r="AF107" s="301">
        <v>180</v>
      </c>
      <c r="AG107" s="301"/>
      <c r="AH107" s="301"/>
      <c r="AI107" s="301"/>
      <c r="AJ107" s="301"/>
      <c r="AK107" s="301">
        <v>180</v>
      </c>
      <c r="AL107" s="301"/>
    </row>
    <row r="108" spans="1:38" x14ac:dyDescent="0.25">
      <c r="A108" s="301"/>
      <c r="B108" s="301"/>
      <c r="C108" s="301"/>
      <c r="D108" s="301"/>
      <c r="E108" s="30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>
        <v>14030303</v>
      </c>
      <c r="S108" s="301" t="s">
        <v>118</v>
      </c>
      <c r="T108" s="301" t="s">
        <v>133</v>
      </c>
      <c r="U108" s="301" t="s">
        <v>214</v>
      </c>
      <c r="V108" s="301"/>
      <c r="W108" s="301"/>
      <c r="X108" s="301">
        <v>180</v>
      </c>
      <c r="Y108" s="301"/>
      <c r="Z108" s="301"/>
      <c r="AA108" s="301"/>
      <c r="AB108" s="301"/>
      <c r="AC108" s="301"/>
      <c r="AD108" s="301"/>
      <c r="AE108" s="301"/>
      <c r="AF108" s="301">
        <v>180</v>
      </c>
      <c r="AG108" s="301"/>
      <c r="AH108" s="301"/>
      <c r="AI108" s="301"/>
      <c r="AJ108" s="301"/>
      <c r="AK108" s="301">
        <v>180</v>
      </c>
      <c r="AL108" s="301"/>
    </row>
    <row r="109" spans="1:38" x14ac:dyDescent="0.25">
      <c r="A109" s="301"/>
      <c r="B109" s="301"/>
      <c r="C109" s="301"/>
      <c r="D109" s="301"/>
      <c r="E109" s="301"/>
      <c r="F109" s="301"/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>
        <v>14030303</v>
      </c>
      <c r="S109" s="301" t="s">
        <v>121</v>
      </c>
      <c r="T109" s="301" t="s">
        <v>133</v>
      </c>
      <c r="U109" s="301" t="s">
        <v>214</v>
      </c>
      <c r="V109" s="301"/>
      <c r="W109" s="301"/>
      <c r="X109" s="301">
        <v>180</v>
      </c>
      <c r="Y109" s="301"/>
      <c r="Z109" s="301"/>
      <c r="AA109" s="301"/>
      <c r="AB109" s="301"/>
      <c r="AC109" s="301"/>
      <c r="AD109" s="301"/>
      <c r="AE109" s="301"/>
      <c r="AF109" s="301">
        <v>180</v>
      </c>
      <c r="AG109" s="301"/>
      <c r="AH109" s="301"/>
      <c r="AI109" s="301"/>
      <c r="AJ109" s="301"/>
      <c r="AK109" s="301">
        <v>180</v>
      </c>
      <c r="AL109" s="301"/>
    </row>
    <row r="110" spans="1:38" x14ac:dyDescent="0.25">
      <c r="A110" s="301"/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>
        <v>14030303</v>
      </c>
      <c r="S110" s="301" t="s">
        <v>279</v>
      </c>
      <c r="T110" s="301" t="s">
        <v>133</v>
      </c>
      <c r="U110" s="301" t="s">
        <v>214</v>
      </c>
      <c r="V110" s="301"/>
      <c r="W110" s="301"/>
      <c r="X110" s="301">
        <v>180</v>
      </c>
      <c r="Y110" s="301"/>
      <c r="Z110" s="301"/>
      <c r="AA110" s="301"/>
      <c r="AB110" s="301"/>
      <c r="AC110" s="301"/>
      <c r="AD110" s="301"/>
      <c r="AE110" s="301"/>
      <c r="AF110" s="301">
        <v>180</v>
      </c>
      <c r="AG110" s="301"/>
      <c r="AH110" s="301"/>
      <c r="AI110" s="301"/>
      <c r="AJ110" s="301"/>
      <c r="AK110" s="301">
        <v>180</v>
      </c>
      <c r="AL110" s="301"/>
    </row>
    <row r="111" spans="1:38" x14ac:dyDescent="0.25">
      <c r="A111" s="301"/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>
        <v>14030303</v>
      </c>
      <c r="S111" s="301" t="s">
        <v>279</v>
      </c>
      <c r="T111" s="301" t="s">
        <v>132</v>
      </c>
      <c r="U111" s="301" t="s">
        <v>214</v>
      </c>
      <c r="V111" s="301"/>
      <c r="W111" s="301"/>
      <c r="X111" s="301">
        <v>180</v>
      </c>
      <c r="Y111" s="301"/>
      <c r="Z111" s="301"/>
      <c r="AA111" s="301"/>
      <c r="AB111" s="301"/>
      <c r="AC111" s="301"/>
      <c r="AD111" s="301"/>
      <c r="AE111" s="301"/>
      <c r="AF111" s="301">
        <v>180</v>
      </c>
      <c r="AG111" s="301"/>
      <c r="AH111" s="301"/>
      <c r="AI111" s="301"/>
      <c r="AJ111" s="301"/>
      <c r="AK111" s="301">
        <v>180</v>
      </c>
      <c r="AL111" s="301"/>
    </row>
    <row r="112" spans="1:38" x14ac:dyDescent="0.25">
      <c r="A112" s="301"/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>
        <v>14030303</v>
      </c>
      <c r="S112" s="301" t="s">
        <v>218</v>
      </c>
      <c r="T112" s="301" t="s">
        <v>130</v>
      </c>
      <c r="U112" s="301" t="s">
        <v>214</v>
      </c>
      <c r="V112" s="301"/>
      <c r="W112" s="301"/>
      <c r="X112" s="301">
        <v>180</v>
      </c>
      <c r="Y112" s="301"/>
      <c r="Z112" s="301"/>
      <c r="AA112" s="301"/>
      <c r="AB112" s="301"/>
      <c r="AC112" s="301"/>
      <c r="AD112" s="301"/>
      <c r="AE112" s="301"/>
      <c r="AF112" s="301">
        <v>180</v>
      </c>
      <c r="AG112" s="301"/>
      <c r="AH112" s="301"/>
      <c r="AI112" s="301"/>
      <c r="AJ112" s="301"/>
      <c r="AK112" s="301">
        <v>180</v>
      </c>
      <c r="AL112" s="301"/>
    </row>
    <row r="113" spans="1:38" x14ac:dyDescent="0.25">
      <c r="A113" s="301"/>
      <c r="B113" s="301"/>
      <c r="C113" s="301"/>
      <c r="D113" s="301"/>
      <c r="E113" s="301"/>
      <c r="F113" s="301"/>
      <c r="G113" s="301"/>
      <c r="H113" s="301"/>
      <c r="I113" s="301"/>
      <c r="J113" s="301"/>
      <c r="K113" s="301"/>
      <c r="L113" s="301"/>
      <c r="M113" s="301"/>
      <c r="N113" s="301"/>
      <c r="O113" s="301"/>
      <c r="P113" s="301"/>
      <c r="Q113" s="301"/>
      <c r="R113" s="301">
        <v>14030305</v>
      </c>
      <c r="S113" s="301" t="s">
        <v>121</v>
      </c>
      <c r="T113" s="301" t="s">
        <v>133</v>
      </c>
      <c r="U113" s="301" t="s">
        <v>233</v>
      </c>
      <c r="V113" s="301"/>
      <c r="W113" s="301"/>
      <c r="X113" s="301">
        <v>180</v>
      </c>
      <c r="Y113" s="301"/>
      <c r="Z113" s="301"/>
      <c r="AA113" s="301"/>
      <c r="AB113" s="301"/>
      <c r="AC113" s="301"/>
      <c r="AD113" s="301"/>
      <c r="AE113" s="301"/>
      <c r="AF113" s="301">
        <v>180</v>
      </c>
      <c r="AG113" s="301"/>
      <c r="AH113" s="301"/>
      <c r="AI113" s="301"/>
      <c r="AJ113" s="301"/>
      <c r="AK113" s="301">
        <v>180</v>
      </c>
      <c r="AL113" s="301"/>
    </row>
    <row r="114" spans="1:38" x14ac:dyDescent="0.25">
      <c r="A114" s="301"/>
      <c r="B114" s="301"/>
      <c r="C114" s="301"/>
      <c r="D114" s="301"/>
      <c r="E114" s="301"/>
      <c r="F114" s="301"/>
      <c r="G114" s="301"/>
      <c r="H114" s="301"/>
      <c r="I114" s="301"/>
      <c r="J114" s="301"/>
      <c r="K114" s="301"/>
      <c r="L114" s="301"/>
      <c r="M114" s="301"/>
      <c r="N114" s="301"/>
      <c r="O114" s="301"/>
      <c r="P114" s="301"/>
      <c r="Q114" s="301"/>
      <c r="R114" s="301">
        <v>14030305</v>
      </c>
      <c r="S114" s="301" t="s">
        <v>121</v>
      </c>
      <c r="T114" s="301" t="s">
        <v>132</v>
      </c>
      <c r="U114" s="301" t="s">
        <v>233</v>
      </c>
      <c r="V114" s="301"/>
      <c r="W114" s="301"/>
      <c r="X114" s="301">
        <v>180</v>
      </c>
      <c r="Y114" s="301"/>
      <c r="Z114" s="301"/>
      <c r="AA114" s="301"/>
      <c r="AB114" s="301"/>
      <c r="AC114" s="301"/>
      <c r="AD114" s="301"/>
      <c r="AE114" s="301"/>
      <c r="AF114" s="301">
        <v>180</v>
      </c>
      <c r="AG114" s="301"/>
      <c r="AH114" s="301"/>
      <c r="AI114" s="301"/>
      <c r="AJ114" s="301"/>
      <c r="AK114" s="301">
        <v>180</v>
      </c>
      <c r="AL114" s="301"/>
    </row>
    <row r="115" spans="1:38" x14ac:dyDescent="0.25">
      <c r="A115" s="301"/>
      <c r="B115" s="301"/>
      <c r="C115" s="301"/>
      <c r="D115" s="301"/>
      <c r="E115" s="301"/>
      <c r="F115" s="301"/>
      <c r="G115" s="301"/>
      <c r="H115" s="301"/>
      <c r="I115" s="301"/>
      <c r="J115" s="301"/>
      <c r="K115" s="301"/>
      <c r="L115" s="301"/>
      <c r="M115" s="301"/>
      <c r="N115" s="301"/>
      <c r="O115" s="301"/>
      <c r="P115" s="301"/>
      <c r="Q115" s="301"/>
      <c r="R115" s="301">
        <v>14030305</v>
      </c>
      <c r="S115" s="301" t="s">
        <v>121</v>
      </c>
      <c r="T115" s="301" t="s">
        <v>132</v>
      </c>
      <c r="U115" s="301" t="s">
        <v>233</v>
      </c>
      <c r="V115" s="301"/>
      <c r="W115" s="301"/>
      <c r="X115" s="301">
        <v>180</v>
      </c>
      <c r="Y115" s="301"/>
      <c r="Z115" s="301"/>
      <c r="AA115" s="301"/>
      <c r="AB115" s="301"/>
      <c r="AC115" s="301"/>
      <c r="AD115" s="301"/>
      <c r="AE115" s="301"/>
      <c r="AF115" s="301">
        <v>180</v>
      </c>
      <c r="AG115" s="301"/>
      <c r="AH115" s="301"/>
      <c r="AI115" s="301"/>
      <c r="AJ115" s="301"/>
      <c r="AK115" s="301">
        <v>180</v>
      </c>
      <c r="AL115" s="301"/>
    </row>
    <row r="116" spans="1:38" x14ac:dyDescent="0.25">
      <c r="A116" s="301"/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>
        <v>14030305</v>
      </c>
      <c r="S116" s="301" t="s">
        <v>118</v>
      </c>
      <c r="T116" s="301" t="s">
        <v>132</v>
      </c>
      <c r="U116" s="301" t="s">
        <v>233</v>
      </c>
      <c r="V116" s="301"/>
      <c r="W116" s="301"/>
      <c r="X116" s="301">
        <v>180</v>
      </c>
      <c r="Y116" s="301"/>
      <c r="Z116" s="301"/>
      <c r="AA116" s="301"/>
      <c r="AB116" s="301"/>
      <c r="AC116" s="301"/>
      <c r="AD116" s="301"/>
      <c r="AE116" s="301"/>
      <c r="AF116" s="301">
        <v>180</v>
      </c>
      <c r="AG116" s="301"/>
      <c r="AH116" s="301"/>
      <c r="AI116" s="301"/>
      <c r="AJ116" s="301"/>
      <c r="AK116" s="301">
        <v>180</v>
      </c>
      <c r="AL116" s="301"/>
    </row>
    <row r="117" spans="1:38" x14ac:dyDescent="0.25">
      <c r="A117" s="301"/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>
        <v>14030305</v>
      </c>
      <c r="S117" s="301" t="s">
        <v>281</v>
      </c>
      <c r="T117" s="301" t="s">
        <v>130</v>
      </c>
      <c r="U117" s="301" t="s">
        <v>233</v>
      </c>
      <c r="V117" s="301"/>
      <c r="W117" s="301"/>
      <c r="X117" s="301">
        <v>180</v>
      </c>
      <c r="Y117" s="301"/>
      <c r="Z117" s="301"/>
      <c r="AA117" s="301"/>
      <c r="AB117" s="301"/>
      <c r="AC117" s="301"/>
      <c r="AD117" s="301"/>
      <c r="AE117" s="301"/>
      <c r="AF117" s="301">
        <v>180</v>
      </c>
      <c r="AG117" s="301"/>
      <c r="AH117" s="301"/>
      <c r="AI117" s="301"/>
      <c r="AJ117" s="301"/>
      <c r="AK117" s="301">
        <v>180</v>
      </c>
      <c r="AL117" s="301"/>
    </row>
    <row r="118" spans="1:38" x14ac:dyDescent="0.25">
      <c r="A118" s="301"/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>
        <v>14030305</v>
      </c>
      <c r="S118" s="301" t="s">
        <v>218</v>
      </c>
      <c r="T118" s="301" t="s">
        <v>420</v>
      </c>
      <c r="U118" s="301" t="s">
        <v>233</v>
      </c>
      <c r="V118" s="301"/>
      <c r="W118" s="301"/>
      <c r="X118" s="301">
        <v>180</v>
      </c>
      <c r="Y118" s="301"/>
      <c r="Z118" s="301"/>
      <c r="AA118" s="301"/>
      <c r="AB118" s="301"/>
      <c r="AC118" s="301"/>
      <c r="AD118" s="301"/>
      <c r="AE118" s="301"/>
      <c r="AF118" s="301">
        <v>180</v>
      </c>
      <c r="AG118" s="301"/>
      <c r="AH118" s="301"/>
      <c r="AI118" s="301"/>
      <c r="AJ118" s="301"/>
      <c r="AK118" s="301">
        <v>180</v>
      </c>
      <c r="AL118" s="301"/>
    </row>
    <row r="119" spans="1:38" x14ac:dyDescent="0.25">
      <c r="A119" s="301"/>
      <c r="B119" s="301"/>
      <c r="C119" s="301"/>
      <c r="D119" s="301"/>
      <c r="E119" s="301"/>
      <c r="F119" s="301"/>
      <c r="G119" s="301"/>
      <c r="H119" s="301"/>
      <c r="I119" s="301"/>
      <c r="J119" s="301"/>
      <c r="K119" s="301"/>
      <c r="L119" s="301"/>
      <c r="M119" s="301"/>
      <c r="N119" s="301"/>
      <c r="O119" s="301"/>
      <c r="P119" s="301"/>
      <c r="Q119" s="301"/>
      <c r="R119" s="301">
        <v>14030305</v>
      </c>
      <c r="S119" s="301" t="s">
        <v>121</v>
      </c>
      <c r="T119" s="301" t="s">
        <v>130</v>
      </c>
      <c r="U119" s="301" t="s">
        <v>233</v>
      </c>
      <c r="V119" s="301"/>
      <c r="W119" s="301"/>
      <c r="X119" s="301">
        <v>180</v>
      </c>
      <c r="Y119" s="301"/>
      <c r="Z119" s="301"/>
      <c r="AA119" s="301"/>
      <c r="AB119" s="301"/>
      <c r="AC119" s="301"/>
      <c r="AD119" s="301"/>
      <c r="AE119" s="301"/>
      <c r="AF119" s="301">
        <v>180</v>
      </c>
      <c r="AG119" s="301"/>
      <c r="AH119" s="301"/>
      <c r="AI119" s="301"/>
      <c r="AJ119" s="301"/>
      <c r="AK119" s="301">
        <v>180</v>
      </c>
      <c r="AL119" s="301"/>
    </row>
    <row r="120" spans="1:38" x14ac:dyDescent="0.25">
      <c r="A120" s="301"/>
      <c r="B120" s="301"/>
      <c r="C120" s="301"/>
      <c r="D120" s="301"/>
      <c r="E120" s="301"/>
      <c r="F120" s="301"/>
      <c r="G120" s="301"/>
      <c r="H120" s="301"/>
      <c r="I120" s="301"/>
      <c r="J120" s="301"/>
      <c r="K120" s="301"/>
      <c r="L120" s="301"/>
      <c r="M120" s="301"/>
      <c r="N120" s="301"/>
      <c r="O120" s="301"/>
      <c r="P120" s="301"/>
      <c r="Q120" s="301"/>
      <c r="R120" s="301">
        <v>14030305</v>
      </c>
      <c r="S120" s="301" t="s">
        <v>121</v>
      </c>
      <c r="T120" s="301" t="s">
        <v>130</v>
      </c>
      <c r="U120" s="301" t="s">
        <v>460</v>
      </c>
      <c r="V120" s="301"/>
      <c r="W120" s="301"/>
      <c r="X120" s="301">
        <v>180</v>
      </c>
      <c r="Y120" s="301"/>
      <c r="Z120" s="301"/>
      <c r="AA120" s="301"/>
      <c r="AB120" s="301"/>
      <c r="AC120" s="301"/>
      <c r="AD120" s="301"/>
      <c r="AE120" s="301"/>
      <c r="AF120" s="301">
        <v>180</v>
      </c>
      <c r="AG120" s="301"/>
      <c r="AH120" s="301"/>
      <c r="AI120" s="301"/>
      <c r="AJ120" s="301"/>
      <c r="AK120" s="301">
        <v>180</v>
      </c>
      <c r="AL120" s="301"/>
    </row>
    <row r="121" spans="1:38" x14ac:dyDescent="0.25">
      <c r="A121" s="301"/>
      <c r="B121" s="301"/>
      <c r="C121" s="301"/>
      <c r="D121" s="301"/>
      <c r="E121" s="301"/>
      <c r="F121" s="301"/>
      <c r="G121" s="301"/>
      <c r="H121" s="301"/>
      <c r="I121" s="301"/>
      <c r="J121" s="301"/>
      <c r="K121" s="301"/>
      <c r="L121" s="301"/>
      <c r="M121" s="301"/>
      <c r="N121" s="301"/>
      <c r="O121" s="301"/>
      <c r="P121" s="301"/>
      <c r="Q121" s="301"/>
      <c r="R121" s="301">
        <v>14030305</v>
      </c>
      <c r="S121" s="301" t="s">
        <v>117</v>
      </c>
      <c r="T121" s="301" t="s">
        <v>462</v>
      </c>
      <c r="U121" s="301" t="s">
        <v>215</v>
      </c>
      <c r="V121" s="301"/>
      <c r="W121" s="301"/>
      <c r="X121" s="301">
        <v>180</v>
      </c>
      <c r="Y121" s="301"/>
      <c r="Z121" s="301"/>
      <c r="AA121" s="301"/>
      <c r="AB121" s="301"/>
      <c r="AC121" s="301"/>
      <c r="AD121" s="301"/>
      <c r="AE121" s="301"/>
      <c r="AF121" s="301">
        <v>180</v>
      </c>
      <c r="AG121" s="301"/>
      <c r="AH121" s="301"/>
      <c r="AI121" s="301"/>
      <c r="AJ121" s="301"/>
      <c r="AK121" s="301">
        <v>180</v>
      </c>
      <c r="AL121" s="301"/>
    </row>
    <row r="122" spans="1:38" x14ac:dyDescent="0.25">
      <c r="A122" s="301"/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>
        <v>14030305</v>
      </c>
      <c r="S122" s="301" t="s">
        <v>136</v>
      </c>
      <c r="T122" s="301" t="s">
        <v>133</v>
      </c>
      <c r="U122" s="301" t="s">
        <v>215</v>
      </c>
      <c r="V122" s="301"/>
      <c r="W122" s="301"/>
      <c r="X122" s="301">
        <v>180</v>
      </c>
      <c r="Y122" s="301"/>
      <c r="Z122" s="301"/>
      <c r="AA122" s="301"/>
      <c r="AB122" s="301"/>
      <c r="AC122" s="301"/>
      <c r="AD122" s="301"/>
      <c r="AE122" s="301"/>
      <c r="AF122" s="301">
        <v>180</v>
      </c>
      <c r="AG122" s="301"/>
      <c r="AH122" s="301"/>
      <c r="AI122" s="301"/>
      <c r="AJ122" s="301"/>
      <c r="AK122" s="301">
        <v>180</v>
      </c>
      <c r="AL122" s="301"/>
    </row>
    <row r="123" spans="1:38" x14ac:dyDescent="0.25">
      <c r="A123" s="301"/>
      <c r="B123" s="301"/>
      <c r="C123" s="301"/>
      <c r="D123" s="301"/>
      <c r="E123" s="301"/>
      <c r="F123" s="301"/>
      <c r="G123" s="301"/>
      <c r="H123" s="301"/>
      <c r="I123" s="301"/>
      <c r="J123" s="301"/>
      <c r="K123" s="301"/>
      <c r="L123" s="301"/>
      <c r="M123" s="301"/>
      <c r="N123" s="301"/>
      <c r="O123" s="301"/>
      <c r="P123" s="301"/>
      <c r="Q123" s="301"/>
      <c r="R123" s="301">
        <v>14030305</v>
      </c>
      <c r="S123" s="301" t="s">
        <v>121</v>
      </c>
      <c r="T123" s="301" t="s">
        <v>132</v>
      </c>
      <c r="U123" s="301" t="s">
        <v>215</v>
      </c>
      <c r="V123" s="301"/>
      <c r="W123" s="301"/>
      <c r="X123" s="301">
        <v>180</v>
      </c>
      <c r="Y123" s="301"/>
      <c r="Z123" s="301"/>
      <c r="AA123" s="301"/>
      <c r="AB123" s="301"/>
      <c r="AC123" s="301"/>
      <c r="AD123" s="301"/>
      <c r="AE123" s="301"/>
      <c r="AF123" s="301">
        <v>180</v>
      </c>
      <c r="AG123" s="301"/>
      <c r="AH123" s="301"/>
      <c r="AI123" s="301"/>
      <c r="AJ123" s="301"/>
      <c r="AK123" s="301">
        <v>180</v>
      </c>
      <c r="AL123" s="301"/>
    </row>
    <row r="124" spans="1:38" x14ac:dyDescent="0.25">
      <c r="A124" s="301"/>
      <c r="B124" s="301"/>
      <c r="C124" s="301"/>
      <c r="D124" s="301"/>
      <c r="E124" s="301"/>
      <c r="F124" s="301"/>
      <c r="G124" s="301"/>
      <c r="H124" s="301"/>
      <c r="I124" s="301"/>
      <c r="J124" s="301"/>
      <c r="K124" s="301"/>
      <c r="L124" s="301"/>
      <c r="M124" s="301"/>
      <c r="N124" s="301"/>
      <c r="O124" s="301"/>
      <c r="P124" s="301"/>
      <c r="Q124" s="301"/>
      <c r="R124" s="301">
        <v>14030305</v>
      </c>
      <c r="S124" s="301" t="s">
        <v>121</v>
      </c>
      <c r="T124" s="301" t="s">
        <v>133</v>
      </c>
      <c r="U124" s="301" t="s">
        <v>214</v>
      </c>
      <c r="V124" s="301"/>
      <c r="W124" s="301"/>
      <c r="X124" s="301">
        <v>180</v>
      </c>
      <c r="Y124" s="301"/>
      <c r="Z124" s="301"/>
      <c r="AA124" s="301"/>
      <c r="AB124" s="301"/>
      <c r="AC124" s="301"/>
      <c r="AD124" s="301"/>
      <c r="AE124" s="301"/>
      <c r="AF124" s="301">
        <v>180</v>
      </c>
      <c r="AG124" s="301"/>
      <c r="AH124" s="301"/>
      <c r="AI124" s="301"/>
      <c r="AJ124" s="301"/>
      <c r="AK124" s="301">
        <v>180</v>
      </c>
      <c r="AL124" s="301"/>
    </row>
    <row r="125" spans="1:38" x14ac:dyDescent="0.25">
      <c r="A125" s="301"/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>
        <v>14030305</v>
      </c>
      <c r="S125" s="301" t="s">
        <v>121</v>
      </c>
      <c r="T125" s="301" t="s">
        <v>133</v>
      </c>
      <c r="U125" s="301" t="s">
        <v>214</v>
      </c>
      <c r="V125" s="301"/>
      <c r="W125" s="301"/>
      <c r="X125" s="301">
        <v>180</v>
      </c>
      <c r="Y125" s="301"/>
      <c r="Z125" s="301"/>
      <c r="AA125" s="301"/>
      <c r="AB125" s="301"/>
      <c r="AC125" s="301"/>
      <c r="AD125" s="301"/>
      <c r="AE125" s="301"/>
      <c r="AF125" s="301">
        <v>180</v>
      </c>
      <c r="AG125" s="301"/>
      <c r="AH125" s="301"/>
      <c r="AI125" s="301"/>
      <c r="AJ125" s="301"/>
      <c r="AK125" s="301">
        <v>180</v>
      </c>
      <c r="AL125" s="301"/>
    </row>
    <row r="126" spans="1:38" x14ac:dyDescent="0.25">
      <c r="A126" s="301"/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>
        <v>14030305</v>
      </c>
      <c r="S126" s="301" t="s">
        <v>121</v>
      </c>
      <c r="T126" s="301" t="s">
        <v>133</v>
      </c>
      <c r="U126" s="301" t="s">
        <v>214</v>
      </c>
      <c r="V126" s="301"/>
      <c r="W126" s="301"/>
      <c r="X126" s="301">
        <v>180</v>
      </c>
      <c r="Y126" s="301"/>
      <c r="Z126" s="301"/>
      <c r="AA126" s="301"/>
      <c r="AB126" s="301"/>
      <c r="AC126" s="301"/>
      <c r="AD126" s="301"/>
      <c r="AE126" s="301"/>
      <c r="AF126" s="301">
        <v>180</v>
      </c>
      <c r="AG126" s="301"/>
      <c r="AH126" s="301"/>
      <c r="AI126" s="301"/>
      <c r="AJ126" s="301"/>
      <c r="AK126" s="301">
        <v>180</v>
      </c>
      <c r="AL126" s="301"/>
    </row>
    <row r="127" spans="1:38" x14ac:dyDescent="0.25">
      <c r="A127" s="301"/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>
        <v>14030305</v>
      </c>
      <c r="S127" s="301" t="s">
        <v>121</v>
      </c>
      <c r="T127" s="301" t="s">
        <v>130</v>
      </c>
      <c r="U127" s="301" t="s">
        <v>214</v>
      </c>
      <c r="V127" s="301"/>
      <c r="W127" s="301"/>
      <c r="X127" s="301">
        <v>180</v>
      </c>
      <c r="Y127" s="301"/>
      <c r="Z127" s="301"/>
      <c r="AA127" s="301"/>
      <c r="AB127" s="301"/>
      <c r="AC127" s="301"/>
      <c r="AD127" s="301"/>
      <c r="AE127" s="301"/>
      <c r="AF127" s="301">
        <v>180</v>
      </c>
      <c r="AG127" s="301"/>
      <c r="AH127" s="301"/>
      <c r="AI127" s="301"/>
      <c r="AJ127" s="301"/>
      <c r="AK127" s="301">
        <v>180</v>
      </c>
      <c r="AL127" s="301"/>
    </row>
    <row r="128" spans="1:38" x14ac:dyDescent="0.25">
      <c r="A128" s="301"/>
      <c r="B128" s="301"/>
      <c r="C128" s="301"/>
      <c r="D128" s="301"/>
      <c r="E128" s="301"/>
      <c r="F128" s="301"/>
      <c r="G128" s="301"/>
      <c r="H128" s="301"/>
      <c r="I128" s="301"/>
      <c r="J128" s="301"/>
      <c r="K128" s="301"/>
      <c r="L128" s="301"/>
      <c r="M128" s="301"/>
      <c r="N128" s="301"/>
      <c r="O128" s="301"/>
      <c r="P128" s="301"/>
      <c r="Q128" s="301"/>
      <c r="R128" s="301">
        <v>14030305</v>
      </c>
      <c r="S128" s="301" t="s">
        <v>136</v>
      </c>
      <c r="T128" s="301" t="s">
        <v>133</v>
      </c>
      <c r="U128" s="301" t="s">
        <v>214</v>
      </c>
      <c r="V128" s="301"/>
      <c r="W128" s="301"/>
      <c r="X128" s="301">
        <v>180</v>
      </c>
      <c r="Y128" s="301"/>
      <c r="Z128" s="301"/>
      <c r="AA128" s="301"/>
      <c r="AB128" s="301"/>
      <c r="AC128" s="301"/>
      <c r="AD128" s="301"/>
      <c r="AE128" s="301"/>
      <c r="AF128" s="301">
        <v>180</v>
      </c>
      <c r="AG128" s="301"/>
      <c r="AH128" s="301"/>
      <c r="AI128" s="301"/>
      <c r="AJ128" s="301"/>
      <c r="AK128" s="301">
        <v>180</v>
      </c>
      <c r="AL128" s="301"/>
    </row>
    <row r="129" spans="1:38" x14ac:dyDescent="0.25">
      <c r="A129" s="301"/>
      <c r="B129" s="301"/>
      <c r="C129" s="301"/>
      <c r="D129" s="301"/>
      <c r="E129" s="301"/>
      <c r="F129" s="301"/>
      <c r="G129" s="301"/>
      <c r="H129" s="301"/>
      <c r="I129" s="301"/>
      <c r="J129" s="301"/>
      <c r="K129" s="301"/>
      <c r="L129" s="301"/>
      <c r="M129" s="301"/>
      <c r="N129" s="301"/>
      <c r="O129" s="301"/>
      <c r="P129" s="301"/>
      <c r="Q129" s="301"/>
      <c r="R129" s="301">
        <v>14030305</v>
      </c>
      <c r="S129" s="301" t="s">
        <v>121</v>
      </c>
      <c r="T129" s="301" t="s">
        <v>132</v>
      </c>
      <c r="U129" s="301" t="s">
        <v>217</v>
      </c>
      <c r="V129" s="301"/>
      <c r="W129" s="301"/>
      <c r="X129" s="301">
        <v>180</v>
      </c>
      <c r="Y129" s="301"/>
      <c r="Z129" s="301"/>
      <c r="AA129" s="301"/>
      <c r="AB129" s="301"/>
      <c r="AC129" s="301"/>
      <c r="AD129" s="301"/>
      <c r="AE129" s="301"/>
      <c r="AF129" s="301">
        <v>180</v>
      </c>
      <c r="AG129" s="301"/>
      <c r="AH129" s="301"/>
      <c r="AI129" s="301"/>
      <c r="AJ129" s="301"/>
      <c r="AK129" s="301">
        <v>180</v>
      </c>
      <c r="AL129" s="301"/>
    </row>
    <row r="130" spans="1:38" x14ac:dyDescent="0.25">
      <c r="A130" s="301"/>
      <c r="B130" s="301"/>
      <c r="C130" s="301"/>
      <c r="D130" s="301"/>
      <c r="E130" s="301"/>
      <c r="F130" s="301"/>
      <c r="G130" s="301"/>
      <c r="H130" s="301"/>
      <c r="I130" s="301"/>
      <c r="J130" s="301"/>
      <c r="K130" s="301"/>
      <c r="L130" s="301"/>
      <c r="M130" s="301"/>
      <c r="N130" s="301"/>
      <c r="O130" s="301"/>
      <c r="P130" s="301"/>
      <c r="Q130" s="301"/>
      <c r="R130" s="301">
        <v>14030305</v>
      </c>
      <c r="S130" s="301" t="s">
        <v>121</v>
      </c>
      <c r="T130" s="301" t="s">
        <v>133</v>
      </c>
      <c r="U130" s="301" t="s">
        <v>217</v>
      </c>
      <c r="V130" s="301"/>
      <c r="W130" s="301"/>
      <c r="X130" s="301">
        <v>180</v>
      </c>
      <c r="Y130" s="301"/>
      <c r="Z130" s="301"/>
      <c r="AA130" s="301"/>
      <c r="AB130" s="301"/>
      <c r="AC130" s="301"/>
      <c r="AD130" s="301"/>
      <c r="AE130" s="301"/>
      <c r="AF130" s="301">
        <v>180</v>
      </c>
      <c r="AG130" s="301"/>
      <c r="AH130" s="301"/>
      <c r="AI130" s="301"/>
      <c r="AJ130" s="301"/>
      <c r="AK130" s="301">
        <v>180</v>
      </c>
      <c r="AL130" s="301"/>
    </row>
    <row r="131" spans="1:38" x14ac:dyDescent="0.25">
      <c r="A131" s="301"/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>
        <v>14030305</v>
      </c>
      <c r="S131" s="301" t="s">
        <v>121</v>
      </c>
      <c r="T131" s="301" t="s">
        <v>130</v>
      </c>
      <c r="U131" s="301" t="s">
        <v>217</v>
      </c>
      <c r="V131" s="301"/>
      <c r="W131" s="301"/>
      <c r="X131" s="301">
        <v>180</v>
      </c>
      <c r="Y131" s="301"/>
      <c r="Z131" s="301"/>
      <c r="AA131" s="301"/>
      <c r="AB131" s="301"/>
      <c r="AC131" s="301"/>
      <c r="AD131" s="301"/>
      <c r="AE131" s="301"/>
      <c r="AF131" s="301">
        <v>180</v>
      </c>
      <c r="AG131" s="301"/>
      <c r="AH131" s="301"/>
      <c r="AI131" s="301"/>
      <c r="AJ131" s="301"/>
      <c r="AK131" s="301">
        <v>180</v>
      </c>
      <c r="AL131" s="301"/>
    </row>
    <row r="132" spans="1:38" x14ac:dyDescent="0.25">
      <c r="A132" s="301"/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>
        <v>14030305</v>
      </c>
      <c r="S132" s="301" t="s">
        <v>121</v>
      </c>
      <c r="T132" s="301" t="s">
        <v>130</v>
      </c>
      <c r="U132" s="301" t="s">
        <v>217</v>
      </c>
      <c r="V132" s="301"/>
      <c r="W132" s="301"/>
      <c r="X132" s="301">
        <v>180</v>
      </c>
      <c r="Y132" s="301"/>
      <c r="Z132" s="301"/>
      <c r="AA132" s="301"/>
      <c r="AB132" s="301"/>
      <c r="AC132" s="301"/>
      <c r="AD132" s="301"/>
      <c r="AE132" s="301"/>
      <c r="AF132" s="301">
        <v>180</v>
      </c>
      <c r="AG132" s="301"/>
      <c r="AH132" s="301"/>
      <c r="AI132" s="301"/>
      <c r="AJ132" s="301"/>
      <c r="AK132" s="301">
        <v>180</v>
      </c>
      <c r="AL132" s="301"/>
    </row>
    <row r="133" spans="1:38" x14ac:dyDescent="0.25">
      <c r="A133" s="301"/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>
        <v>14030305</v>
      </c>
      <c r="S133" s="301" t="s">
        <v>121</v>
      </c>
      <c r="T133" s="301" t="s">
        <v>130</v>
      </c>
      <c r="U133" s="301" t="s">
        <v>217</v>
      </c>
      <c r="V133" s="301"/>
      <c r="W133" s="301"/>
      <c r="X133" s="301">
        <v>180</v>
      </c>
      <c r="Y133" s="301"/>
      <c r="Z133" s="301"/>
      <c r="AA133" s="301"/>
      <c r="AB133" s="301"/>
      <c r="AC133" s="301"/>
      <c r="AD133" s="301"/>
      <c r="AE133" s="301"/>
      <c r="AF133" s="301">
        <v>180</v>
      </c>
      <c r="AG133" s="301"/>
      <c r="AH133" s="301"/>
      <c r="AI133" s="301"/>
      <c r="AJ133" s="301"/>
      <c r="AK133" s="301">
        <v>180</v>
      </c>
      <c r="AL133" s="301"/>
    </row>
    <row r="134" spans="1:38" x14ac:dyDescent="0.25">
      <c r="A134" s="301"/>
      <c r="B134" s="301"/>
      <c r="C134" s="301"/>
      <c r="D134" s="301"/>
      <c r="E134" s="301"/>
      <c r="F134" s="301"/>
      <c r="G134" s="301"/>
      <c r="H134" s="301"/>
      <c r="I134" s="301"/>
      <c r="J134" s="301"/>
      <c r="K134" s="301"/>
      <c r="L134" s="301"/>
      <c r="M134" s="301"/>
      <c r="N134" s="301"/>
      <c r="O134" s="301"/>
      <c r="P134" s="301"/>
      <c r="Q134" s="301"/>
      <c r="R134" s="301">
        <v>14030305</v>
      </c>
      <c r="S134" s="301" t="s">
        <v>281</v>
      </c>
      <c r="T134" s="301" t="s">
        <v>134</v>
      </c>
      <c r="U134" s="301" t="s">
        <v>217</v>
      </c>
      <c r="V134" s="301"/>
      <c r="W134" s="301"/>
      <c r="X134" s="301">
        <v>180</v>
      </c>
      <c r="Y134" s="301"/>
      <c r="Z134" s="301"/>
      <c r="AA134" s="301"/>
      <c r="AB134" s="301"/>
      <c r="AC134" s="301"/>
      <c r="AD134" s="301"/>
      <c r="AE134" s="301"/>
      <c r="AF134" s="301">
        <v>180</v>
      </c>
      <c r="AG134" s="301"/>
      <c r="AH134" s="301"/>
      <c r="AI134" s="301"/>
      <c r="AJ134" s="301"/>
      <c r="AK134" s="301">
        <v>180</v>
      </c>
      <c r="AL134" s="301"/>
    </row>
    <row r="135" spans="1:38" x14ac:dyDescent="0.25">
      <c r="A135" s="301"/>
      <c r="B135" s="301"/>
      <c r="C135" s="301"/>
      <c r="D135" s="301"/>
      <c r="E135" s="301"/>
      <c r="F135" s="301"/>
      <c r="G135" s="301"/>
      <c r="H135" s="301"/>
      <c r="I135" s="301"/>
      <c r="J135" s="301"/>
      <c r="K135" s="301"/>
      <c r="L135" s="301"/>
      <c r="M135" s="301"/>
      <c r="N135" s="301"/>
      <c r="O135" s="301"/>
      <c r="P135" s="301"/>
      <c r="Q135" s="301"/>
      <c r="R135" s="301">
        <v>14030305</v>
      </c>
      <c r="S135" s="301" t="s">
        <v>281</v>
      </c>
      <c r="T135" s="301" t="s">
        <v>463</v>
      </c>
      <c r="U135" s="301" t="s">
        <v>217</v>
      </c>
      <c r="V135" s="301"/>
      <c r="W135" s="301"/>
      <c r="X135" s="301">
        <v>180</v>
      </c>
      <c r="Y135" s="301"/>
      <c r="Z135" s="301"/>
      <c r="AA135" s="301"/>
      <c r="AB135" s="301"/>
      <c r="AC135" s="301"/>
      <c r="AD135" s="301"/>
      <c r="AE135" s="301"/>
      <c r="AF135" s="301">
        <v>180</v>
      </c>
      <c r="AG135" s="301"/>
      <c r="AH135" s="301"/>
      <c r="AI135" s="301"/>
      <c r="AJ135" s="301"/>
      <c r="AK135" s="301">
        <v>180</v>
      </c>
      <c r="AL135" s="301"/>
    </row>
    <row r="136" spans="1:38" x14ac:dyDescent="0.25">
      <c r="A136" s="301"/>
      <c r="B136" s="301"/>
      <c r="C136" s="301"/>
      <c r="D136" s="301"/>
      <c r="E136" s="301"/>
      <c r="F136" s="301"/>
      <c r="G136" s="301"/>
      <c r="H136" s="301"/>
      <c r="I136" s="301"/>
      <c r="J136" s="301"/>
      <c r="K136" s="301"/>
      <c r="L136" s="301"/>
      <c r="M136" s="301"/>
      <c r="N136" s="301"/>
      <c r="O136" s="301"/>
      <c r="P136" s="301"/>
      <c r="Q136" s="301"/>
      <c r="R136" s="301">
        <v>14030306</v>
      </c>
      <c r="S136" s="301" t="s">
        <v>121</v>
      </c>
      <c r="T136" s="301" t="s">
        <v>133</v>
      </c>
      <c r="U136" s="301" t="s">
        <v>233</v>
      </c>
      <c r="V136" s="301"/>
      <c r="W136" s="301"/>
      <c r="X136" s="301">
        <v>180</v>
      </c>
      <c r="Y136" s="301"/>
      <c r="Z136" s="301"/>
      <c r="AA136" s="301"/>
      <c r="AB136" s="301"/>
      <c r="AC136" s="301"/>
      <c r="AD136" s="301"/>
      <c r="AE136" s="301"/>
      <c r="AF136" s="301">
        <v>180</v>
      </c>
      <c r="AG136" s="301"/>
      <c r="AH136" s="301"/>
      <c r="AI136" s="301"/>
      <c r="AJ136" s="301"/>
      <c r="AK136" s="301">
        <v>180</v>
      </c>
      <c r="AL136" s="301"/>
    </row>
    <row r="137" spans="1:38" x14ac:dyDescent="0.25">
      <c r="A137" s="301"/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>
        <v>14030306</v>
      </c>
      <c r="S137" s="301" t="s">
        <v>118</v>
      </c>
      <c r="T137" s="301" t="s">
        <v>132</v>
      </c>
      <c r="U137" s="301" t="s">
        <v>460</v>
      </c>
      <c r="V137" s="301"/>
      <c r="W137" s="301"/>
      <c r="X137" s="301">
        <v>180</v>
      </c>
      <c r="Y137" s="301"/>
      <c r="Z137" s="301"/>
      <c r="AA137" s="301"/>
      <c r="AB137" s="301"/>
      <c r="AC137" s="301"/>
      <c r="AD137" s="301"/>
      <c r="AE137" s="301"/>
      <c r="AF137" s="301">
        <v>180</v>
      </c>
      <c r="AG137" s="301"/>
      <c r="AH137" s="301"/>
      <c r="AI137" s="301"/>
      <c r="AJ137" s="301"/>
      <c r="AK137" s="301">
        <v>180</v>
      </c>
      <c r="AL137" s="301"/>
    </row>
    <row r="138" spans="1:38" x14ac:dyDescent="0.25">
      <c r="A138" s="301"/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>
        <v>14030307</v>
      </c>
      <c r="S138" s="301" t="s">
        <v>464</v>
      </c>
      <c r="T138" s="301" t="s">
        <v>133</v>
      </c>
      <c r="U138" s="301" t="s">
        <v>465</v>
      </c>
      <c r="V138" s="301"/>
      <c r="W138" s="301"/>
      <c r="X138" s="301">
        <v>180</v>
      </c>
      <c r="Y138" s="301"/>
      <c r="Z138" s="301"/>
      <c r="AA138" s="301"/>
      <c r="AB138" s="301"/>
      <c r="AC138" s="301"/>
      <c r="AD138" s="301"/>
      <c r="AE138" s="301"/>
      <c r="AF138" s="301">
        <v>180</v>
      </c>
      <c r="AG138" s="301"/>
      <c r="AH138" s="301"/>
      <c r="AI138" s="301"/>
      <c r="AJ138" s="301"/>
      <c r="AK138" s="301">
        <v>180</v>
      </c>
      <c r="AL138" s="301"/>
    </row>
    <row r="139" spans="1:38" x14ac:dyDescent="0.25">
      <c r="A139" s="301"/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>
        <v>14030307</v>
      </c>
      <c r="S139" s="301" t="s">
        <v>464</v>
      </c>
      <c r="T139" s="301" t="s">
        <v>132</v>
      </c>
      <c r="U139" s="301" t="s">
        <v>465</v>
      </c>
      <c r="V139" s="301"/>
      <c r="W139" s="301"/>
      <c r="X139" s="301">
        <v>180</v>
      </c>
      <c r="Y139" s="301"/>
      <c r="Z139" s="301"/>
      <c r="AA139" s="301"/>
      <c r="AB139" s="301"/>
      <c r="AC139" s="301"/>
      <c r="AD139" s="301"/>
      <c r="AE139" s="301"/>
      <c r="AF139" s="301">
        <v>180</v>
      </c>
      <c r="AG139" s="301"/>
      <c r="AH139" s="301"/>
      <c r="AI139" s="301"/>
      <c r="AJ139" s="301"/>
      <c r="AK139" s="301">
        <v>180</v>
      </c>
      <c r="AL139" s="301"/>
    </row>
    <row r="140" spans="1:38" x14ac:dyDescent="0.25">
      <c r="A140" s="301"/>
      <c r="B140" s="301"/>
      <c r="C140" s="301"/>
      <c r="D140" s="301"/>
      <c r="E140" s="301"/>
      <c r="F140" s="301"/>
      <c r="G140" s="301"/>
      <c r="H140" s="301"/>
      <c r="I140" s="301"/>
      <c r="J140" s="301"/>
      <c r="K140" s="301"/>
      <c r="L140" s="301"/>
      <c r="M140" s="301"/>
      <c r="N140" s="301"/>
      <c r="O140" s="301"/>
      <c r="P140" s="301"/>
      <c r="Q140" s="301"/>
      <c r="R140" s="301">
        <v>14030307</v>
      </c>
      <c r="S140" s="301" t="s">
        <v>118</v>
      </c>
      <c r="T140" s="301" t="s">
        <v>132</v>
      </c>
      <c r="U140" s="301" t="s">
        <v>233</v>
      </c>
      <c r="V140" s="301"/>
      <c r="W140" s="301"/>
      <c r="X140" s="301">
        <v>180</v>
      </c>
      <c r="Y140" s="301"/>
      <c r="Z140" s="301"/>
      <c r="AA140" s="301"/>
      <c r="AB140" s="301"/>
      <c r="AC140" s="301"/>
      <c r="AD140" s="301"/>
      <c r="AE140" s="301"/>
      <c r="AF140" s="301">
        <v>180</v>
      </c>
      <c r="AG140" s="301"/>
      <c r="AH140" s="301"/>
      <c r="AI140" s="301"/>
      <c r="AJ140" s="301"/>
      <c r="AK140" s="301">
        <v>180</v>
      </c>
      <c r="AL140" s="301"/>
    </row>
    <row r="141" spans="1:38" x14ac:dyDescent="0.25">
      <c r="A141" s="301"/>
      <c r="B141" s="301"/>
      <c r="C141" s="301"/>
      <c r="D141" s="301"/>
      <c r="E141" s="301"/>
      <c r="F141" s="301"/>
      <c r="G141" s="301"/>
      <c r="H141" s="301"/>
      <c r="I141" s="301"/>
      <c r="J141" s="301"/>
      <c r="K141" s="301"/>
      <c r="L141" s="301"/>
      <c r="M141" s="301"/>
      <c r="N141" s="301"/>
      <c r="O141" s="301"/>
      <c r="P141" s="301"/>
      <c r="Q141" s="301"/>
      <c r="R141" s="301">
        <v>14030307</v>
      </c>
      <c r="S141" s="301" t="s">
        <v>136</v>
      </c>
      <c r="T141" s="301" t="s">
        <v>133</v>
      </c>
      <c r="U141" s="301" t="s">
        <v>215</v>
      </c>
      <c r="V141" s="301"/>
      <c r="W141" s="301"/>
      <c r="X141" s="301">
        <v>180</v>
      </c>
      <c r="Y141" s="301"/>
      <c r="Z141" s="301"/>
      <c r="AA141" s="301"/>
      <c r="AB141" s="301"/>
      <c r="AC141" s="301"/>
      <c r="AD141" s="301"/>
      <c r="AE141" s="301"/>
      <c r="AF141" s="301">
        <v>180</v>
      </c>
      <c r="AG141" s="301"/>
      <c r="AH141" s="301"/>
      <c r="AI141" s="301"/>
      <c r="AJ141" s="301"/>
      <c r="AK141" s="301">
        <v>180</v>
      </c>
      <c r="AL141" s="301"/>
    </row>
    <row r="142" spans="1:38" x14ac:dyDescent="0.25">
      <c r="A142" s="301"/>
      <c r="B142" s="301"/>
      <c r="C142" s="301"/>
      <c r="D142" s="301"/>
      <c r="E142" s="301"/>
      <c r="F142" s="301"/>
      <c r="G142" s="301"/>
      <c r="H142" s="301"/>
      <c r="I142" s="301"/>
      <c r="J142" s="301"/>
      <c r="K142" s="301"/>
      <c r="L142" s="301"/>
      <c r="M142" s="301"/>
      <c r="N142" s="301"/>
      <c r="O142" s="301"/>
      <c r="P142" s="301"/>
      <c r="Q142" s="301"/>
      <c r="R142" s="301">
        <v>14030307</v>
      </c>
      <c r="S142" s="301" t="s">
        <v>121</v>
      </c>
      <c r="T142" s="301" t="s">
        <v>130</v>
      </c>
      <c r="U142" s="301" t="s">
        <v>215</v>
      </c>
      <c r="V142" s="301"/>
      <c r="W142" s="301"/>
      <c r="X142" s="301">
        <v>180</v>
      </c>
      <c r="Y142" s="301"/>
      <c r="Z142" s="301"/>
      <c r="AA142" s="301"/>
      <c r="AB142" s="301"/>
      <c r="AC142" s="301"/>
      <c r="AD142" s="301"/>
      <c r="AE142" s="301"/>
      <c r="AF142" s="301">
        <v>180</v>
      </c>
      <c r="AG142" s="301"/>
      <c r="AH142" s="301"/>
      <c r="AI142" s="301"/>
      <c r="AJ142" s="301"/>
      <c r="AK142" s="301">
        <v>180</v>
      </c>
      <c r="AL142" s="301"/>
    </row>
    <row r="143" spans="1:38" x14ac:dyDescent="0.25">
      <c r="A143" s="301"/>
      <c r="B143" s="301"/>
      <c r="C143" s="301"/>
      <c r="D143" s="301"/>
      <c r="E143" s="301"/>
      <c r="F143" s="301"/>
      <c r="G143" s="301"/>
      <c r="H143" s="301"/>
      <c r="I143" s="301"/>
      <c r="J143" s="301"/>
      <c r="K143" s="301"/>
      <c r="L143" s="301"/>
      <c r="M143" s="301"/>
      <c r="N143" s="301"/>
      <c r="O143" s="301"/>
      <c r="P143" s="301"/>
      <c r="Q143" s="301"/>
      <c r="R143" s="301">
        <v>14030307</v>
      </c>
      <c r="S143" s="301" t="s">
        <v>117</v>
      </c>
      <c r="T143" s="301" t="s">
        <v>109</v>
      </c>
      <c r="U143" s="301" t="s">
        <v>214</v>
      </c>
      <c r="V143" s="301"/>
      <c r="W143" s="301"/>
      <c r="X143" s="301">
        <v>180</v>
      </c>
      <c r="Y143" s="301"/>
      <c r="Z143" s="301"/>
      <c r="AA143" s="301"/>
      <c r="AB143" s="301"/>
      <c r="AC143" s="301"/>
      <c r="AD143" s="301"/>
      <c r="AE143" s="301"/>
      <c r="AF143" s="301">
        <v>180</v>
      </c>
      <c r="AG143" s="301"/>
      <c r="AH143" s="301"/>
      <c r="AI143" s="301"/>
      <c r="AJ143" s="301"/>
      <c r="AK143" s="301">
        <v>180</v>
      </c>
      <c r="AL143" s="301"/>
    </row>
    <row r="144" spans="1:38" x14ac:dyDescent="0.25">
      <c r="A144" s="301"/>
      <c r="B144" s="301"/>
      <c r="C144" s="301"/>
      <c r="D144" s="301"/>
      <c r="E144" s="301"/>
      <c r="F144" s="301"/>
      <c r="G144" s="301"/>
      <c r="H144" s="301"/>
      <c r="I144" s="301"/>
      <c r="J144" s="301"/>
      <c r="K144" s="301"/>
      <c r="L144" s="301"/>
      <c r="M144" s="301"/>
      <c r="N144" s="301"/>
      <c r="O144" s="301"/>
      <c r="P144" s="301"/>
      <c r="Q144" s="301"/>
      <c r="R144" s="301">
        <v>14030307</v>
      </c>
      <c r="S144" s="301" t="s">
        <v>121</v>
      </c>
      <c r="T144" s="301" t="s">
        <v>133</v>
      </c>
      <c r="U144" s="301" t="s">
        <v>214</v>
      </c>
      <c r="V144" s="301"/>
      <c r="W144" s="301"/>
      <c r="X144" s="301">
        <v>180</v>
      </c>
      <c r="Y144" s="301"/>
      <c r="Z144" s="301"/>
      <c r="AA144" s="301"/>
      <c r="AB144" s="301"/>
      <c r="AC144" s="301"/>
      <c r="AD144" s="301"/>
      <c r="AE144" s="301"/>
      <c r="AF144" s="301">
        <v>180</v>
      </c>
      <c r="AG144" s="301"/>
      <c r="AH144" s="301"/>
      <c r="AI144" s="301"/>
      <c r="AJ144" s="301"/>
      <c r="AK144" s="301">
        <v>180</v>
      </c>
      <c r="AL144" s="301"/>
    </row>
    <row r="145" spans="1:38" x14ac:dyDescent="0.25">
      <c r="A145" s="301"/>
      <c r="B145" s="301"/>
      <c r="C145" s="301"/>
      <c r="D145" s="301"/>
      <c r="E145" s="301"/>
      <c r="F145" s="301"/>
      <c r="G145" s="301"/>
      <c r="H145" s="301"/>
      <c r="I145" s="301"/>
      <c r="J145" s="301"/>
      <c r="K145" s="301"/>
      <c r="L145" s="301"/>
      <c r="M145" s="301"/>
      <c r="N145" s="301"/>
      <c r="O145" s="301"/>
      <c r="P145" s="301"/>
      <c r="Q145" s="301"/>
      <c r="R145" s="301">
        <v>14030307</v>
      </c>
      <c r="S145" s="301" t="s">
        <v>121</v>
      </c>
      <c r="T145" s="301" t="s">
        <v>130</v>
      </c>
      <c r="U145" s="301" t="s">
        <v>214</v>
      </c>
      <c r="V145" s="301"/>
      <c r="W145" s="301"/>
      <c r="X145" s="301">
        <v>180</v>
      </c>
      <c r="Y145" s="301"/>
      <c r="Z145" s="301"/>
      <c r="AA145" s="301"/>
      <c r="AB145" s="301"/>
      <c r="AC145" s="301"/>
      <c r="AD145" s="301"/>
      <c r="AE145" s="301"/>
      <c r="AF145" s="301">
        <v>180</v>
      </c>
      <c r="AG145" s="301"/>
      <c r="AH145" s="301"/>
      <c r="AI145" s="301"/>
      <c r="AJ145" s="301"/>
      <c r="AK145" s="301">
        <v>180</v>
      </c>
      <c r="AL145" s="301"/>
    </row>
    <row r="146" spans="1:38" x14ac:dyDescent="0.25">
      <c r="A146" s="301"/>
      <c r="B146" s="301"/>
      <c r="C146" s="301"/>
      <c r="D146" s="301"/>
      <c r="E146" s="301"/>
      <c r="F146" s="301"/>
      <c r="G146" s="301"/>
      <c r="H146" s="301"/>
      <c r="I146" s="301"/>
      <c r="J146" s="301"/>
      <c r="K146" s="301"/>
      <c r="L146" s="301"/>
      <c r="M146" s="301"/>
      <c r="N146" s="301"/>
      <c r="O146" s="301"/>
      <c r="P146" s="301"/>
      <c r="Q146" s="301"/>
      <c r="R146" s="301">
        <v>14030230</v>
      </c>
      <c r="S146" s="301" t="s">
        <v>281</v>
      </c>
      <c r="T146" s="301" t="s">
        <v>134</v>
      </c>
      <c r="U146" s="301" t="s">
        <v>214</v>
      </c>
      <c r="V146" s="301"/>
      <c r="W146" s="301"/>
      <c r="X146" s="301">
        <v>180</v>
      </c>
      <c r="Y146" s="301"/>
      <c r="Z146" s="301"/>
      <c r="AA146" s="301"/>
      <c r="AB146" s="301"/>
      <c r="AC146" s="301"/>
      <c r="AD146" s="301"/>
      <c r="AE146" s="301"/>
      <c r="AF146" s="301">
        <v>180</v>
      </c>
      <c r="AG146" s="301"/>
      <c r="AH146" s="301"/>
      <c r="AI146" s="301"/>
      <c r="AJ146" s="301"/>
      <c r="AK146" s="301">
        <v>180</v>
      </c>
      <c r="AL146" s="301"/>
    </row>
    <row r="147" spans="1:38" x14ac:dyDescent="0.25">
      <c r="A147" s="301"/>
      <c r="B147" s="301"/>
      <c r="C147" s="301"/>
      <c r="D147" s="301"/>
      <c r="E147" s="301"/>
      <c r="F147" s="301"/>
      <c r="G147" s="301"/>
      <c r="H147" s="301"/>
      <c r="I147" s="301"/>
      <c r="J147" s="301"/>
      <c r="K147" s="301"/>
      <c r="L147" s="301"/>
      <c r="M147" s="301"/>
      <c r="N147" s="301"/>
      <c r="O147" s="301"/>
      <c r="P147" s="301"/>
      <c r="Q147" s="301"/>
      <c r="R147" s="301">
        <v>14030308</v>
      </c>
      <c r="S147" s="301" t="s">
        <v>117</v>
      </c>
      <c r="T147" s="301" t="s">
        <v>130</v>
      </c>
      <c r="U147" s="301" t="s">
        <v>215</v>
      </c>
      <c r="V147" s="301"/>
      <c r="W147" s="301"/>
      <c r="X147" s="301">
        <v>180</v>
      </c>
      <c r="Y147" s="301"/>
      <c r="Z147" s="301"/>
      <c r="AA147" s="301"/>
      <c r="AB147" s="301"/>
      <c r="AC147" s="301"/>
      <c r="AD147" s="301"/>
      <c r="AE147" s="301"/>
      <c r="AF147" s="301">
        <v>180</v>
      </c>
      <c r="AG147" s="301"/>
      <c r="AH147" s="301"/>
      <c r="AI147" s="301"/>
      <c r="AJ147" s="301"/>
      <c r="AK147" s="301">
        <v>180</v>
      </c>
      <c r="AL147" s="301"/>
    </row>
    <row r="148" spans="1:38" x14ac:dyDescent="0.25">
      <c r="A148" s="301"/>
      <c r="B148" s="301"/>
      <c r="C148" s="301"/>
      <c r="D148" s="301"/>
      <c r="E148" s="301"/>
      <c r="F148" s="301"/>
      <c r="G148" s="301"/>
      <c r="H148" s="301"/>
      <c r="I148" s="301"/>
      <c r="J148" s="301"/>
      <c r="K148" s="301"/>
      <c r="L148" s="301"/>
      <c r="M148" s="301"/>
      <c r="N148" s="301"/>
      <c r="O148" s="301"/>
      <c r="P148" s="301"/>
      <c r="Q148" s="301"/>
      <c r="R148" s="301">
        <v>14030308</v>
      </c>
      <c r="S148" s="301" t="s">
        <v>136</v>
      </c>
      <c r="T148" s="301" t="s">
        <v>216</v>
      </c>
      <c r="U148" s="301" t="s">
        <v>215</v>
      </c>
      <c r="V148" s="301"/>
      <c r="W148" s="301"/>
      <c r="X148" s="301">
        <v>180</v>
      </c>
      <c r="Y148" s="301"/>
      <c r="Z148" s="301"/>
      <c r="AA148" s="301"/>
      <c r="AB148" s="301"/>
      <c r="AC148" s="301"/>
      <c r="AD148" s="301"/>
      <c r="AE148" s="301"/>
      <c r="AF148" s="301">
        <v>180</v>
      </c>
      <c r="AG148" s="301"/>
      <c r="AH148" s="301"/>
      <c r="AI148" s="301"/>
      <c r="AJ148" s="301"/>
      <c r="AK148" s="301">
        <v>180</v>
      </c>
      <c r="AL148" s="301"/>
    </row>
    <row r="149" spans="1:38" x14ac:dyDescent="0.25">
      <c r="A149" s="301"/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>
        <v>14030308</v>
      </c>
      <c r="S149" s="301" t="s">
        <v>218</v>
      </c>
      <c r="T149" s="301" t="s">
        <v>132</v>
      </c>
      <c r="U149" s="301" t="s">
        <v>219</v>
      </c>
      <c r="V149" s="301"/>
      <c r="W149" s="301"/>
      <c r="X149" s="301">
        <v>240</v>
      </c>
      <c r="Y149" s="301"/>
      <c r="Z149" s="301"/>
      <c r="AA149" s="301"/>
      <c r="AB149" s="301"/>
      <c r="AC149" s="301"/>
      <c r="AD149" s="301"/>
      <c r="AE149" s="301"/>
      <c r="AF149" s="301">
        <v>240</v>
      </c>
      <c r="AG149" s="301"/>
      <c r="AH149" s="301"/>
      <c r="AI149" s="301"/>
      <c r="AJ149" s="301"/>
      <c r="AK149" s="301">
        <v>240</v>
      </c>
      <c r="AL149" s="301"/>
    </row>
    <row r="150" spans="1:38" x14ac:dyDescent="0.25">
      <c r="A150" s="301"/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>
        <v>14030308</v>
      </c>
      <c r="S150" s="301" t="s">
        <v>236</v>
      </c>
      <c r="T150" s="301" t="s">
        <v>130</v>
      </c>
      <c r="U150" s="301" t="s">
        <v>214</v>
      </c>
      <c r="V150" s="301"/>
      <c r="W150" s="301"/>
      <c r="X150" s="301">
        <v>180</v>
      </c>
      <c r="Y150" s="301"/>
      <c r="Z150" s="301"/>
      <c r="AA150" s="301"/>
      <c r="AB150" s="301"/>
      <c r="AC150" s="301"/>
      <c r="AD150" s="301"/>
      <c r="AE150" s="301"/>
      <c r="AF150" s="301">
        <v>180</v>
      </c>
      <c r="AG150" s="301"/>
      <c r="AH150" s="301"/>
      <c r="AI150" s="301"/>
      <c r="AJ150" s="301"/>
      <c r="AK150" s="301">
        <v>180</v>
      </c>
      <c r="AL150" s="301"/>
    </row>
    <row r="151" spans="1:38" x14ac:dyDescent="0.25">
      <c r="A151" s="301"/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>
        <v>14030308</v>
      </c>
      <c r="S151" s="301" t="s">
        <v>121</v>
      </c>
      <c r="T151" s="301" t="s">
        <v>130</v>
      </c>
      <c r="U151" s="301" t="s">
        <v>214</v>
      </c>
      <c r="V151" s="301"/>
      <c r="W151" s="301"/>
      <c r="X151" s="301">
        <v>180</v>
      </c>
      <c r="Y151" s="301"/>
      <c r="Z151" s="301"/>
      <c r="AA151" s="301"/>
      <c r="AB151" s="301"/>
      <c r="AC151" s="301"/>
      <c r="AD151" s="301"/>
      <c r="AE151" s="301"/>
      <c r="AF151" s="301">
        <v>180</v>
      </c>
      <c r="AG151" s="301"/>
      <c r="AH151" s="301"/>
      <c r="AI151" s="301"/>
      <c r="AJ151" s="301"/>
      <c r="AK151" s="301">
        <v>180</v>
      </c>
      <c r="AL151" s="301"/>
    </row>
    <row r="152" spans="1:38" x14ac:dyDescent="0.25">
      <c r="A152" s="301"/>
      <c r="B152" s="301"/>
      <c r="C152" s="301"/>
      <c r="D152" s="301"/>
      <c r="E152" s="301"/>
      <c r="F152" s="301"/>
      <c r="G152" s="301"/>
      <c r="H152" s="301"/>
      <c r="I152" s="301"/>
      <c r="J152" s="301"/>
      <c r="K152" s="301"/>
      <c r="L152" s="301"/>
      <c r="M152" s="301"/>
      <c r="N152" s="301"/>
      <c r="O152" s="301"/>
      <c r="P152" s="301"/>
      <c r="Q152" s="301"/>
      <c r="R152" s="301">
        <v>14030308</v>
      </c>
      <c r="S152" s="301" t="s">
        <v>466</v>
      </c>
      <c r="T152" s="301" t="s">
        <v>130</v>
      </c>
      <c r="U152" s="301" t="s">
        <v>214</v>
      </c>
      <c r="V152" s="301"/>
      <c r="W152" s="301"/>
      <c r="X152" s="301">
        <v>180</v>
      </c>
      <c r="Y152" s="301"/>
      <c r="Z152" s="301"/>
      <c r="AA152" s="301"/>
      <c r="AB152" s="301"/>
      <c r="AC152" s="301"/>
      <c r="AD152" s="301"/>
      <c r="AE152" s="301"/>
      <c r="AF152" s="301">
        <v>180</v>
      </c>
      <c r="AG152" s="301"/>
      <c r="AH152" s="301"/>
      <c r="AI152" s="301"/>
      <c r="AJ152" s="301"/>
      <c r="AK152" s="301">
        <v>180</v>
      </c>
      <c r="AL152" s="301"/>
    </row>
    <row r="153" spans="1:38" ht="15" customHeight="1" x14ac:dyDescent="0.25">
      <c r="A153" s="301"/>
      <c r="B153" s="301"/>
      <c r="C153" s="301"/>
      <c r="D153" s="301"/>
      <c r="E153" s="301"/>
      <c r="F153" s="301"/>
      <c r="G153" s="301"/>
      <c r="H153" s="301"/>
      <c r="I153" s="301"/>
      <c r="J153" s="301"/>
      <c r="K153" s="301"/>
      <c r="L153" s="301"/>
      <c r="M153" s="301"/>
      <c r="N153" s="301"/>
      <c r="O153" s="301"/>
      <c r="P153" s="301"/>
      <c r="Q153" s="301"/>
      <c r="R153" s="301">
        <v>14030308</v>
      </c>
      <c r="S153" s="301" t="s">
        <v>121</v>
      </c>
      <c r="T153" s="301" t="s">
        <v>133</v>
      </c>
      <c r="U153" s="301" t="s">
        <v>214</v>
      </c>
      <c r="V153" s="301"/>
      <c r="W153" s="301"/>
      <c r="X153" s="301">
        <v>180</v>
      </c>
      <c r="Y153" s="301"/>
      <c r="Z153" s="301"/>
      <c r="AA153" s="301"/>
      <c r="AB153" s="301"/>
      <c r="AC153" s="301"/>
      <c r="AD153" s="301"/>
      <c r="AE153" s="301"/>
      <c r="AF153" s="301">
        <v>180</v>
      </c>
      <c r="AG153" s="301"/>
      <c r="AH153" s="301"/>
      <c r="AI153" s="301"/>
      <c r="AJ153" s="301"/>
      <c r="AK153" s="301">
        <v>180</v>
      </c>
      <c r="AL153" s="301"/>
    </row>
    <row r="154" spans="1:38" ht="15" customHeight="1" x14ac:dyDescent="0.25">
      <c r="A154" s="301"/>
      <c r="B154" s="301"/>
      <c r="C154" s="301"/>
      <c r="D154" s="301"/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301"/>
      <c r="Q154" s="301"/>
      <c r="R154" s="301">
        <v>14030308</v>
      </c>
      <c r="S154" s="301" t="s">
        <v>117</v>
      </c>
      <c r="T154" s="301" t="s">
        <v>462</v>
      </c>
      <c r="U154" s="301" t="s">
        <v>214</v>
      </c>
      <c r="V154" s="301"/>
      <c r="W154" s="301"/>
      <c r="X154" s="301">
        <v>180</v>
      </c>
      <c r="Y154" s="301"/>
      <c r="Z154" s="301"/>
      <c r="AA154" s="301"/>
      <c r="AB154" s="301"/>
      <c r="AC154" s="301"/>
      <c r="AD154" s="301"/>
      <c r="AE154" s="301"/>
      <c r="AF154" s="301">
        <v>180</v>
      </c>
      <c r="AG154" s="301"/>
      <c r="AH154" s="301"/>
      <c r="AI154" s="301"/>
      <c r="AJ154" s="301"/>
      <c r="AK154" s="301">
        <v>180</v>
      </c>
      <c r="AL154" s="301"/>
    </row>
    <row r="155" spans="1:38" ht="15" customHeight="1" x14ac:dyDescent="0.25">
      <c r="A155" s="301"/>
      <c r="B155" s="301"/>
      <c r="C155" s="301"/>
      <c r="D155" s="301"/>
      <c r="E155" s="301"/>
      <c r="F155" s="301"/>
      <c r="G155" s="301"/>
      <c r="H155" s="301"/>
      <c r="I155" s="301"/>
      <c r="J155" s="301"/>
      <c r="K155" s="301"/>
      <c r="L155" s="301"/>
      <c r="M155" s="301"/>
      <c r="N155" s="301"/>
      <c r="O155" s="301"/>
      <c r="P155" s="301"/>
      <c r="Q155" s="301"/>
      <c r="R155" s="301">
        <v>14030308</v>
      </c>
      <c r="S155" s="301" t="s">
        <v>117</v>
      </c>
      <c r="T155" s="301" t="s">
        <v>130</v>
      </c>
      <c r="U155" s="301" t="s">
        <v>233</v>
      </c>
      <c r="V155" s="301"/>
      <c r="W155" s="301"/>
      <c r="X155" s="301">
        <v>180</v>
      </c>
      <c r="Y155" s="301"/>
      <c r="Z155" s="301"/>
      <c r="AA155" s="301"/>
      <c r="AB155" s="301"/>
      <c r="AC155" s="301"/>
      <c r="AD155" s="301"/>
      <c r="AE155" s="301"/>
      <c r="AF155" s="301">
        <v>180</v>
      </c>
      <c r="AG155" s="301"/>
      <c r="AH155" s="301"/>
      <c r="AI155" s="301"/>
      <c r="AJ155" s="301"/>
      <c r="AK155" s="301">
        <v>180</v>
      </c>
      <c r="AL155" s="301"/>
    </row>
    <row r="156" spans="1:38" ht="15" customHeight="1" x14ac:dyDescent="0.25">
      <c r="A156" s="301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1"/>
      <c r="P156" s="301"/>
      <c r="Q156" s="301"/>
      <c r="R156" s="301">
        <v>14030308</v>
      </c>
      <c r="S156" s="301" t="s">
        <v>121</v>
      </c>
      <c r="T156" s="301" t="s">
        <v>132</v>
      </c>
      <c r="U156" s="301" t="s">
        <v>233</v>
      </c>
      <c r="V156" s="301"/>
      <c r="W156" s="301"/>
      <c r="X156" s="301">
        <v>180</v>
      </c>
      <c r="Y156" s="301"/>
      <c r="Z156" s="301"/>
      <c r="AA156" s="301"/>
      <c r="AB156" s="301"/>
      <c r="AC156" s="301"/>
      <c r="AD156" s="301"/>
      <c r="AE156" s="301"/>
      <c r="AF156" s="301">
        <v>180</v>
      </c>
      <c r="AG156" s="301"/>
      <c r="AH156" s="301"/>
      <c r="AI156" s="301"/>
      <c r="AJ156" s="301"/>
      <c r="AK156" s="301">
        <v>180</v>
      </c>
      <c r="AL156" s="301"/>
    </row>
    <row r="157" spans="1:38" ht="15" customHeight="1" x14ac:dyDescent="0.25">
      <c r="A157" s="301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301"/>
      <c r="M157" s="301"/>
      <c r="N157" s="301"/>
      <c r="O157" s="301"/>
      <c r="P157" s="301"/>
      <c r="Q157" s="301"/>
      <c r="R157" s="301">
        <v>14030308</v>
      </c>
      <c r="S157" s="301" t="s">
        <v>136</v>
      </c>
      <c r="T157" s="301" t="s">
        <v>133</v>
      </c>
      <c r="U157" s="301" t="s">
        <v>233</v>
      </c>
      <c r="V157" s="301"/>
      <c r="W157" s="301"/>
      <c r="X157" s="301">
        <v>180</v>
      </c>
      <c r="Y157" s="301"/>
      <c r="Z157" s="301"/>
      <c r="AA157" s="301"/>
      <c r="AB157" s="301"/>
      <c r="AC157" s="301"/>
      <c r="AD157" s="301"/>
      <c r="AE157" s="301"/>
      <c r="AF157" s="301">
        <v>180</v>
      </c>
      <c r="AG157" s="301"/>
      <c r="AH157" s="301"/>
      <c r="AI157" s="301"/>
      <c r="AJ157" s="301"/>
      <c r="AK157" s="301">
        <v>180</v>
      </c>
      <c r="AL157" s="301"/>
    </row>
    <row r="158" spans="1:38" ht="15" customHeight="1" x14ac:dyDescent="0.25">
      <c r="A158" s="301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301"/>
      <c r="M158" s="301"/>
      <c r="N158" s="301"/>
      <c r="O158" s="301"/>
      <c r="P158" s="301"/>
      <c r="Q158" s="301"/>
      <c r="R158" s="301">
        <v>14030309</v>
      </c>
      <c r="S158" s="301" t="s">
        <v>121</v>
      </c>
      <c r="T158" s="301" t="s">
        <v>133</v>
      </c>
      <c r="U158" s="301" t="s">
        <v>233</v>
      </c>
      <c r="V158" s="301"/>
      <c r="W158" s="301"/>
      <c r="X158" s="301">
        <v>180</v>
      </c>
      <c r="Y158" s="301"/>
      <c r="Z158" s="301"/>
      <c r="AA158" s="301"/>
      <c r="AB158" s="301"/>
      <c r="AC158" s="301"/>
      <c r="AD158" s="301"/>
      <c r="AE158" s="301"/>
      <c r="AF158" s="301">
        <v>180</v>
      </c>
      <c r="AG158" s="301"/>
      <c r="AH158" s="301"/>
      <c r="AI158" s="301"/>
      <c r="AJ158" s="301"/>
      <c r="AK158" s="301">
        <v>180</v>
      </c>
      <c r="AL158" s="301"/>
    </row>
    <row r="159" spans="1:38" x14ac:dyDescent="0.25">
      <c r="A159" s="301"/>
      <c r="B159" s="301"/>
      <c r="C159" s="301"/>
      <c r="D159" s="301"/>
      <c r="E159" s="301"/>
      <c r="F159" s="301"/>
      <c r="G159" s="301"/>
      <c r="H159" s="301"/>
      <c r="I159" s="301"/>
      <c r="J159" s="301"/>
      <c r="K159" s="301"/>
      <c r="L159" s="301"/>
      <c r="M159" s="301"/>
      <c r="N159" s="301"/>
      <c r="O159" s="301"/>
      <c r="P159" s="301"/>
      <c r="Q159" s="301"/>
      <c r="R159" s="301">
        <v>14030309</v>
      </c>
      <c r="S159" s="301" t="s">
        <v>218</v>
      </c>
      <c r="T159" s="301" t="s">
        <v>133</v>
      </c>
      <c r="U159" s="301" t="s">
        <v>233</v>
      </c>
      <c r="V159" s="301"/>
      <c r="W159" s="301"/>
      <c r="X159" s="301">
        <v>240</v>
      </c>
      <c r="Y159" s="301"/>
      <c r="Z159" s="301"/>
      <c r="AA159" s="301"/>
      <c r="AB159" s="301"/>
      <c r="AC159" s="301"/>
      <c r="AD159" s="301"/>
      <c r="AE159" s="301"/>
      <c r="AF159" s="301">
        <v>240</v>
      </c>
      <c r="AG159" s="301"/>
      <c r="AH159" s="301"/>
      <c r="AI159" s="301"/>
      <c r="AJ159" s="301"/>
      <c r="AK159" s="301">
        <v>240</v>
      </c>
      <c r="AL159" s="301"/>
    </row>
    <row r="160" spans="1:38" x14ac:dyDescent="0.25">
      <c r="A160" s="301"/>
      <c r="B160" s="301"/>
      <c r="C160" s="301"/>
      <c r="D160" s="301"/>
      <c r="E160" s="301"/>
      <c r="F160" s="301"/>
      <c r="G160" s="301"/>
      <c r="H160" s="301"/>
      <c r="I160" s="301"/>
      <c r="J160" s="301"/>
      <c r="K160" s="301"/>
      <c r="L160" s="301"/>
      <c r="M160" s="301"/>
      <c r="N160" s="301"/>
      <c r="O160" s="301"/>
      <c r="P160" s="301"/>
      <c r="Q160" s="301"/>
      <c r="R160" s="301">
        <v>14030309</v>
      </c>
      <c r="S160" s="301" t="s">
        <v>223</v>
      </c>
      <c r="T160" s="301" t="s">
        <v>133</v>
      </c>
      <c r="U160" s="301" t="s">
        <v>215</v>
      </c>
      <c r="V160" s="301"/>
      <c r="W160" s="301"/>
      <c r="X160" s="301">
        <v>240</v>
      </c>
      <c r="Y160" s="301"/>
      <c r="Z160" s="301"/>
      <c r="AA160" s="301"/>
      <c r="AB160" s="301"/>
      <c r="AC160" s="301"/>
      <c r="AD160" s="301"/>
      <c r="AE160" s="301"/>
      <c r="AF160" s="301">
        <v>240</v>
      </c>
      <c r="AG160" s="301"/>
      <c r="AH160" s="301"/>
      <c r="AI160" s="301"/>
      <c r="AJ160" s="301"/>
      <c r="AK160" s="301">
        <v>240</v>
      </c>
      <c r="AL160" s="301"/>
    </row>
    <row r="161" spans="1:39" x14ac:dyDescent="0.25">
      <c r="A161" s="301"/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>
        <v>14030309</v>
      </c>
      <c r="S161" s="301" t="s">
        <v>121</v>
      </c>
      <c r="T161" s="301" t="s">
        <v>133</v>
      </c>
      <c r="U161" s="301" t="s">
        <v>217</v>
      </c>
      <c r="V161" s="301"/>
      <c r="W161" s="301"/>
      <c r="X161" s="301">
        <v>180</v>
      </c>
      <c r="Y161" s="301"/>
      <c r="Z161" s="301"/>
      <c r="AA161" s="301"/>
      <c r="AB161" s="301"/>
      <c r="AC161" s="301"/>
      <c r="AD161" s="301"/>
      <c r="AE161" s="301"/>
      <c r="AF161" s="301">
        <v>180</v>
      </c>
      <c r="AG161" s="301"/>
      <c r="AH161" s="301"/>
      <c r="AI161" s="301"/>
      <c r="AJ161" s="301"/>
      <c r="AK161" s="301">
        <v>180</v>
      </c>
      <c r="AL161" s="301"/>
    </row>
    <row r="162" spans="1:39" x14ac:dyDescent="0.25">
      <c r="A162" s="301"/>
      <c r="B162" s="301"/>
      <c r="C162" s="301"/>
      <c r="D162" s="301"/>
      <c r="E162" s="301"/>
      <c r="F162" s="301"/>
      <c r="G162" s="301"/>
      <c r="H162" s="301"/>
      <c r="I162" s="301"/>
      <c r="J162" s="301"/>
      <c r="K162" s="301"/>
      <c r="L162" s="301"/>
      <c r="M162" s="301"/>
      <c r="N162" s="301"/>
      <c r="O162" s="301"/>
      <c r="P162" s="301"/>
      <c r="Q162" s="301"/>
      <c r="R162" s="301">
        <v>14030309</v>
      </c>
      <c r="S162" s="301" t="s">
        <v>121</v>
      </c>
      <c r="T162" s="301" t="s">
        <v>133</v>
      </c>
      <c r="U162" s="301" t="s">
        <v>217</v>
      </c>
      <c r="V162" s="301"/>
      <c r="W162" s="301"/>
      <c r="X162" s="301">
        <v>180</v>
      </c>
      <c r="Y162" s="301"/>
      <c r="Z162" s="301"/>
      <c r="AA162" s="301"/>
      <c r="AB162" s="301"/>
      <c r="AC162" s="301"/>
      <c r="AD162" s="301"/>
      <c r="AE162" s="301"/>
      <c r="AF162" s="301">
        <v>180</v>
      </c>
      <c r="AG162" s="301"/>
      <c r="AH162" s="301"/>
      <c r="AI162" s="301"/>
      <c r="AJ162" s="301"/>
      <c r="AK162" s="301">
        <v>180</v>
      </c>
      <c r="AL162" s="301"/>
    </row>
    <row r="163" spans="1:39" x14ac:dyDescent="0.25">
      <c r="A163" s="301"/>
      <c r="B163" s="301"/>
      <c r="C163" s="301"/>
      <c r="D163" s="301"/>
      <c r="E163" s="301"/>
      <c r="F163" s="301"/>
      <c r="G163" s="301"/>
      <c r="H163" s="301"/>
      <c r="I163" s="301"/>
      <c r="J163" s="301"/>
      <c r="K163" s="301"/>
      <c r="L163" s="301"/>
      <c r="M163" s="301"/>
      <c r="N163" s="301"/>
      <c r="O163" s="301"/>
      <c r="P163" s="301"/>
      <c r="Q163" s="301"/>
      <c r="R163" s="301">
        <v>14030309</v>
      </c>
      <c r="S163" s="301" t="s">
        <v>121</v>
      </c>
      <c r="T163" s="301" t="s">
        <v>133</v>
      </c>
      <c r="U163" s="301" t="s">
        <v>217</v>
      </c>
      <c r="V163" s="301"/>
      <c r="W163" s="301"/>
      <c r="X163" s="301">
        <v>180</v>
      </c>
      <c r="Y163" s="301"/>
      <c r="Z163" s="301"/>
      <c r="AA163" s="301"/>
      <c r="AB163" s="301"/>
      <c r="AC163" s="301"/>
      <c r="AD163" s="301"/>
      <c r="AE163" s="301"/>
      <c r="AF163" s="301">
        <v>180</v>
      </c>
      <c r="AG163" s="301"/>
      <c r="AH163" s="301"/>
      <c r="AI163" s="301"/>
      <c r="AJ163" s="301"/>
      <c r="AK163" s="301">
        <v>180</v>
      </c>
      <c r="AL163" s="301"/>
    </row>
    <row r="164" spans="1:39" x14ac:dyDescent="0.25">
      <c r="A164" s="301"/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>
        <v>14030309</v>
      </c>
      <c r="S164" s="301" t="s">
        <v>121</v>
      </c>
      <c r="T164" s="301" t="s">
        <v>133</v>
      </c>
      <c r="U164" s="301" t="s">
        <v>217</v>
      </c>
      <c r="V164" s="301"/>
      <c r="W164" s="301"/>
      <c r="X164" s="301">
        <v>180</v>
      </c>
      <c r="Y164" s="301"/>
      <c r="Z164" s="301"/>
      <c r="AA164" s="301"/>
      <c r="AB164" s="301"/>
      <c r="AC164" s="301"/>
      <c r="AD164" s="301"/>
      <c r="AE164" s="301"/>
      <c r="AF164" s="301">
        <v>180</v>
      </c>
      <c r="AG164" s="301"/>
      <c r="AH164" s="301"/>
      <c r="AI164" s="301"/>
      <c r="AJ164" s="301"/>
      <c r="AK164" s="301">
        <v>180</v>
      </c>
      <c r="AL164" s="301"/>
    </row>
    <row r="165" spans="1:39" x14ac:dyDescent="0.25">
      <c r="A165" s="301"/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>
        <v>14030309</v>
      </c>
      <c r="S165" s="301" t="s">
        <v>121</v>
      </c>
      <c r="T165" s="301" t="s">
        <v>133</v>
      </c>
      <c r="U165" s="301" t="s">
        <v>217</v>
      </c>
      <c r="V165" s="301"/>
      <c r="W165" s="301"/>
      <c r="X165" s="301">
        <v>180</v>
      </c>
      <c r="Y165" s="301"/>
      <c r="Z165" s="301"/>
      <c r="AA165" s="301"/>
      <c r="AB165" s="301"/>
      <c r="AC165" s="301"/>
      <c r="AD165" s="301"/>
      <c r="AE165" s="301"/>
      <c r="AF165" s="301">
        <v>180</v>
      </c>
      <c r="AG165" s="301"/>
      <c r="AH165" s="301"/>
      <c r="AI165" s="301"/>
      <c r="AJ165" s="301"/>
      <c r="AK165" s="301">
        <v>180</v>
      </c>
      <c r="AL165" s="301"/>
    </row>
    <row r="166" spans="1:39" x14ac:dyDescent="0.25">
      <c r="A166" s="301"/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>
        <v>14030309</v>
      </c>
      <c r="S166" s="301" t="s">
        <v>121</v>
      </c>
      <c r="T166" s="301" t="s">
        <v>130</v>
      </c>
      <c r="U166" s="301" t="s">
        <v>217</v>
      </c>
      <c r="V166" s="301"/>
      <c r="W166" s="301"/>
      <c r="X166" s="301">
        <v>180</v>
      </c>
      <c r="Y166" s="301"/>
      <c r="Z166" s="301"/>
      <c r="AA166" s="301"/>
      <c r="AB166" s="301"/>
      <c r="AC166" s="301"/>
      <c r="AD166" s="301"/>
      <c r="AE166" s="301"/>
      <c r="AF166" s="301">
        <v>180</v>
      </c>
      <c r="AG166" s="301"/>
      <c r="AH166" s="301"/>
      <c r="AI166" s="301"/>
      <c r="AJ166" s="301"/>
      <c r="AK166" s="301">
        <v>180</v>
      </c>
      <c r="AL166" s="301"/>
    </row>
    <row r="167" spans="1:39" x14ac:dyDescent="0.25">
      <c r="A167" s="301"/>
      <c r="B167" s="301"/>
      <c r="C167" s="301"/>
      <c r="D167" s="301"/>
      <c r="E167" s="301"/>
      <c r="F167" s="301"/>
      <c r="G167" s="301"/>
      <c r="H167" s="301"/>
      <c r="I167" s="301"/>
      <c r="J167" s="301"/>
      <c r="K167" s="301"/>
      <c r="L167" s="301"/>
      <c r="M167" s="301"/>
      <c r="N167" s="301"/>
      <c r="O167" s="301"/>
      <c r="P167" s="301"/>
      <c r="Q167" s="301"/>
      <c r="R167" s="301">
        <v>14030309</v>
      </c>
      <c r="S167" s="301" t="s">
        <v>121</v>
      </c>
      <c r="T167" s="301" t="s">
        <v>130</v>
      </c>
      <c r="U167" s="301" t="s">
        <v>217</v>
      </c>
      <c r="V167" s="301"/>
      <c r="W167" s="301"/>
      <c r="X167" s="301">
        <v>180</v>
      </c>
      <c r="Y167" s="301"/>
      <c r="Z167" s="301"/>
      <c r="AA167" s="301"/>
      <c r="AB167" s="301"/>
      <c r="AC167" s="301"/>
      <c r="AD167" s="301"/>
      <c r="AE167" s="301"/>
      <c r="AF167" s="301">
        <v>180</v>
      </c>
      <c r="AG167" s="301"/>
      <c r="AH167" s="301"/>
      <c r="AI167" s="301"/>
      <c r="AJ167" s="301"/>
      <c r="AK167" s="301">
        <v>180</v>
      </c>
      <c r="AL167" s="301"/>
    </row>
    <row r="168" spans="1:39" x14ac:dyDescent="0.25">
      <c r="A168" s="301"/>
      <c r="B168" s="301"/>
      <c r="C168" s="301"/>
      <c r="D168" s="301"/>
      <c r="E168" s="301"/>
      <c r="F168" s="301"/>
      <c r="G168" s="301"/>
      <c r="H168" s="301"/>
      <c r="I168" s="301"/>
      <c r="J168" s="301"/>
      <c r="K168" s="301"/>
      <c r="L168" s="301"/>
      <c r="M168" s="301"/>
      <c r="N168" s="301"/>
      <c r="O168" s="301"/>
      <c r="P168" s="301"/>
      <c r="Q168" s="301"/>
      <c r="R168" s="301">
        <v>14030309</v>
      </c>
      <c r="S168" s="301" t="s">
        <v>223</v>
      </c>
      <c r="T168" s="301" t="s">
        <v>132</v>
      </c>
      <c r="U168" s="301" t="s">
        <v>219</v>
      </c>
      <c r="V168" s="301"/>
      <c r="W168" s="301"/>
      <c r="X168" s="301">
        <v>240</v>
      </c>
      <c r="Y168" s="301"/>
      <c r="Z168" s="301"/>
      <c r="AA168" s="301"/>
      <c r="AB168" s="301"/>
      <c r="AC168" s="301"/>
      <c r="AD168" s="301"/>
      <c r="AE168" s="301"/>
      <c r="AF168" s="301">
        <v>240</v>
      </c>
      <c r="AG168" s="301"/>
      <c r="AH168" s="301"/>
      <c r="AI168" s="301"/>
      <c r="AJ168" s="301"/>
      <c r="AK168" s="301">
        <v>240</v>
      </c>
      <c r="AL168" s="301"/>
      <c r="AM168" s="301"/>
    </row>
    <row r="169" spans="1:39" x14ac:dyDescent="0.25">
      <c r="A169" s="301"/>
      <c r="B169" s="301"/>
      <c r="C169" s="301"/>
      <c r="D169" s="301"/>
      <c r="E169" s="301"/>
      <c r="F169" s="301"/>
      <c r="G169" s="301"/>
      <c r="H169" s="301"/>
      <c r="I169" s="301"/>
      <c r="J169" s="301"/>
      <c r="K169" s="301"/>
      <c r="L169" s="301"/>
      <c r="M169" s="301"/>
      <c r="N169" s="301"/>
      <c r="O169" s="301"/>
      <c r="P169" s="301"/>
      <c r="Q169" s="301"/>
      <c r="R169" s="301">
        <v>14030309</v>
      </c>
      <c r="S169" s="301" t="s">
        <v>121</v>
      </c>
      <c r="T169" s="301" t="s">
        <v>133</v>
      </c>
      <c r="U169" s="301" t="s">
        <v>219</v>
      </c>
      <c r="V169" s="301"/>
      <c r="W169" s="301"/>
      <c r="X169" s="301">
        <v>180</v>
      </c>
      <c r="Y169" s="301"/>
      <c r="Z169" s="301"/>
      <c r="AA169" s="301"/>
      <c r="AB169" s="301"/>
      <c r="AC169" s="301"/>
      <c r="AD169" s="301"/>
      <c r="AE169" s="301"/>
      <c r="AF169" s="301">
        <v>180</v>
      </c>
      <c r="AG169" s="301"/>
      <c r="AH169" s="301"/>
      <c r="AI169" s="301"/>
      <c r="AJ169" s="301"/>
      <c r="AK169" s="301">
        <v>180</v>
      </c>
      <c r="AL169" s="301"/>
      <c r="AM169" s="301"/>
    </row>
    <row r="170" spans="1:39" x14ac:dyDescent="0.25">
      <c r="A170" s="301"/>
      <c r="B170" s="301"/>
      <c r="C170" s="301"/>
      <c r="D170" s="301"/>
      <c r="E170" s="301"/>
      <c r="F170" s="301"/>
      <c r="G170" s="301"/>
      <c r="H170" s="301"/>
      <c r="I170" s="301"/>
      <c r="J170" s="301"/>
      <c r="K170" s="301"/>
      <c r="L170" s="301"/>
      <c r="M170" s="301"/>
      <c r="N170" s="301"/>
      <c r="O170" s="301"/>
      <c r="P170" s="301"/>
      <c r="Q170" s="301"/>
      <c r="R170" s="301">
        <v>14030309</v>
      </c>
      <c r="S170" s="301" t="s">
        <v>121</v>
      </c>
      <c r="T170" s="301" t="s">
        <v>133</v>
      </c>
      <c r="U170" s="301" t="s">
        <v>214</v>
      </c>
      <c r="V170" s="301"/>
      <c r="W170" s="301"/>
      <c r="X170" s="301">
        <v>180</v>
      </c>
      <c r="Y170" s="301"/>
      <c r="Z170" s="301"/>
      <c r="AA170" s="301"/>
      <c r="AB170" s="301"/>
      <c r="AC170" s="301"/>
      <c r="AD170" s="301"/>
      <c r="AE170" s="301"/>
      <c r="AF170" s="301">
        <v>180</v>
      </c>
      <c r="AG170" s="301"/>
      <c r="AH170" s="301"/>
      <c r="AI170" s="301"/>
      <c r="AJ170" s="301"/>
      <c r="AK170" s="301">
        <v>180</v>
      </c>
      <c r="AL170" s="301"/>
      <c r="AM170" s="301"/>
    </row>
    <row r="171" spans="1:39" x14ac:dyDescent="0.25">
      <c r="A171" s="301"/>
      <c r="B171" s="301"/>
      <c r="C171" s="301"/>
      <c r="D171" s="301"/>
      <c r="E171" s="301"/>
      <c r="F171" s="301"/>
      <c r="G171" s="301"/>
      <c r="H171" s="301"/>
      <c r="I171" s="301"/>
      <c r="J171" s="301"/>
      <c r="K171" s="301"/>
      <c r="L171" s="301"/>
      <c r="M171" s="301"/>
      <c r="N171" s="301"/>
      <c r="O171" s="301"/>
      <c r="P171" s="301"/>
      <c r="Q171" s="301"/>
      <c r="R171" s="301">
        <v>14030309</v>
      </c>
      <c r="S171" s="301" t="s">
        <v>121</v>
      </c>
      <c r="T171" s="301" t="s">
        <v>133</v>
      </c>
      <c r="U171" s="301" t="s">
        <v>214</v>
      </c>
      <c r="V171" s="301"/>
      <c r="W171" s="301"/>
      <c r="X171" s="301">
        <v>180</v>
      </c>
      <c r="Y171" s="301"/>
      <c r="Z171" s="301"/>
      <c r="AA171" s="301"/>
      <c r="AB171" s="301"/>
      <c r="AC171" s="301"/>
      <c r="AD171" s="301"/>
      <c r="AE171" s="301"/>
      <c r="AF171" s="301">
        <v>180</v>
      </c>
      <c r="AG171" s="301"/>
      <c r="AH171" s="301"/>
      <c r="AI171" s="301"/>
      <c r="AJ171" s="301"/>
      <c r="AK171" s="301">
        <v>180</v>
      </c>
      <c r="AL171" s="301"/>
      <c r="AM171" s="301"/>
    </row>
    <row r="172" spans="1:39" x14ac:dyDescent="0.25">
      <c r="A172" s="301"/>
      <c r="B172" s="301"/>
      <c r="C172" s="301"/>
      <c r="D172" s="301"/>
      <c r="E172" s="301"/>
      <c r="F172" s="301"/>
      <c r="G172" s="301"/>
      <c r="H172" s="301"/>
      <c r="I172" s="301"/>
      <c r="J172" s="301"/>
      <c r="K172" s="301"/>
      <c r="L172" s="301"/>
      <c r="M172" s="301"/>
      <c r="N172" s="301"/>
      <c r="O172" s="301"/>
      <c r="P172" s="301"/>
      <c r="Q172" s="301"/>
      <c r="R172" s="301">
        <v>14030309</v>
      </c>
      <c r="S172" s="301" t="s">
        <v>121</v>
      </c>
      <c r="T172" s="301" t="s">
        <v>130</v>
      </c>
      <c r="U172" s="301" t="s">
        <v>214</v>
      </c>
      <c r="V172" s="301"/>
      <c r="W172" s="301"/>
      <c r="X172" s="301">
        <v>180</v>
      </c>
      <c r="Y172" s="301"/>
      <c r="Z172" s="301"/>
      <c r="AA172" s="301"/>
      <c r="AB172" s="301"/>
      <c r="AC172" s="301"/>
      <c r="AD172" s="301"/>
      <c r="AE172" s="301"/>
      <c r="AF172" s="301">
        <v>180</v>
      </c>
      <c r="AG172" s="301"/>
      <c r="AH172" s="301"/>
      <c r="AI172" s="301"/>
      <c r="AJ172" s="301"/>
      <c r="AK172" s="301">
        <v>180</v>
      </c>
      <c r="AL172" s="301"/>
      <c r="AM172" s="301"/>
    </row>
    <row r="173" spans="1:39" x14ac:dyDescent="0.25">
      <c r="A173" s="301"/>
      <c r="B173" s="301"/>
      <c r="C173" s="301"/>
      <c r="D173" s="301"/>
      <c r="E173" s="301"/>
      <c r="F173" s="301"/>
      <c r="G173" s="301"/>
      <c r="H173" s="301"/>
      <c r="I173" s="301"/>
      <c r="J173" s="301"/>
      <c r="K173" s="301"/>
      <c r="L173" s="301"/>
      <c r="M173" s="301"/>
      <c r="N173" s="301"/>
      <c r="O173" s="301"/>
      <c r="P173" s="301"/>
      <c r="Q173" s="301"/>
      <c r="R173" s="301">
        <v>14030309</v>
      </c>
      <c r="S173" s="301" t="s">
        <v>121</v>
      </c>
      <c r="T173" s="301" t="s">
        <v>130</v>
      </c>
      <c r="U173" s="301" t="s">
        <v>214</v>
      </c>
      <c r="V173" s="301"/>
      <c r="W173" s="301"/>
      <c r="X173" s="301">
        <v>180</v>
      </c>
      <c r="Y173" s="301"/>
      <c r="Z173" s="301"/>
      <c r="AA173" s="301"/>
      <c r="AB173" s="301"/>
      <c r="AC173" s="301"/>
      <c r="AD173" s="301"/>
      <c r="AE173" s="301"/>
      <c r="AF173" s="301">
        <v>180</v>
      </c>
      <c r="AG173" s="301"/>
      <c r="AH173" s="301"/>
      <c r="AI173" s="301"/>
      <c r="AJ173" s="301"/>
      <c r="AK173" s="301">
        <v>180</v>
      </c>
      <c r="AL173" s="301"/>
      <c r="AM173" s="301"/>
    </row>
    <row r="174" spans="1:39" x14ac:dyDescent="0.25">
      <c r="A174" s="301"/>
      <c r="B174" s="301"/>
      <c r="C174" s="301"/>
      <c r="D174" s="301"/>
      <c r="E174" s="301"/>
      <c r="F174" s="301"/>
      <c r="G174" s="301"/>
      <c r="H174" s="301"/>
      <c r="I174" s="301"/>
      <c r="J174" s="301"/>
      <c r="K174" s="301"/>
      <c r="L174" s="301"/>
      <c r="M174" s="301"/>
      <c r="N174" s="301"/>
      <c r="O174" s="301"/>
      <c r="P174" s="301"/>
      <c r="Q174" s="301"/>
      <c r="R174" s="301">
        <v>14030306</v>
      </c>
      <c r="S174" s="301" t="s">
        <v>136</v>
      </c>
      <c r="T174" s="301" t="s">
        <v>133</v>
      </c>
      <c r="U174" s="301" t="s">
        <v>214</v>
      </c>
      <c r="V174" s="301"/>
      <c r="W174" s="301"/>
      <c r="X174" s="301">
        <v>180</v>
      </c>
      <c r="Y174" s="301"/>
      <c r="Z174" s="301"/>
      <c r="AA174" s="301"/>
      <c r="AB174" s="301"/>
      <c r="AC174" s="301"/>
      <c r="AD174" s="301"/>
      <c r="AE174" s="301"/>
      <c r="AF174" s="301">
        <v>180</v>
      </c>
      <c r="AG174" s="301"/>
      <c r="AH174" s="301"/>
      <c r="AI174" s="301"/>
      <c r="AJ174" s="301"/>
      <c r="AK174" s="301">
        <v>180</v>
      </c>
      <c r="AL174" s="301"/>
      <c r="AM174" s="301"/>
    </row>
    <row r="175" spans="1:39" x14ac:dyDescent="0.25">
      <c r="A175" s="301"/>
      <c r="B175" s="301"/>
      <c r="C175" s="301"/>
      <c r="D175" s="301"/>
      <c r="E175" s="301"/>
      <c r="F175" s="301"/>
      <c r="G175" s="301"/>
      <c r="H175" s="301"/>
      <c r="I175" s="301"/>
      <c r="J175" s="301"/>
      <c r="K175" s="301"/>
      <c r="L175" s="301"/>
      <c r="M175" s="301"/>
      <c r="N175" s="301"/>
      <c r="O175" s="301"/>
      <c r="P175" s="301"/>
      <c r="Q175" s="301"/>
      <c r="R175" s="301">
        <v>14030306</v>
      </c>
      <c r="S175" s="301" t="s">
        <v>121</v>
      </c>
      <c r="T175" s="301" t="s">
        <v>130</v>
      </c>
      <c r="U175" s="301" t="s">
        <v>214</v>
      </c>
      <c r="V175" s="301"/>
      <c r="W175" s="301"/>
      <c r="X175" s="301">
        <v>180</v>
      </c>
      <c r="Y175" s="301"/>
      <c r="Z175" s="301"/>
      <c r="AA175" s="301"/>
      <c r="AB175" s="301"/>
      <c r="AC175" s="301"/>
      <c r="AD175" s="301"/>
      <c r="AE175" s="301"/>
      <c r="AF175" s="301">
        <v>180</v>
      </c>
      <c r="AG175" s="301"/>
      <c r="AH175" s="301"/>
      <c r="AI175" s="301"/>
      <c r="AJ175" s="301"/>
      <c r="AK175" s="301">
        <v>180</v>
      </c>
      <c r="AL175" s="301"/>
      <c r="AM175" s="301"/>
    </row>
    <row r="176" spans="1:39" x14ac:dyDescent="0.25">
      <c r="A176" s="301"/>
      <c r="B176" s="301"/>
      <c r="C176" s="301"/>
      <c r="D176" s="301"/>
      <c r="E176" s="301"/>
      <c r="F176" s="301"/>
      <c r="G176" s="301"/>
      <c r="H176" s="301"/>
      <c r="I176" s="301"/>
      <c r="J176" s="301"/>
      <c r="K176" s="301"/>
      <c r="L176" s="301"/>
      <c r="M176" s="301"/>
      <c r="N176" s="301"/>
      <c r="O176" s="301"/>
      <c r="P176" s="301"/>
      <c r="Q176" s="301"/>
      <c r="R176" s="301">
        <v>14030306</v>
      </c>
      <c r="S176" s="301" t="s">
        <v>121</v>
      </c>
      <c r="T176" s="301" t="s">
        <v>130</v>
      </c>
      <c r="U176" s="301" t="s">
        <v>214</v>
      </c>
      <c r="V176" s="301"/>
      <c r="W176" s="301"/>
      <c r="X176" s="301">
        <v>180</v>
      </c>
      <c r="Y176" s="301"/>
      <c r="Z176" s="301"/>
      <c r="AA176" s="301"/>
      <c r="AB176" s="301"/>
      <c r="AC176" s="301"/>
      <c r="AD176" s="301"/>
      <c r="AE176" s="301"/>
      <c r="AF176" s="301">
        <v>180</v>
      </c>
      <c r="AG176" s="301"/>
      <c r="AH176" s="301"/>
      <c r="AI176" s="301"/>
      <c r="AJ176" s="301"/>
      <c r="AK176" s="301">
        <v>180</v>
      </c>
      <c r="AL176" s="301"/>
      <c r="AM176" s="301"/>
    </row>
    <row r="177" spans="1:39" x14ac:dyDescent="0.25">
      <c r="A177" s="301"/>
      <c r="B177" s="301"/>
      <c r="C177" s="301"/>
      <c r="D177" s="301"/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1"/>
      <c r="P177" s="301"/>
      <c r="Q177" s="301"/>
      <c r="R177" s="301">
        <v>14030306</v>
      </c>
      <c r="S177" s="301" t="s">
        <v>218</v>
      </c>
      <c r="T177" s="301" t="s">
        <v>130</v>
      </c>
      <c r="U177" s="301" t="s">
        <v>214</v>
      </c>
      <c r="V177" s="301"/>
      <c r="W177" s="301"/>
      <c r="X177" s="301">
        <v>180</v>
      </c>
      <c r="Y177" s="301"/>
      <c r="Z177" s="301"/>
      <c r="AA177" s="301"/>
      <c r="AB177" s="301"/>
      <c r="AC177" s="301"/>
      <c r="AD177" s="301"/>
      <c r="AE177" s="301"/>
      <c r="AF177" s="301">
        <v>180</v>
      </c>
      <c r="AG177" s="301"/>
      <c r="AH177" s="301"/>
      <c r="AI177" s="301"/>
      <c r="AJ177" s="301"/>
      <c r="AK177" s="301">
        <v>180</v>
      </c>
      <c r="AL177" s="301"/>
      <c r="AM177" s="301"/>
    </row>
    <row r="178" spans="1:39" x14ac:dyDescent="0.25">
      <c r="A178" s="301"/>
      <c r="B178" s="301"/>
      <c r="C178" s="301"/>
      <c r="D178" s="301"/>
      <c r="E178" s="301"/>
      <c r="F178" s="301"/>
      <c r="G178" s="301"/>
      <c r="H178" s="301"/>
      <c r="I178" s="301"/>
      <c r="J178" s="301"/>
      <c r="K178" s="301"/>
      <c r="L178" s="301"/>
      <c r="M178" s="301"/>
      <c r="N178" s="301"/>
      <c r="O178" s="301"/>
      <c r="P178" s="301"/>
      <c r="Q178" s="301"/>
      <c r="R178" s="301">
        <v>14030306</v>
      </c>
      <c r="S178" s="301" t="s">
        <v>218</v>
      </c>
      <c r="T178" s="301" t="s">
        <v>130</v>
      </c>
      <c r="U178" s="301" t="s">
        <v>214</v>
      </c>
      <c r="V178" s="301"/>
      <c r="W178" s="301"/>
      <c r="X178" s="301">
        <v>180</v>
      </c>
      <c r="Y178" s="301"/>
      <c r="Z178" s="301"/>
      <c r="AA178" s="301"/>
      <c r="AB178" s="301"/>
      <c r="AC178" s="301"/>
      <c r="AD178" s="301"/>
      <c r="AE178" s="301"/>
      <c r="AF178" s="301">
        <v>180</v>
      </c>
      <c r="AG178" s="301"/>
      <c r="AH178" s="301"/>
      <c r="AI178" s="301"/>
      <c r="AJ178" s="301"/>
      <c r="AK178" s="301">
        <v>180</v>
      </c>
      <c r="AL178" s="301"/>
      <c r="AM178" s="301"/>
    </row>
    <row r="179" spans="1:39" x14ac:dyDescent="0.25">
      <c r="A179" s="301"/>
      <c r="B179" s="301"/>
      <c r="C179" s="301"/>
      <c r="D179" s="301"/>
      <c r="E179" s="301"/>
      <c r="F179" s="301"/>
      <c r="G179" s="301"/>
      <c r="H179" s="301"/>
      <c r="I179" s="301"/>
      <c r="J179" s="301"/>
      <c r="K179" s="301"/>
      <c r="L179" s="301"/>
      <c r="M179" s="301"/>
      <c r="N179" s="301"/>
      <c r="O179" s="301"/>
      <c r="P179" s="301"/>
      <c r="Q179" s="301"/>
      <c r="R179" s="301">
        <v>14030306</v>
      </c>
      <c r="S179" s="301" t="s">
        <v>279</v>
      </c>
      <c r="T179" s="301" t="s">
        <v>130</v>
      </c>
      <c r="U179" s="301" t="s">
        <v>214</v>
      </c>
      <c r="V179" s="301"/>
      <c r="W179" s="301"/>
      <c r="X179" s="301">
        <v>180</v>
      </c>
      <c r="Y179" s="301"/>
      <c r="Z179" s="301"/>
      <c r="AA179" s="301"/>
      <c r="AB179" s="301"/>
      <c r="AC179" s="301"/>
      <c r="AD179" s="301"/>
      <c r="AE179" s="301"/>
      <c r="AF179" s="301">
        <v>180</v>
      </c>
      <c r="AG179" s="301"/>
      <c r="AH179" s="301"/>
      <c r="AI179" s="301"/>
      <c r="AJ179" s="301"/>
      <c r="AK179" s="301">
        <v>180</v>
      </c>
      <c r="AL179" s="301"/>
      <c r="AM179" s="301"/>
    </row>
    <row r="180" spans="1:39" x14ac:dyDescent="0.25">
      <c r="A180" s="301"/>
      <c r="B180" s="301"/>
      <c r="C180" s="301"/>
      <c r="D180" s="301"/>
      <c r="E180" s="301"/>
      <c r="F180" s="301"/>
      <c r="G180" s="301"/>
      <c r="H180" s="301"/>
      <c r="I180" s="301"/>
      <c r="J180" s="301"/>
      <c r="K180" s="301"/>
      <c r="L180" s="301"/>
      <c r="M180" s="301"/>
      <c r="N180" s="301"/>
      <c r="O180" s="301"/>
      <c r="P180" s="301"/>
      <c r="Q180" s="301"/>
      <c r="R180" s="301">
        <v>14030310</v>
      </c>
      <c r="S180" s="301" t="s">
        <v>121</v>
      </c>
      <c r="T180" s="301" t="s">
        <v>133</v>
      </c>
      <c r="U180" s="301" t="s">
        <v>233</v>
      </c>
      <c r="V180" s="301"/>
      <c r="W180" s="301"/>
      <c r="X180" s="301">
        <v>180</v>
      </c>
      <c r="Y180" s="301"/>
      <c r="Z180" s="301"/>
      <c r="AA180" s="301"/>
      <c r="AB180" s="301"/>
      <c r="AC180" s="301"/>
      <c r="AD180" s="301"/>
      <c r="AE180" s="301"/>
      <c r="AF180" s="301">
        <v>180</v>
      </c>
      <c r="AG180" s="301"/>
      <c r="AH180" s="301"/>
      <c r="AI180" s="301"/>
      <c r="AJ180" s="301"/>
      <c r="AK180" s="301">
        <v>180</v>
      </c>
      <c r="AL180" s="301"/>
      <c r="AM180" s="301"/>
    </row>
    <row r="181" spans="1:39" x14ac:dyDescent="0.25">
      <c r="A181" s="301"/>
      <c r="B181" s="301"/>
      <c r="C181" s="301"/>
      <c r="D181" s="301"/>
      <c r="E181" s="301"/>
      <c r="F181" s="301"/>
      <c r="G181" s="301"/>
      <c r="H181" s="301"/>
      <c r="I181" s="301"/>
      <c r="J181" s="301"/>
      <c r="K181" s="301"/>
      <c r="L181" s="301"/>
      <c r="M181" s="301"/>
      <c r="N181" s="301"/>
      <c r="O181" s="301"/>
      <c r="P181" s="301"/>
      <c r="Q181" s="301"/>
      <c r="R181" s="301">
        <v>14030310</v>
      </c>
      <c r="S181" s="301" t="s">
        <v>121</v>
      </c>
      <c r="T181" s="301" t="s">
        <v>132</v>
      </c>
      <c r="U181" s="301" t="s">
        <v>219</v>
      </c>
      <c r="V181" s="301"/>
      <c r="W181" s="301"/>
      <c r="X181" s="301">
        <v>180</v>
      </c>
      <c r="Y181" s="301"/>
      <c r="Z181" s="301"/>
      <c r="AA181" s="301"/>
      <c r="AB181" s="301"/>
      <c r="AC181" s="301"/>
      <c r="AD181" s="301"/>
      <c r="AE181" s="301"/>
      <c r="AF181" s="301">
        <v>180</v>
      </c>
      <c r="AG181" s="301"/>
      <c r="AH181" s="301"/>
      <c r="AI181" s="301"/>
      <c r="AJ181" s="301"/>
      <c r="AK181" s="301">
        <v>180</v>
      </c>
      <c r="AL181" s="301"/>
      <c r="AM181" s="301"/>
    </row>
    <row r="182" spans="1:39" x14ac:dyDescent="0.25">
      <c r="A182" s="301"/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>
        <v>14030310</v>
      </c>
      <c r="S182" s="301" t="s">
        <v>121</v>
      </c>
      <c r="T182" s="301" t="s">
        <v>130</v>
      </c>
      <c r="U182" s="301" t="s">
        <v>214</v>
      </c>
      <c r="V182" s="301"/>
      <c r="W182" s="301"/>
      <c r="X182" s="301">
        <v>180</v>
      </c>
      <c r="Y182" s="301"/>
      <c r="Z182" s="301"/>
      <c r="AA182" s="301"/>
      <c r="AB182" s="301"/>
      <c r="AC182" s="301"/>
      <c r="AD182" s="301"/>
      <c r="AE182" s="301"/>
      <c r="AF182" s="301">
        <v>180</v>
      </c>
      <c r="AG182" s="301"/>
      <c r="AH182" s="301"/>
      <c r="AI182" s="301"/>
      <c r="AJ182" s="301"/>
      <c r="AK182" s="301">
        <v>180</v>
      </c>
      <c r="AL182" s="301"/>
      <c r="AM182" s="301"/>
    </row>
    <row r="183" spans="1:39" x14ac:dyDescent="0.25">
      <c r="A183" s="301"/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>
        <v>14030310</v>
      </c>
      <c r="S183" s="301" t="s">
        <v>121</v>
      </c>
      <c r="T183" s="301" t="s">
        <v>130</v>
      </c>
      <c r="U183" s="301" t="s">
        <v>214</v>
      </c>
      <c r="V183" s="301"/>
      <c r="W183" s="301"/>
      <c r="X183" s="301">
        <v>180</v>
      </c>
      <c r="Y183" s="301"/>
      <c r="Z183" s="301"/>
      <c r="AA183" s="301"/>
      <c r="AB183" s="301"/>
      <c r="AC183" s="301"/>
      <c r="AD183" s="301"/>
      <c r="AE183" s="301"/>
      <c r="AF183" s="301">
        <v>180</v>
      </c>
      <c r="AG183" s="301"/>
      <c r="AH183" s="301"/>
      <c r="AI183" s="301"/>
      <c r="AJ183" s="301"/>
      <c r="AK183" s="301">
        <v>180</v>
      </c>
      <c r="AL183" s="301"/>
      <c r="AM183" s="301"/>
    </row>
    <row r="184" spans="1:39" x14ac:dyDescent="0.25">
      <c r="A184" s="301"/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>
        <v>14030310</v>
      </c>
      <c r="S184" s="301" t="s">
        <v>121</v>
      </c>
      <c r="T184" s="301" t="s">
        <v>132</v>
      </c>
      <c r="U184" s="301" t="s">
        <v>214</v>
      </c>
      <c r="V184" s="301"/>
      <c r="W184" s="301"/>
      <c r="X184" s="301">
        <v>180</v>
      </c>
      <c r="Y184" s="301"/>
      <c r="Z184" s="301"/>
      <c r="AA184" s="301"/>
      <c r="AB184" s="301"/>
      <c r="AC184" s="301"/>
      <c r="AD184" s="301"/>
      <c r="AE184" s="301"/>
      <c r="AF184" s="301">
        <v>180</v>
      </c>
      <c r="AG184" s="301"/>
      <c r="AH184" s="301"/>
      <c r="AI184" s="301"/>
      <c r="AJ184" s="301"/>
      <c r="AK184" s="301">
        <v>180</v>
      </c>
      <c r="AL184" s="301"/>
      <c r="AM184" s="301"/>
    </row>
    <row r="185" spans="1:39" x14ac:dyDescent="0.25">
      <c r="A185" s="301"/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>
        <v>14030310</v>
      </c>
      <c r="S185" s="301" t="s">
        <v>117</v>
      </c>
      <c r="T185" s="301" t="s">
        <v>130</v>
      </c>
      <c r="U185" s="301" t="s">
        <v>214</v>
      </c>
      <c r="V185" s="301"/>
      <c r="W185" s="301"/>
      <c r="X185" s="301">
        <v>180</v>
      </c>
      <c r="Y185" s="301"/>
      <c r="Z185" s="301"/>
      <c r="AA185" s="301"/>
      <c r="AB185" s="301"/>
      <c r="AC185" s="301"/>
      <c r="AD185" s="301"/>
      <c r="AE185" s="301"/>
      <c r="AF185" s="301">
        <v>180</v>
      </c>
      <c r="AG185" s="301"/>
      <c r="AH185" s="301"/>
      <c r="AI185" s="301"/>
      <c r="AJ185" s="301"/>
      <c r="AK185" s="301">
        <v>180</v>
      </c>
      <c r="AL185" s="301"/>
      <c r="AM185" s="301"/>
    </row>
    <row r="186" spans="1:39" x14ac:dyDescent="0.25">
      <c r="A186" s="301"/>
      <c r="B186" s="301"/>
      <c r="C186" s="301"/>
      <c r="D186" s="301"/>
      <c r="E186" s="301"/>
      <c r="F186" s="301"/>
      <c r="G186" s="301"/>
      <c r="H186" s="301"/>
      <c r="I186" s="301"/>
      <c r="J186" s="301"/>
      <c r="K186" s="301"/>
      <c r="L186" s="301"/>
      <c r="M186" s="301"/>
      <c r="N186" s="301"/>
      <c r="O186" s="301"/>
      <c r="P186" s="301"/>
      <c r="Q186" s="301"/>
      <c r="R186" s="301">
        <v>14030312</v>
      </c>
      <c r="S186" s="301" t="s">
        <v>117</v>
      </c>
      <c r="T186" s="301" t="s">
        <v>130</v>
      </c>
      <c r="U186" s="301" t="s">
        <v>214</v>
      </c>
      <c r="V186" s="301"/>
      <c r="W186" s="301"/>
      <c r="X186" s="301">
        <v>180</v>
      </c>
      <c r="Y186" s="301"/>
      <c r="Z186" s="301"/>
      <c r="AA186" s="301"/>
      <c r="AB186" s="301"/>
      <c r="AC186" s="301"/>
      <c r="AD186" s="301"/>
      <c r="AE186" s="301"/>
      <c r="AF186" s="301">
        <v>180</v>
      </c>
      <c r="AG186" s="301"/>
      <c r="AH186" s="301"/>
      <c r="AI186" s="301"/>
      <c r="AJ186" s="301"/>
      <c r="AK186" s="301">
        <v>180</v>
      </c>
      <c r="AL186" s="301"/>
      <c r="AM186" s="301"/>
    </row>
    <row r="187" spans="1:39" x14ac:dyDescent="0.25">
      <c r="A187" s="301"/>
      <c r="B187" s="301"/>
      <c r="C187" s="301"/>
      <c r="D187" s="301"/>
      <c r="E187" s="301"/>
      <c r="F187" s="301"/>
      <c r="G187" s="301"/>
      <c r="H187" s="301"/>
      <c r="I187" s="301"/>
      <c r="J187" s="301"/>
      <c r="K187" s="301"/>
      <c r="L187" s="301"/>
      <c r="M187" s="301"/>
      <c r="N187" s="301"/>
      <c r="O187" s="301"/>
      <c r="P187" s="301"/>
      <c r="Q187" s="301"/>
      <c r="R187" s="301">
        <v>14030312</v>
      </c>
      <c r="S187" s="301" t="s">
        <v>121</v>
      </c>
      <c r="T187" s="301" t="s">
        <v>130</v>
      </c>
      <c r="U187" s="301" t="s">
        <v>214</v>
      </c>
      <c r="V187" s="301"/>
      <c r="W187" s="301"/>
      <c r="X187" s="301">
        <v>180</v>
      </c>
      <c r="Y187" s="301"/>
      <c r="Z187" s="301"/>
      <c r="AA187" s="301"/>
      <c r="AB187" s="301"/>
      <c r="AC187" s="301"/>
      <c r="AD187" s="301"/>
      <c r="AE187" s="301"/>
      <c r="AF187" s="301">
        <v>180</v>
      </c>
      <c r="AG187" s="301"/>
      <c r="AH187" s="301"/>
      <c r="AI187" s="301"/>
      <c r="AJ187" s="301"/>
      <c r="AK187" s="301">
        <v>180</v>
      </c>
      <c r="AL187" s="301"/>
      <c r="AM187" s="301"/>
    </row>
    <row r="188" spans="1:39" x14ac:dyDescent="0.25">
      <c r="A188" s="301"/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>
        <v>14030312</v>
      </c>
      <c r="S188" s="301" t="s">
        <v>121</v>
      </c>
      <c r="T188" s="301" t="s">
        <v>130</v>
      </c>
      <c r="U188" s="301" t="s">
        <v>214</v>
      </c>
      <c r="V188" s="301"/>
      <c r="W188" s="301"/>
      <c r="X188" s="301">
        <v>180</v>
      </c>
      <c r="Y188" s="301"/>
      <c r="Z188" s="301"/>
      <c r="AA188" s="301"/>
      <c r="AB188" s="301"/>
      <c r="AC188" s="301"/>
      <c r="AD188" s="301"/>
      <c r="AE188" s="301"/>
      <c r="AF188" s="301">
        <v>180</v>
      </c>
      <c r="AG188" s="301"/>
      <c r="AH188" s="301"/>
      <c r="AI188" s="301"/>
      <c r="AJ188" s="301"/>
      <c r="AK188" s="301">
        <v>180</v>
      </c>
      <c r="AL188" s="301"/>
      <c r="AM188" s="301"/>
    </row>
    <row r="189" spans="1:39" x14ac:dyDescent="0.25">
      <c r="A189" s="301"/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>
        <v>14030312</v>
      </c>
      <c r="S189" s="301" t="s">
        <v>121</v>
      </c>
      <c r="T189" s="301" t="s">
        <v>130</v>
      </c>
      <c r="U189" s="301" t="s">
        <v>214</v>
      </c>
      <c r="V189" s="301"/>
      <c r="W189" s="301"/>
      <c r="X189" s="301">
        <v>180</v>
      </c>
      <c r="Y189" s="301"/>
      <c r="Z189" s="301"/>
      <c r="AA189" s="301"/>
      <c r="AB189" s="301"/>
      <c r="AC189" s="301"/>
      <c r="AD189" s="301"/>
      <c r="AE189" s="301"/>
      <c r="AF189" s="301">
        <v>180</v>
      </c>
      <c r="AG189" s="301"/>
      <c r="AH189" s="301"/>
      <c r="AI189" s="301"/>
      <c r="AJ189" s="301"/>
      <c r="AK189" s="301">
        <v>180</v>
      </c>
      <c r="AL189" s="301"/>
      <c r="AM189" s="301"/>
    </row>
    <row r="190" spans="1:39" x14ac:dyDescent="0.25">
      <c r="A190" s="301"/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>
        <v>14030312</v>
      </c>
      <c r="S190" s="301" t="s">
        <v>121</v>
      </c>
      <c r="T190" s="301" t="s">
        <v>133</v>
      </c>
      <c r="U190" s="301" t="s">
        <v>214</v>
      </c>
      <c r="V190" s="301"/>
      <c r="W190" s="301"/>
      <c r="X190" s="301">
        <v>180</v>
      </c>
      <c r="Y190" s="301"/>
      <c r="Z190" s="301"/>
      <c r="AA190" s="301"/>
      <c r="AB190" s="301"/>
      <c r="AC190" s="301"/>
      <c r="AD190" s="301"/>
      <c r="AE190" s="301"/>
      <c r="AF190" s="301">
        <v>180</v>
      </c>
      <c r="AG190" s="301"/>
      <c r="AH190" s="301"/>
      <c r="AI190" s="301"/>
      <c r="AJ190" s="301"/>
      <c r="AK190" s="301">
        <v>180</v>
      </c>
      <c r="AL190" s="301"/>
      <c r="AM190" s="301"/>
    </row>
    <row r="191" spans="1:39" x14ac:dyDescent="0.25">
      <c r="A191" s="301"/>
      <c r="B191" s="301"/>
      <c r="C191" s="301"/>
      <c r="D191" s="301"/>
      <c r="E191" s="301"/>
      <c r="F191" s="301"/>
      <c r="G191" s="301"/>
      <c r="H191" s="301"/>
      <c r="I191" s="301"/>
      <c r="J191" s="301"/>
      <c r="K191" s="301"/>
      <c r="L191" s="301"/>
      <c r="M191" s="301"/>
      <c r="N191" s="301"/>
      <c r="O191" s="301"/>
      <c r="P191" s="301"/>
      <c r="Q191" s="301"/>
      <c r="R191" s="301">
        <v>14030312</v>
      </c>
      <c r="S191" s="301" t="s">
        <v>121</v>
      </c>
      <c r="T191" s="301" t="s">
        <v>133</v>
      </c>
      <c r="U191" s="301" t="s">
        <v>214</v>
      </c>
      <c r="V191" s="301"/>
      <c r="W191" s="301"/>
      <c r="X191" s="301">
        <v>180</v>
      </c>
      <c r="Y191" s="301"/>
      <c r="Z191" s="301"/>
      <c r="AA191" s="301"/>
      <c r="AB191" s="301"/>
      <c r="AC191" s="301"/>
      <c r="AD191" s="301"/>
      <c r="AE191" s="301"/>
      <c r="AF191" s="301">
        <v>180</v>
      </c>
      <c r="AG191" s="301"/>
      <c r="AH191" s="301"/>
      <c r="AI191" s="301"/>
      <c r="AJ191" s="301"/>
      <c r="AK191" s="301">
        <v>180</v>
      </c>
      <c r="AL191" s="301"/>
      <c r="AM191" s="301"/>
    </row>
    <row r="192" spans="1:39" x14ac:dyDescent="0.25">
      <c r="A192" s="301"/>
      <c r="B192" s="301"/>
      <c r="C192" s="301"/>
      <c r="D192" s="301"/>
      <c r="E192" s="301"/>
      <c r="F192" s="301"/>
      <c r="G192" s="301"/>
      <c r="H192" s="301"/>
      <c r="I192" s="301"/>
      <c r="J192" s="301"/>
      <c r="K192" s="301"/>
      <c r="L192" s="301"/>
      <c r="M192" s="301"/>
      <c r="N192" s="301"/>
      <c r="O192" s="301"/>
      <c r="P192" s="301"/>
      <c r="Q192" s="301"/>
      <c r="R192" s="301">
        <v>14030312</v>
      </c>
      <c r="S192" s="301" t="s">
        <v>121</v>
      </c>
      <c r="T192" s="301" t="s">
        <v>133</v>
      </c>
      <c r="U192" s="301" t="s">
        <v>214</v>
      </c>
      <c r="V192" s="301"/>
      <c r="W192" s="301"/>
      <c r="X192" s="301">
        <v>180</v>
      </c>
      <c r="Y192" s="301"/>
      <c r="Z192" s="301"/>
      <c r="AA192" s="301"/>
      <c r="AB192" s="301"/>
      <c r="AC192" s="301"/>
      <c r="AD192" s="301"/>
      <c r="AE192" s="301"/>
      <c r="AF192" s="301">
        <v>180</v>
      </c>
      <c r="AG192" s="301"/>
      <c r="AH192" s="301"/>
      <c r="AI192" s="301"/>
      <c r="AJ192" s="301"/>
      <c r="AK192" s="301">
        <v>180</v>
      </c>
      <c r="AL192" s="301"/>
      <c r="AM192" s="301"/>
    </row>
    <row r="193" spans="1:39" x14ac:dyDescent="0.25">
      <c r="A193" s="301"/>
      <c r="B193" s="301"/>
      <c r="C193" s="301"/>
      <c r="D193" s="301"/>
      <c r="E193" s="301"/>
      <c r="F193" s="301"/>
      <c r="G193" s="301"/>
      <c r="H193" s="301"/>
      <c r="I193" s="301"/>
      <c r="J193" s="301"/>
      <c r="K193" s="301"/>
      <c r="L193" s="301"/>
      <c r="M193" s="301"/>
      <c r="N193" s="301"/>
      <c r="O193" s="301"/>
      <c r="P193" s="301"/>
      <c r="Q193" s="301"/>
      <c r="R193" s="301">
        <v>14030312</v>
      </c>
      <c r="S193" s="301" t="s">
        <v>121</v>
      </c>
      <c r="T193" s="301" t="s">
        <v>132</v>
      </c>
      <c r="U193" s="301" t="s">
        <v>214</v>
      </c>
      <c r="V193" s="301"/>
      <c r="W193" s="301"/>
      <c r="X193" s="301">
        <v>180</v>
      </c>
      <c r="Y193" s="301"/>
      <c r="Z193" s="301"/>
      <c r="AA193" s="301"/>
      <c r="AB193" s="301"/>
      <c r="AC193" s="301"/>
      <c r="AD193" s="301"/>
      <c r="AE193" s="301"/>
      <c r="AF193" s="301">
        <v>180</v>
      </c>
      <c r="AG193" s="301"/>
      <c r="AH193" s="301"/>
      <c r="AI193" s="301"/>
      <c r="AJ193" s="301"/>
      <c r="AK193" s="301">
        <v>180</v>
      </c>
      <c r="AL193" s="301"/>
      <c r="AM193" s="301"/>
    </row>
    <row r="194" spans="1:39" x14ac:dyDescent="0.25">
      <c r="A194" s="301"/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>
        <v>14030312</v>
      </c>
      <c r="S194" s="301" t="s">
        <v>121</v>
      </c>
      <c r="T194" s="301" t="s">
        <v>130</v>
      </c>
      <c r="U194" s="301" t="s">
        <v>233</v>
      </c>
      <c r="V194" s="301"/>
      <c r="W194" s="301"/>
      <c r="X194" s="301">
        <v>180</v>
      </c>
      <c r="Y194" s="301"/>
      <c r="Z194" s="301"/>
      <c r="AA194" s="301"/>
      <c r="AB194" s="301"/>
      <c r="AC194" s="301"/>
      <c r="AD194" s="301"/>
      <c r="AE194" s="301"/>
      <c r="AF194" s="301">
        <v>180</v>
      </c>
      <c r="AG194" s="301"/>
      <c r="AH194" s="301"/>
      <c r="AI194" s="301"/>
      <c r="AJ194" s="301"/>
      <c r="AK194" s="301">
        <v>180</v>
      </c>
      <c r="AL194" s="301"/>
      <c r="AM194" s="301"/>
    </row>
    <row r="195" spans="1:39" x14ac:dyDescent="0.25">
      <c r="A195" s="301"/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>
        <v>14030312</v>
      </c>
      <c r="S195" s="301" t="s">
        <v>121</v>
      </c>
      <c r="T195" s="301" t="s">
        <v>133</v>
      </c>
      <c r="U195" s="301" t="s">
        <v>233</v>
      </c>
      <c r="V195" s="301"/>
      <c r="W195" s="301"/>
      <c r="X195" s="301">
        <v>180</v>
      </c>
      <c r="Y195" s="301"/>
      <c r="Z195" s="301"/>
      <c r="AA195" s="301"/>
      <c r="AB195" s="301"/>
      <c r="AC195" s="301"/>
      <c r="AD195" s="301"/>
      <c r="AE195" s="301"/>
      <c r="AF195" s="301">
        <v>180</v>
      </c>
      <c r="AG195" s="301"/>
      <c r="AH195" s="301"/>
      <c r="AI195" s="301"/>
      <c r="AJ195" s="301"/>
      <c r="AK195" s="301">
        <v>180</v>
      </c>
      <c r="AL195" s="301"/>
      <c r="AM195" s="301"/>
    </row>
    <row r="196" spans="1:39" x14ac:dyDescent="0.25">
      <c r="A196" s="301"/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>
        <v>14030312</v>
      </c>
      <c r="S196" s="301" t="s">
        <v>118</v>
      </c>
      <c r="T196" s="301" t="s">
        <v>133</v>
      </c>
      <c r="U196" s="301" t="s">
        <v>233</v>
      </c>
      <c r="V196" s="301"/>
      <c r="W196" s="301"/>
      <c r="X196" s="301">
        <v>180</v>
      </c>
      <c r="Y196" s="301"/>
      <c r="Z196" s="301"/>
      <c r="AA196" s="301"/>
      <c r="AB196" s="301"/>
      <c r="AC196" s="301"/>
      <c r="AD196" s="301"/>
      <c r="AE196" s="301"/>
      <c r="AF196" s="301">
        <v>180</v>
      </c>
      <c r="AG196" s="301"/>
      <c r="AH196" s="301"/>
      <c r="AI196" s="301"/>
      <c r="AJ196" s="301"/>
      <c r="AK196" s="301">
        <v>180</v>
      </c>
      <c r="AL196" s="301"/>
      <c r="AM196" s="301"/>
    </row>
    <row r="197" spans="1:39" x14ac:dyDescent="0.25">
      <c r="A197" s="301"/>
      <c r="B197" s="301"/>
      <c r="C197" s="301"/>
      <c r="D197" s="301"/>
      <c r="E197" s="301"/>
      <c r="F197" s="301"/>
      <c r="G197" s="301"/>
      <c r="H197" s="301"/>
      <c r="I197" s="301"/>
      <c r="J197" s="301"/>
      <c r="K197" s="301"/>
      <c r="L197" s="301"/>
      <c r="M197" s="301"/>
      <c r="N197" s="301"/>
      <c r="O197" s="301"/>
      <c r="P197" s="301"/>
      <c r="Q197" s="301"/>
      <c r="R197" s="301">
        <v>14030312</v>
      </c>
      <c r="S197" s="301" t="s">
        <v>118</v>
      </c>
      <c r="T197" s="301" t="s">
        <v>132</v>
      </c>
      <c r="U197" s="301" t="s">
        <v>233</v>
      </c>
      <c r="V197" s="301"/>
      <c r="W197" s="301"/>
      <c r="X197" s="301">
        <v>180</v>
      </c>
      <c r="Y197" s="301"/>
      <c r="Z197" s="301"/>
      <c r="AA197" s="301"/>
      <c r="AB197" s="301"/>
      <c r="AC197" s="301"/>
      <c r="AD197" s="301"/>
      <c r="AE197" s="301"/>
      <c r="AF197" s="301">
        <v>180</v>
      </c>
      <c r="AG197" s="301"/>
      <c r="AH197" s="301"/>
      <c r="AI197" s="301"/>
      <c r="AJ197" s="301"/>
      <c r="AK197" s="301">
        <v>180</v>
      </c>
      <c r="AL197" s="301"/>
      <c r="AM197" s="301"/>
    </row>
    <row r="198" spans="1:39" x14ac:dyDescent="0.25">
      <c r="A198" s="301"/>
      <c r="B198" s="301"/>
      <c r="C198" s="301"/>
      <c r="D198" s="301"/>
      <c r="E198" s="301"/>
      <c r="F198" s="301"/>
      <c r="G198" s="301"/>
      <c r="H198" s="301"/>
      <c r="I198" s="301"/>
      <c r="J198" s="301"/>
      <c r="K198" s="301"/>
      <c r="L198" s="301"/>
      <c r="M198" s="301"/>
      <c r="N198" s="301"/>
      <c r="O198" s="301"/>
      <c r="P198" s="301"/>
      <c r="Q198" s="301"/>
      <c r="R198" s="301">
        <v>14030319</v>
      </c>
      <c r="S198" s="301" t="s">
        <v>121</v>
      </c>
      <c r="T198" s="301" t="s">
        <v>130</v>
      </c>
      <c r="U198" s="301" t="s">
        <v>481</v>
      </c>
      <c r="V198" s="301"/>
      <c r="W198" s="301"/>
      <c r="X198" s="301">
        <v>180</v>
      </c>
      <c r="Y198" s="301"/>
      <c r="Z198" s="301"/>
      <c r="AA198" s="301"/>
      <c r="AB198" s="301"/>
      <c r="AC198" s="301"/>
      <c r="AD198" s="301"/>
      <c r="AE198" s="301"/>
      <c r="AF198" s="301">
        <v>180</v>
      </c>
      <c r="AG198" s="301"/>
      <c r="AH198" s="301"/>
      <c r="AI198" s="301"/>
      <c r="AJ198" s="301"/>
      <c r="AK198" s="301">
        <v>180</v>
      </c>
      <c r="AL198" s="301"/>
      <c r="AM198" s="301"/>
    </row>
    <row r="199" spans="1:39" x14ac:dyDescent="0.25">
      <c r="A199" s="301"/>
      <c r="B199" s="301"/>
      <c r="C199" s="301"/>
      <c r="D199" s="301"/>
      <c r="E199" s="301"/>
      <c r="F199" s="301"/>
      <c r="G199" s="301"/>
      <c r="H199" s="301"/>
      <c r="I199" s="301"/>
      <c r="J199" s="301"/>
      <c r="K199" s="301"/>
      <c r="L199" s="301"/>
      <c r="M199" s="301"/>
      <c r="N199" s="301"/>
      <c r="O199" s="301"/>
      <c r="P199" s="301"/>
      <c r="Q199" s="301"/>
      <c r="R199" s="301">
        <v>14030319</v>
      </c>
      <c r="S199" s="301" t="s">
        <v>121</v>
      </c>
      <c r="T199" s="301" t="s">
        <v>130</v>
      </c>
      <c r="U199" s="301" t="s">
        <v>482</v>
      </c>
      <c r="V199" s="301"/>
      <c r="W199" s="301"/>
      <c r="X199" s="301">
        <v>180</v>
      </c>
      <c r="Y199" s="301"/>
      <c r="Z199" s="301"/>
      <c r="AA199" s="301"/>
      <c r="AB199" s="301"/>
      <c r="AC199" s="301"/>
      <c r="AD199" s="301"/>
      <c r="AE199" s="301"/>
      <c r="AF199" s="301">
        <v>180</v>
      </c>
      <c r="AG199" s="301"/>
      <c r="AH199" s="301"/>
      <c r="AI199" s="301"/>
      <c r="AJ199" s="301"/>
      <c r="AK199" s="301">
        <v>180</v>
      </c>
      <c r="AL199" s="301"/>
      <c r="AM199" s="301"/>
    </row>
    <row r="200" spans="1:39" x14ac:dyDescent="0.25">
      <c r="A200" s="301"/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>
        <v>14030319</v>
      </c>
      <c r="S200" s="301" t="s">
        <v>121</v>
      </c>
      <c r="T200" s="301" t="s">
        <v>133</v>
      </c>
      <c r="U200" s="301" t="s">
        <v>219</v>
      </c>
      <c r="V200" s="301"/>
      <c r="W200" s="301"/>
      <c r="X200" s="301">
        <v>180</v>
      </c>
      <c r="Y200" s="301"/>
      <c r="Z200" s="301"/>
      <c r="AA200" s="301"/>
      <c r="AB200" s="301"/>
      <c r="AC200" s="301"/>
      <c r="AD200" s="301"/>
      <c r="AE200" s="301"/>
      <c r="AF200" s="301">
        <v>180</v>
      </c>
      <c r="AG200" s="301"/>
      <c r="AH200" s="301"/>
      <c r="AI200" s="301"/>
      <c r="AJ200" s="301"/>
      <c r="AK200" s="301">
        <v>180</v>
      </c>
      <c r="AL200" s="301"/>
      <c r="AM200" s="301"/>
    </row>
    <row r="201" spans="1:39" x14ac:dyDescent="0.25">
      <c r="A201" s="301"/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>
        <v>14030319</v>
      </c>
      <c r="S201" s="301" t="s">
        <v>118</v>
      </c>
      <c r="T201" s="301" t="s">
        <v>133</v>
      </c>
      <c r="U201" s="301" t="s">
        <v>233</v>
      </c>
      <c r="V201" s="301"/>
      <c r="W201" s="301"/>
      <c r="X201" s="301">
        <v>180</v>
      </c>
      <c r="Y201" s="301"/>
      <c r="Z201" s="301"/>
      <c r="AA201" s="301"/>
      <c r="AB201" s="301"/>
      <c r="AC201" s="301"/>
      <c r="AD201" s="301"/>
      <c r="AE201" s="301"/>
      <c r="AF201" s="301">
        <v>180</v>
      </c>
      <c r="AG201" s="301"/>
      <c r="AH201" s="301"/>
      <c r="AI201" s="301"/>
      <c r="AJ201" s="301"/>
      <c r="AK201" s="301">
        <v>180</v>
      </c>
      <c r="AL201" s="301"/>
      <c r="AM201" s="301"/>
    </row>
    <row r="202" spans="1:39" x14ac:dyDescent="0.25">
      <c r="A202" s="301"/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>
        <v>14030319</v>
      </c>
      <c r="S202" s="301" t="s">
        <v>118</v>
      </c>
      <c r="T202" s="301" t="s">
        <v>130</v>
      </c>
      <c r="U202" s="301" t="s">
        <v>233</v>
      </c>
      <c r="V202" s="301"/>
      <c r="W202" s="301"/>
      <c r="X202" s="301">
        <v>180</v>
      </c>
      <c r="Y202" s="301"/>
      <c r="Z202" s="301"/>
      <c r="AA202" s="301"/>
      <c r="AB202" s="301"/>
      <c r="AC202" s="301"/>
      <c r="AD202" s="301"/>
      <c r="AE202" s="301"/>
      <c r="AF202" s="301">
        <v>180</v>
      </c>
      <c r="AG202" s="301"/>
      <c r="AH202" s="301"/>
      <c r="AI202" s="301"/>
      <c r="AJ202" s="301"/>
      <c r="AK202" s="301">
        <v>180</v>
      </c>
      <c r="AL202" s="301"/>
      <c r="AM202" s="301"/>
    </row>
    <row r="203" spans="1:39" x14ac:dyDescent="0.25">
      <c r="A203" s="301"/>
      <c r="B203" s="301"/>
      <c r="C203" s="301"/>
      <c r="D203" s="301"/>
      <c r="E203" s="301"/>
      <c r="F203" s="301"/>
      <c r="G203" s="301"/>
      <c r="H203" s="301"/>
      <c r="I203" s="301"/>
      <c r="J203" s="301"/>
      <c r="K203" s="301"/>
      <c r="L203" s="301"/>
      <c r="M203" s="301"/>
      <c r="N203" s="301"/>
      <c r="O203" s="301"/>
      <c r="P203" s="301"/>
      <c r="Q203" s="301"/>
      <c r="R203" s="301">
        <v>14030319</v>
      </c>
      <c r="S203" s="301" t="s">
        <v>118</v>
      </c>
      <c r="T203" s="301" t="s">
        <v>133</v>
      </c>
      <c r="U203" s="301" t="s">
        <v>233</v>
      </c>
      <c r="V203" s="301"/>
      <c r="W203" s="301"/>
      <c r="X203" s="301">
        <v>180</v>
      </c>
      <c r="Y203" s="301"/>
      <c r="Z203" s="301"/>
      <c r="AA203" s="301"/>
      <c r="AB203" s="301"/>
      <c r="AC203" s="301"/>
      <c r="AD203" s="301"/>
      <c r="AE203" s="301"/>
      <c r="AF203" s="301">
        <v>180</v>
      </c>
      <c r="AG203" s="301"/>
      <c r="AH203" s="301"/>
      <c r="AI203" s="301"/>
      <c r="AJ203" s="301"/>
      <c r="AK203" s="301">
        <v>180</v>
      </c>
      <c r="AL203" s="301"/>
      <c r="AM203" s="301"/>
    </row>
    <row r="204" spans="1:39" x14ac:dyDescent="0.25">
      <c r="A204" s="301"/>
      <c r="B204" s="301"/>
      <c r="C204" s="301"/>
      <c r="D204" s="301"/>
      <c r="E204" s="301"/>
      <c r="F204" s="301"/>
      <c r="G204" s="301"/>
      <c r="H204" s="301"/>
      <c r="I204" s="301"/>
      <c r="J204" s="301"/>
      <c r="K204" s="301"/>
      <c r="L204" s="301"/>
      <c r="M204" s="301"/>
      <c r="N204" s="301"/>
      <c r="O204" s="301"/>
      <c r="P204" s="301"/>
      <c r="Q204" s="301"/>
      <c r="R204" s="301">
        <v>14030319</v>
      </c>
      <c r="S204" s="301" t="s">
        <v>118</v>
      </c>
      <c r="T204" s="301" t="s">
        <v>130</v>
      </c>
      <c r="U204" s="301" t="s">
        <v>233</v>
      </c>
      <c r="V204" s="301"/>
      <c r="W204" s="301"/>
      <c r="X204" s="301">
        <v>180</v>
      </c>
      <c r="Y204" s="301"/>
      <c r="Z204" s="301"/>
      <c r="AA204" s="301"/>
      <c r="AB204" s="301"/>
      <c r="AC204" s="301"/>
      <c r="AD204" s="301"/>
      <c r="AE204" s="301"/>
      <c r="AF204" s="301">
        <v>180</v>
      </c>
      <c r="AG204" s="301"/>
      <c r="AH204" s="301"/>
      <c r="AI204" s="301"/>
      <c r="AJ204" s="301"/>
      <c r="AK204" s="301">
        <v>180</v>
      </c>
      <c r="AL204" s="301"/>
      <c r="AM204" s="301"/>
    </row>
    <row r="205" spans="1:39" x14ac:dyDescent="0.25">
      <c r="A205" s="301"/>
      <c r="B205" s="301"/>
      <c r="C205" s="301"/>
      <c r="D205" s="301"/>
      <c r="E205" s="301"/>
      <c r="F205" s="301"/>
      <c r="G205" s="301"/>
      <c r="H205" s="301"/>
      <c r="I205" s="301"/>
      <c r="J205" s="301"/>
      <c r="K205" s="301"/>
      <c r="L205" s="301"/>
      <c r="M205" s="301"/>
      <c r="N205" s="301"/>
      <c r="O205" s="301"/>
      <c r="P205" s="301"/>
      <c r="Q205" s="301"/>
      <c r="R205" s="301">
        <v>14030319</v>
      </c>
      <c r="S205" s="301" t="s">
        <v>136</v>
      </c>
      <c r="T205" s="301" t="s">
        <v>133</v>
      </c>
      <c r="U205" s="301" t="s">
        <v>233</v>
      </c>
      <c r="V205" s="301"/>
      <c r="W205" s="301"/>
      <c r="X205" s="301">
        <v>180</v>
      </c>
      <c r="Y205" s="301"/>
      <c r="Z205" s="301"/>
      <c r="AA205" s="301"/>
      <c r="AB205" s="301"/>
      <c r="AC205" s="301"/>
      <c r="AD205" s="301"/>
      <c r="AE205" s="301"/>
      <c r="AF205" s="301">
        <v>180</v>
      </c>
      <c r="AG205" s="301"/>
      <c r="AH205" s="301"/>
      <c r="AI205" s="301"/>
      <c r="AJ205" s="301"/>
      <c r="AK205" s="301">
        <v>180</v>
      </c>
      <c r="AL205" s="301"/>
      <c r="AM205" s="301"/>
    </row>
    <row r="206" spans="1:39" x14ac:dyDescent="0.25">
      <c r="A206" s="301"/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>
        <v>14030319</v>
      </c>
      <c r="S206" s="301" t="s">
        <v>117</v>
      </c>
      <c r="T206" s="301" t="s">
        <v>130</v>
      </c>
      <c r="U206" s="301" t="s">
        <v>233</v>
      </c>
      <c r="V206" s="301"/>
      <c r="W206" s="301"/>
      <c r="X206" s="301">
        <v>180</v>
      </c>
      <c r="Y206" s="301"/>
      <c r="Z206" s="301"/>
      <c r="AA206" s="301"/>
      <c r="AB206" s="301"/>
      <c r="AC206" s="301"/>
      <c r="AD206" s="301"/>
      <c r="AE206" s="301"/>
      <c r="AF206" s="301">
        <v>180</v>
      </c>
      <c r="AG206" s="301"/>
      <c r="AH206" s="301"/>
      <c r="AI206" s="301"/>
      <c r="AJ206" s="301"/>
      <c r="AK206" s="301">
        <v>180</v>
      </c>
      <c r="AL206" s="301"/>
      <c r="AM206" s="301"/>
    </row>
    <row r="207" spans="1:39" x14ac:dyDescent="0.25">
      <c r="A207" s="301"/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>
        <v>14030319</v>
      </c>
      <c r="S207" s="301" t="s">
        <v>142</v>
      </c>
      <c r="T207" s="301" t="s">
        <v>132</v>
      </c>
      <c r="U207" s="301" t="s">
        <v>217</v>
      </c>
      <c r="V207" s="301"/>
      <c r="W207" s="301"/>
      <c r="X207" s="301">
        <v>240</v>
      </c>
      <c r="Y207" s="301"/>
      <c r="Z207" s="301"/>
      <c r="AA207" s="301"/>
      <c r="AB207" s="301"/>
      <c r="AC207" s="301"/>
      <c r="AD207" s="301"/>
      <c r="AE207" s="301"/>
      <c r="AF207" s="301">
        <v>240</v>
      </c>
      <c r="AG207" s="301"/>
      <c r="AH207" s="301"/>
      <c r="AI207" s="301"/>
      <c r="AJ207" s="301"/>
      <c r="AK207" s="301">
        <v>240</v>
      </c>
      <c r="AL207" s="301"/>
      <c r="AM207" s="301"/>
    </row>
    <row r="208" spans="1:39" x14ac:dyDescent="0.25">
      <c r="A208" s="301"/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>
        <v>14030319</v>
      </c>
      <c r="S208" s="301" t="s">
        <v>142</v>
      </c>
      <c r="T208" s="301" t="s">
        <v>133</v>
      </c>
      <c r="U208" s="301" t="s">
        <v>217</v>
      </c>
      <c r="V208" s="301"/>
      <c r="W208" s="301"/>
      <c r="X208" s="301">
        <v>240</v>
      </c>
      <c r="Y208" s="301"/>
      <c r="Z208" s="301"/>
      <c r="AA208" s="301"/>
      <c r="AB208" s="301"/>
      <c r="AC208" s="301"/>
      <c r="AD208" s="301"/>
      <c r="AE208" s="301"/>
      <c r="AF208" s="301">
        <v>240</v>
      </c>
      <c r="AG208" s="301"/>
      <c r="AH208" s="301"/>
      <c r="AI208" s="301"/>
      <c r="AJ208" s="301"/>
      <c r="AK208" s="301">
        <v>240</v>
      </c>
      <c r="AL208" s="301"/>
      <c r="AM208" s="301"/>
    </row>
    <row r="209" spans="1:39" x14ac:dyDescent="0.25">
      <c r="A209" s="301"/>
      <c r="B209" s="301"/>
      <c r="C209" s="301"/>
      <c r="D209" s="301"/>
      <c r="E209" s="301"/>
      <c r="F209" s="301"/>
      <c r="G209" s="301"/>
      <c r="H209" s="301"/>
      <c r="I209" s="301"/>
      <c r="J209" s="301"/>
      <c r="K209" s="301"/>
      <c r="L209" s="301"/>
      <c r="M209" s="301"/>
      <c r="N209" s="301"/>
      <c r="O209" s="301"/>
      <c r="P209" s="301"/>
      <c r="Q209" s="301"/>
      <c r="R209" s="301">
        <v>14030321</v>
      </c>
      <c r="S209" s="301" t="s">
        <v>121</v>
      </c>
      <c r="T209" s="301" t="s">
        <v>132</v>
      </c>
      <c r="U209" s="301" t="s">
        <v>215</v>
      </c>
      <c r="V209" s="301"/>
      <c r="W209" s="301"/>
      <c r="X209" s="301">
        <v>180</v>
      </c>
      <c r="Y209" s="301"/>
      <c r="Z209" s="301"/>
      <c r="AA209" s="301"/>
      <c r="AB209" s="301"/>
      <c r="AC209" s="301"/>
      <c r="AD209" s="301"/>
      <c r="AE209" s="301"/>
      <c r="AF209" s="301">
        <v>180</v>
      </c>
      <c r="AG209" s="301"/>
      <c r="AH209" s="301"/>
      <c r="AI209" s="301"/>
      <c r="AJ209" s="301"/>
      <c r="AK209" s="301">
        <v>180</v>
      </c>
      <c r="AL209" s="301"/>
      <c r="AM209" s="301"/>
    </row>
    <row r="210" spans="1:39" x14ac:dyDescent="0.25">
      <c r="A210" s="301"/>
      <c r="B210" s="301"/>
      <c r="C210" s="301"/>
      <c r="D210" s="301"/>
      <c r="E210" s="301"/>
      <c r="F210" s="301"/>
      <c r="G210" s="301"/>
      <c r="H210" s="301"/>
      <c r="I210" s="301"/>
      <c r="J210" s="301"/>
      <c r="K210" s="301"/>
      <c r="L210" s="301"/>
      <c r="M210" s="301"/>
      <c r="N210" s="301"/>
      <c r="O210" s="301"/>
      <c r="P210" s="301"/>
      <c r="Q210" s="301"/>
      <c r="R210" s="301">
        <v>14030321</v>
      </c>
      <c r="S210" s="301" t="s">
        <v>117</v>
      </c>
      <c r="T210" s="301" t="s">
        <v>130</v>
      </c>
      <c r="U210" s="301" t="s">
        <v>215</v>
      </c>
      <c r="V210" s="301"/>
      <c r="W210" s="301"/>
      <c r="X210" s="301">
        <v>180</v>
      </c>
      <c r="Y210" s="301"/>
      <c r="Z210" s="301"/>
      <c r="AA210" s="301"/>
      <c r="AB210" s="301"/>
      <c r="AC210" s="301"/>
      <c r="AD210" s="301"/>
      <c r="AE210" s="301"/>
      <c r="AF210" s="301">
        <v>180</v>
      </c>
      <c r="AG210" s="301"/>
      <c r="AH210" s="301"/>
      <c r="AI210" s="301"/>
      <c r="AJ210" s="301"/>
      <c r="AK210" s="301">
        <v>180</v>
      </c>
      <c r="AL210" s="301"/>
      <c r="AM210" s="301"/>
    </row>
    <row r="211" spans="1:39" x14ac:dyDescent="0.25">
      <c r="A211" s="301"/>
      <c r="B211" s="301"/>
      <c r="C211" s="301"/>
      <c r="D211" s="301"/>
      <c r="E211" s="301"/>
      <c r="F211" s="301"/>
      <c r="G211" s="301"/>
      <c r="H211" s="301"/>
      <c r="I211" s="301"/>
      <c r="J211" s="301"/>
      <c r="K211" s="301"/>
      <c r="L211" s="301"/>
      <c r="M211" s="301"/>
      <c r="N211" s="301"/>
      <c r="O211" s="301"/>
      <c r="P211" s="301"/>
      <c r="Q211" s="301"/>
      <c r="R211" s="301">
        <v>14030323</v>
      </c>
      <c r="S211" s="301" t="s">
        <v>121</v>
      </c>
      <c r="T211" s="301" t="s">
        <v>133</v>
      </c>
      <c r="U211" s="301" t="s">
        <v>234</v>
      </c>
      <c r="V211" s="301"/>
      <c r="W211" s="301"/>
      <c r="X211" s="301">
        <v>180</v>
      </c>
      <c r="Y211" s="301"/>
      <c r="Z211" s="301"/>
      <c r="AA211" s="301"/>
      <c r="AB211" s="301"/>
      <c r="AC211" s="301"/>
      <c r="AD211" s="301"/>
      <c r="AE211" s="301"/>
      <c r="AF211" s="301">
        <v>180</v>
      </c>
      <c r="AG211" s="301"/>
      <c r="AH211" s="301"/>
      <c r="AI211" s="301"/>
      <c r="AJ211" s="301"/>
      <c r="AK211" s="301">
        <v>180</v>
      </c>
      <c r="AL211" s="301"/>
      <c r="AM211" s="301"/>
    </row>
    <row r="212" spans="1:39" x14ac:dyDescent="0.25">
      <c r="A212" s="301"/>
      <c r="B212" s="301"/>
      <c r="C212" s="301"/>
      <c r="D212" s="301"/>
      <c r="E212" s="301"/>
      <c r="F212" s="301"/>
      <c r="G212" s="301"/>
      <c r="H212" s="301"/>
      <c r="I212" s="301"/>
      <c r="J212" s="301"/>
      <c r="K212" s="301"/>
      <c r="L212" s="301"/>
      <c r="M212" s="301"/>
      <c r="N212" s="301"/>
      <c r="O212" s="301"/>
      <c r="P212" s="301"/>
      <c r="Q212" s="301"/>
      <c r="R212" s="301">
        <v>14030323</v>
      </c>
      <c r="S212" s="301" t="s">
        <v>415</v>
      </c>
      <c r="T212" s="301" t="s">
        <v>109</v>
      </c>
      <c r="U212" s="301" t="s">
        <v>234</v>
      </c>
      <c r="V212" s="301"/>
      <c r="W212" s="301"/>
      <c r="X212" s="301">
        <v>120</v>
      </c>
      <c r="Y212" s="301"/>
      <c r="Z212" s="301"/>
      <c r="AA212" s="301"/>
      <c r="AB212" s="301"/>
      <c r="AC212" s="301"/>
      <c r="AD212" s="301"/>
      <c r="AE212" s="301"/>
      <c r="AF212" s="301">
        <v>120</v>
      </c>
      <c r="AG212" s="301"/>
      <c r="AH212" s="301"/>
      <c r="AI212" s="301"/>
      <c r="AJ212" s="301"/>
      <c r="AK212" s="301">
        <v>120</v>
      </c>
      <c r="AL212" s="301"/>
      <c r="AM212" s="301"/>
    </row>
    <row r="213" spans="1:39" x14ac:dyDescent="0.25">
      <c r="A213" s="301"/>
      <c r="B213" s="301"/>
      <c r="C213" s="301"/>
      <c r="D213" s="301"/>
      <c r="E213" s="301"/>
      <c r="F213" s="301"/>
      <c r="G213" s="301"/>
      <c r="H213" s="301"/>
      <c r="I213" s="301"/>
      <c r="J213" s="301"/>
      <c r="K213" s="301"/>
      <c r="L213" s="301"/>
      <c r="M213" s="301"/>
      <c r="N213" s="301"/>
      <c r="O213" s="301"/>
      <c r="P213" s="301"/>
      <c r="Q213" s="301"/>
      <c r="R213" s="301">
        <v>14030323</v>
      </c>
      <c r="S213" s="301" t="s">
        <v>121</v>
      </c>
      <c r="T213" s="301" t="s">
        <v>130</v>
      </c>
      <c r="U213" s="301" t="s">
        <v>234</v>
      </c>
      <c r="V213" s="301"/>
      <c r="W213" s="301"/>
      <c r="X213" s="301">
        <v>180</v>
      </c>
      <c r="Y213" s="301"/>
      <c r="Z213" s="301"/>
      <c r="AA213" s="301"/>
      <c r="AB213" s="301"/>
      <c r="AC213" s="301"/>
      <c r="AD213" s="301"/>
      <c r="AE213" s="301"/>
      <c r="AF213" s="301">
        <v>180</v>
      </c>
      <c r="AG213" s="301"/>
      <c r="AH213" s="301"/>
      <c r="AI213" s="301"/>
      <c r="AJ213" s="301"/>
      <c r="AK213" s="301">
        <v>180</v>
      </c>
      <c r="AL213" s="301"/>
      <c r="AM213" s="301"/>
    </row>
    <row r="214" spans="1:39" x14ac:dyDescent="0.25">
      <c r="A214" s="301"/>
      <c r="B214" s="301"/>
      <c r="C214" s="301"/>
      <c r="D214" s="301"/>
      <c r="E214" s="301"/>
      <c r="F214" s="301"/>
      <c r="G214" s="301"/>
      <c r="H214" s="301"/>
      <c r="I214" s="301"/>
      <c r="J214" s="301"/>
      <c r="K214" s="301"/>
      <c r="L214" s="301"/>
      <c r="M214" s="301"/>
      <c r="N214" s="301"/>
      <c r="O214" s="301"/>
      <c r="P214" s="301"/>
      <c r="Q214" s="301"/>
      <c r="R214" s="301">
        <v>14030323</v>
      </c>
      <c r="S214" s="301" t="s">
        <v>121</v>
      </c>
      <c r="T214" s="301" t="s">
        <v>130</v>
      </c>
      <c r="U214" s="301" t="s">
        <v>234</v>
      </c>
      <c r="V214" s="301"/>
      <c r="W214" s="301"/>
      <c r="X214" s="301">
        <v>180</v>
      </c>
      <c r="Y214" s="301"/>
      <c r="Z214" s="301"/>
      <c r="AA214" s="301"/>
      <c r="AB214" s="301"/>
      <c r="AC214" s="301"/>
      <c r="AD214" s="301"/>
      <c r="AE214" s="301"/>
      <c r="AF214" s="301">
        <v>180</v>
      </c>
      <c r="AG214" s="301"/>
      <c r="AH214" s="301"/>
      <c r="AI214" s="301"/>
      <c r="AJ214" s="301"/>
      <c r="AK214" s="301">
        <v>180</v>
      </c>
      <c r="AL214" s="301"/>
      <c r="AM214" s="301"/>
    </row>
    <row r="215" spans="1:39" x14ac:dyDescent="0.25">
      <c r="A215" s="301"/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>
        <v>14030323</v>
      </c>
      <c r="S215" s="301" t="s">
        <v>415</v>
      </c>
      <c r="T215" s="301" t="s">
        <v>462</v>
      </c>
      <c r="U215" s="301" t="s">
        <v>233</v>
      </c>
      <c r="V215" s="301"/>
      <c r="W215" s="301"/>
      <c r="X215" s="301">
        <v>120</v>
      </c>
      <c r="Y215" s="301"/>
      <c r="Z215" s="301"/>
      <c r="AA215" s="301"/>
      <c r="AB215" s="301"/>
      <c r="AC215" s="301"/>
      <c r="AD215" s="301"/>
      <c r="AE215" s="301"/>
      <c r="AF215" s="301">
        <v>120</v>
      </c>
      <c r="AG215" s="301"/>
      <c r="AH215" s="301"/>
      <c r="AI215" s="301"/>
      <c r="AJ215" s="301"/>
      <c r="AK215" s="301">
        <v>120</v>
      </c>
      <c r="AL215" s="301"/>
      <c r="AM215" s="301"/>
    </row>
    <row r="216" spans="1:39" x14ac:dyDescent="0.25">
      <c r="A216" s="301"/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>
        <v>14030323</v>
      </c>
      <c r="S216" s="301" t="s">
        <v>121</v>
      </c>
      <c r="T216" s="301" t="s">
        <v>132</v>
      </c>
      <c r="U216" s="301" t="s">
        <v>233</v>
      </c>
      <c r="V216" s="301"/>
      <c r="W216" s="301"/>
      <c r="X216" s="301">
        <v>180</v>
      </c>
      <c r="Y216" s="301"/>
      <c r="Z216" s="301"/>
      <c r="AA216" s="301"/>
      <c r="AB216" s="301"/>
      <c r="AC216" s="301"/>
      <c r="AD216" s="301"/>
      <c r="AE216" s="301"/>
      <c r="AF216" s="301">
        <v>180</v>
      </c>
      <c r="AG216" s="301"/>
      <c r="AH216" s="301"/>
      <c r="AI216" s="301"/>
      <c r="AJ216" s="301"/>
      <c r="AK216" s="301">
        <v>180</v>
      </c>
      <c r="AL216" s="301"/>
      <c r="AM216" s="301"/>
    </row>
    <row r="217" spans="1:39" x14ac:dyDescent="0.25">
      <c r="A217" s="301"/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>
        <v>14030323</v>
      </c>
      <c r="S217" s="301" t="s">
        <v>118</v>
      </c>
      <c r="T217" s="301" t="s">
        <v>130</v>
      </c>
      <c r="U217" s="301" t="s">
        <v>219</v>
      </c>
      <c r="V217" s="301"/>
      <c r="W217" s="301"/>
      <c r="X217" s="301">
        <v>180</v>
      </c>
      <c r="Y217" s="301"/>
      <c r="Z217" s="301"/>
      <c r="AA217" s="301"/>
      <c r="AB217" s="301"/>
      <c r="AC217" s="301"/>
      <c r="AD217" s="301"/>
      <c r="AE217" s="301"/>
      <c r="AF217" s="301">
        <v>180</v>
      </c>
      <c r="AG217" s="301"/>
      <c r="AH217" s="301"/>
      <c r="AI217" s="301"/>
      <c r="AJ217" s="301"/>
      <c r="AK217" s="301">
        <v>180</v>
      </c>
      <c r="AL217" s="301"/>
      <c r="AM217" s="301"/>
    </row>
    <row r="218" spans="1:39" x14ac:dyDescent="0.25">
      <c r="A218" s="301"/>
      <c r="B218" s="301"/>
      <c r="C218" s="301"/>
      <c r="D218" s="301"/>
      <c r="E218" s="301"/>
      <c r="F218" s="301"/>
      <c r="G218" s="301"/>
      <c r="H218" s="301"/>
      <c r="I218" s="301"/>
      <c r="J218" s="301"/>
      <c r="K218" s="301"/>
      <c r="L218" s="301"/>
      <c r="M218" s="301"/>
      <c r="N218" s="301"/>
      <c r="O218" s="301"/>
      <c r="P218" s="301"/>
      <c r="Q218" s="301"/>
      <c r="R218" s="301">
        <v>14030324</v>
      </c>
      <c r="S218" s="301" t="s">
        <v>118</v>
      </c>
      <c r="T218" s="301" t="s">
        <v>130</v>
      </c>
      <c r="U218" s="301" t="s">
        <v>234</v>
      </c>
      <c r="V218" s="301"/>
      <c r="W218" s="301"/>
      <c r="X218" s="301">
        <v>180</v>
      </c>
      <c r="Y218" s="301"/>
      <c r="Z218" s="301"/>
      <c r="AA218" s="301"/>
      <c r="AB218" s="301"/>
      <c r="AC218" s="301"/>
      <c r="AD218" s="301"/>
      <c r="AE218" s="301"/>
      <c r="AF218" s="301">
        <v>180</v>
      </c>
      <c r="AG218" s="301"/>
      <c r="AH218" s="301"/>
      <c r="AI218" s="301"/>
      <c r="AJ218" s="301"/>
      <c r="AK218" s="301">
        <v>180</v>
      </c>
      <c r="AL218" s="301"/>
      <c r="AM218" s="301"/>
    </row>
    <row r="219" spans="1:39" x14ac:dyDescent="0.25">
      <c r="A219" s="301"/>
      <c r="B219" s="301"/>
      <c r="C219" s="301"/>
      <c r="D219" s="301"/>
      <c r="E219" s="301"/>
      <c r="F219" s="301"/>
      <c r="G219" s="301"/>
      <c r="H219" s="301"/>
      <c r="I219" s="301"/>
      <c r="J219" s="301"/>
      <c r="K219" s="301"/>
      <c r="L219" s="301"/>
      <c r="M219" s="301"/>
      <c r="N219" s="301"/>
      <c r="O219" s="301"/>
      <c r="P219" s="301"/>
      <c r="Q219" s="301"/>
      <c r="R219" s="301">
        <v>14030324</v>
      </c>
      <c r="S219" s="301" t="s">
        <v>118</v>
      </c>
      <c r="T219" s="301" t="s">
        <v>130</v>
      </c>
      <c r="U219" s="301" t="s">
        <v>234</v>
      </c>
      <c r="V219" s="301"/>
      <c r="W219" s="301"/>
      <c r="X219" s="301">
        <v>180</v>
      </c>
      <c r="Y219" s="301"/>
      <c r="Z219" s="301"/>
      <c r="AA219" s="301"/>
      <c r="AB219" s="301"/>
      <c r="AC219" s="301"/>
      <c r="AD219" s="301"/>
      <c r="AE219" s="301"/>
      <c r="AF219" s="301">
        <v>180</v>
      </c>
      <c r="AG219" s="301"/>
      <c r="AH219" s="301"/>
      <c r="AI219" s="301"/>
      <c r="AJ219" s="301"/>
      <c r="AK219" s="301">
        <v>180</v>
      </c>
      <c r="AL219" s="301"/>
      <c r="AM219" s="301"/>
    </row>
    <row r="220" spans="1:39" x14ac:dyDescent="0.25">
      <c r="A220" s="301"/>
      <c r="B220" s="301"/>
      <c r="C220" s="301"/>
      <c r="D220" s="301"/>
      <c r="E220" s="301"/>
      <c r="F220" s="301"/>
      <c r="G220" s="301"/>
      <c r="H220" s="301"/>
      <c r="I220" s="301"/>
      <c r="J220" s="301"/>
      <c r="K220" s="301"/>
      <c r="L220" s="301"/>
      <c r="M220" s="301"/>
      <c r="N220" s="301"/>
      <c r="O220" s="301"/>
      <c r="P220" s="301"/>
      <c r="Q220" s="301"/>
      <c r="R220" s="301">
        <v>14030324</v>
      </c>
      <c r="S220" s="301" t="s">
        <v>118</v>
      </c>
      <c r="T220" s="301" t="s">
        <v>130</v>
      </c>
      <c r="U220" s="301" t="s">
        <v>234</v>
      </c>
      <c r="V220" s="301"/>
      <c r="W220" s="301"/>
      <c r="X220" s="301">
        <v>180</v>
      </c>
      <c r="Y220" s="301"/>
      <c r="Z220" s="301"/>
      <c r="AA220" s="301"/>
      <c r="AB220" s="301"/>
      <c r="AC220" s="301"/>
      <c r="AD220" s="301"/>
      <c r="AE220" s="301"/>
      <c r="AF220" s="301">
        <v>180</v>
      </c>
      <c r="AG220" s="301"/>
      <c r="AH220" s="301"/>
      <c r="AI220" s="301"/>
      <c r="AJ220" s="301"/>
      <c r="AK220" s="301">
        <v>180</v>
      </c>
      <c r="AL220" s="301"/>
      <c r="AM220" s="301"/>
    </row>
    <row r="221" spans="1:39" x14ac:dyDescent="0.25">
      <c r="A221" s="301"/>
      <c r="B221" s="301"/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301"/>
      <c r="R221" s="301">
        <v>14030324</v>
      </c>
      <c r="S221" s="301" t="s">
        <v>118</v>
      </c>
      <c r="T221" s="301" t="s">
        <v>487</v>
      </c>
      <c r="U221" s="301" t="s">
        <v>219</v>
      </c>
      <c r="V221" s="301"/>
      <c r="W221" s="301"/>
      <c r="X221" s="301">
        <v>180</v>
      </c>
      <c r="Y221" s="301"/>
      <c r="Z221" s="301"/>
      <c r="AA221" s="301"/>
      <c r="AB221" s="301"/>
      <c r="AC221" s="301"/>
      <c r="AD221" s="301"/>
      <c r="AE221" s="301"/>
      <c r="AF221" s="301">
        <v>180</v>
      </c>
      <c r="AG221" s="301"/>
      <c r="AH221" s="301"/>
      <c r="AI221" s="301"/>
      <c r="AJ221" s="301"/>
      <c r="AK221" s="301">
        <v>180</v>
      </c>
      <c r="AL221" s="301"/>
      <c r="AM221" s="301"/>
    </row>
    <row r="222" spans="1:39" x14ac:dyDescent="0.25">
      <c r="A222" s="301"/>
      <c r="B222" s="301"/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301"/>
      <c r="R222" s="301">
        <v>14030327</v>
      </c>
      <c r="S222" s="301" t="s">
        <v>375</v>
      </c>
      <c r="T222" s="301" t="s">
        <v>109</v>
      </c>
      <c r="U222" s="301" t="s">
        <v>219</v>
      </c>
      <c r="V222" s="301"/>
      <c r="W222" s="301"/>
      <c r="X222" s="301">
        <v>96</v>
      </c>
      <c r="Y222" s="301"/>
      <c r="Z222" s="301"/>
      <c r="AA222" s="301"/>
      <c r="AB222" s="301"/>
      <c r="AC222" s="301"/>
      <c r="AD222" s="301"/>
      <c r="AE222" s="301"/>
      <c r="AF222" s="301">
        <v>96</v>
      </c>
      <c r="AG222" s="301"/>
      <c r="AH222" s="301"/>
      <c r="AI222" s="301"/>
      <c r="AJ222" s="301"/>
      <c r="AK222" s="301">
        <v>96</v>
      </c>
      <c r="AL222" s="301"/>
      <c r="AM222" s="301"/>
    </row>
    <row r="223" spans="1:39" ht="15.75" thickBot="1" x14ac:dyDescent="0.3">
      <c r="A223" s="301"/>
      <c r="B223" s="301"/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301"/>
      <c r="R223" s="300">
        <v>14030327</v>
      </c>
      <c r="S223" s="300" t="s">
        <v>118</v>
      </c>
      <c r="T223" s="300" t="s">
        <v>130</v>
      </c>
      <c r="U223" s="300" t="s">
        <v>233</v>
      </c>
      <c r="V223" s="300"/>
      <c r="W223" s="300"/>
      <c r="X223" s="300">
        <v>180</v>
      </c>
      <c r="Y223" s="301"/>
      <c r="Z223" s="301"/>
      <c r="AA223" s="301"/>
      <c r="AB223" s="301"/>
      <c r="AC223" s="301"/>
      <c r="AD223" s="301"/>
      <c r="AE223" s="301"/>
      <c r="AF223" s="301">
        <v>180</v>
      </c>
      <c r="AG223" s="301"/>
      <c r="AH223" s="301"/>
      <c r="AI223" s="301"/>
      <c r="AJ223" s="301"/>
      <c r="AK223" s="301">
        <v>180</v>
      </c>
      <c r="AL223" s="301"/>
      <c r="AM223" s="301"/>
    </row>
    <row r="224" spans="1:39" x14ac:dyDescent="0.25">
      <c r="A224" s="301"/>
      <c r="B224" s="301"/>
      <c r="C224" s="301"/>
      <c r="D224" s="301"/>
      <c r="E224" s="301"/>
      <c r="F224" s="301"/>
      <c r="G224" s="301"/>
      <c r="H224" s="301"/>
      <c r="I224" s="301"/>
      <c r="J224" s="301"/>
      <c r="K224" s="301"/>
      <c r="L224" s="301"/>
      <c r="M224" s="301"/>
      <c r="N224" s="301"/>
      <c r="O224" s="301"/>
      <c r="P224" s="301"/>
      <c r="Q224" s="131"/>
      <c r="R224" s="192">
        <v>14030329</v>
      </c>
      <c r="S224" s="303" t="s">
        <v>118</v>
      </c>
      <c r="T224" s="303" t="s">
        <v>130</v>
      </c>
      <c r="U224" s="303" t="s">
        <v>214</v>
      </c>
      <c r="V224" s="303"/>
      <c r="W224" s="303"/>
      <c r="X224" s="304">
        <v>180</v>
      </c>
      <c r="Y224" s="96"/>
      <c r="Z224" s="301"/>
      <c r="AA224" s="301"/>
      <c r="AB224" s="301"/>
      <c r="AC224" s="301"/>
      <c r="AD224" s="301"/>
      <c r="AE224" s="301"/>
      <c r="AF224" s="304">
        <v>180</v>
      </c>
      <c r="AG224" s="301"/>
      <c r="AH224" s="301"/>
      <c r="AI224" s="301"/>
      <c r="AJ224" s="301"/>
      <c r="AK224" s="301"/>
      <c r="AL224" s="301"/>
      <c r="AM224" s="301"/>
    </row>
    <row r="225" spans="1:39" x14ac:dyDescent="0.25">
      <c r="A225" s="301"/>
      <c r="B225" s="301"/>
      <c r="C225" s="301"/>
      <c r="D225" s="301"/>
      <c r="E225" s="301"/>
      <c r="F225" s="301"/>
      <c r="G225" s="301"/>
      <c r="H225" s="301"/>
      <c r="I225" s="301"/>
      <c r="J225" s="301"/>
      <c r="K225" s="301"/>
      <c r="L225" s="301"/>
      <c r="M225" s="301"/>
      <c r="N225" s="301"/>
      <c r="O225" s="301"/>
      <c r="P225" s="301"/>
      <c r="Q225" s="131"/>
      <c r="R225" s="270">
        <v>14030329</v>
      </c>
      <c r="S225" s="301" t="s">
        <v>118</v>
      </c>
      <c r="T225" s="301" t="s">
        <v>130</v>
      </c>
      <c r="U225" s="301" t="s">
        <v>214</v>
      </c>
      <c r="V225" s="301"/>
      <c r="W225" s="301"/>
      <c r="X225" s="305">
        <v>180</v>
      </c>
      <c r="Y225" s="96"/>
      <c r="Z225" s="301"/>
      <c r="AA225" s="301"/>
      <c r="AB225" s="301"/>
      <c r="AC225" s="301"/>
      <c r="AD225" s="301"/>
      <c r="AE225" s="301"/>
      <c r="AF225" s="305">
        <v>180</v>
      </c>
      <c r="AG225" s="301"/>
      <c r="AH225" s="301"/>
      <c r="AI225" s="301"/>
      <c r="AJ225" s="301"/>
      <c r="AK225" s="301"/>
      <c r="AL225" s="301"/>
      <c r="AM225" s="301"/>
    </row>
    <row r="226" spans="1:39" x14ac:dyDescent="0.25">
      <c r="A226" s="301"/>
      <c r="B226" s="301"/>
      <c r="C226" s="301"/>
      <c r="D226" s="301"/>
      <c r="E226" s="301"/>
      <c r="F226" s="301"/>
      <c r="G226" s="301"/>
      <c r="H226" s="301"/>
      <c r="I226" s="301"/>
      <c r="J226" s="301"/>
      <c r="K226" s="301"/>
      <c r="L226" s="301"/>
      <c r="M226" s="301"/>
      <c r="N226" s="301"/>
      <c r="O226" s="301"/>
      <c r="P226" s="301"/>
      <c r="Q226" s="131"/>
      <c r="R226" s="270">
        <v>14030329</v>
      </c>
      <c r="S226" s="301" t="s">
        <v>118</v>
      </c>
      <c r="T226" s="301" t="s">
        <v>130</v>
      </c>
      <c r="U226" s="301" t="s">
        <v>214</v>
      </c>
      <c r="V226" s="301"/>
      <c r="W226" s="301"/>
      <c r="X226" s="305">
        <v>180</v>
      </c>
      <c r="Y226" s="96"/>
      <c r="Z226" s="301"/>
      <c r="AA226" s="301"/>
      <c r="AB226" s="301"/>
      <c r="AC226" s="301"/>
      <c r="AD226" s="301"/>
      <c r="AE226" s="301"/>
      <c r="AF226" s="305">
        <v>180</v>
      </c>
      <c r="AG226" s="301"/>
      <c r="AH226" s="301"/>
      <c r="AI226" s="301"/>
      <c r="AJ226" s="301"/>
      <c r="AK226" s="301"/>
      <c r="AL226" s="301"/>
      <c r="AM226" s="301"/>
    </row>
    <row r="227" spans="1:39" x14ac:dyDescent="0.25">
      <c r="A227" s="301"/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131"/>
      <c r="R227" s="270">
        <v>14030329</v>
      </c>
      <c r="S227" s="301" t="s">
        <v>121</v>
      </c>
      <c r="T227" s="301" t="s">
        <v>132</v>
      </c>
      <c r="U227" s="301" t="s">
        <v>214</v>
      </c>
      <c r="V227" s="301"/>
      <c r="W227" s="301"/>
      <c r="X227" s="305">
        <v>180</v>
      </c>
      <c r="Y227" s="96"/>
      <c r="Z227" s="301"/>
      <c r="AA227" s="301"/>
      <c r="AB227" s="301"/>
      <c r="AC227" s="301"/>
      <c r="AD227" s="301"/>
      <c r="AE227" s="301"/>
      <c r="AF227" s="305">
        <v>180</v>
      </c>
      <c r="AG227" s="301"/>
      <c r="AH227" s="301"/>
      <c r="AI227" s="301"/>
      <c r="AJ227" s="301"/>
      <c r="AK227" s="301"/>
      <c r="AL227" s="301"/>
      <c r="AM227" s="301"/>
    </row>
    <row r="228" spans="1:39" ht="15.75" thickBot="1" x14ac:dyDescent="0.3">
      <c r="A228" s="301"/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131"/>
      <c r="R228" s="271">
        <v>14030329</v>
      </c>
      <c r="S228" s="302" t="s">
        <v>375</v>
      </c>
      <c r="T228" s="302" t="s">
        <v>109</v>
      </c>
      <c r="U228" s="302" t="s">
        <v>214</v>
      </c>
      <c r="V228" s="302"/>
      <c r="W228" s="302"/>
      <c r="X228" s="306">
        <v>96</v>
      </c>
      <c r="Y228" s="96"/>
      <c r="Z228" s="301"/>
      <c r="AA228" s="301"/>
      <c r="AB228" s="301"/>
      <c r="AC228" s="301"/>
      <c r="AD228" s="301"/>
      <c r="AE228" s="301"/>
      <c r="AF228" s="306">
        <v>96</v>
      </c>
      <c r="AG228" s="301"/>
      <c r="AH228" s="301"/>
      <c r="AI228" s="301"/>
      <c r="AJ228" s="301"/>
      <c r="AK228" s="301"/>
      <c r="AL228" s="301"/>
      <c r="AM228" s="301"/>
    </row>
    <row r="229" spans="1:39" x14ac:dyDescent="0.25">
      <c r="A229" s="301"/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131"/>
      <c r="R229" s="192">
        <v>14030329</v>
      </c>
      <c r="S229" s="303" t="s">
        <v>118</v>
      </c>
      <c r="T229" s="303" t="s">
        <v>130</v>
      </c>
      <c r="U229" s="303" t="s">
        <v>215</v>
      </c>
      <c r="V229" s="303"/>
      <c r="W229" s="303"/>
      <c r="X229" s="304">
        <v>180</v>
      </c>
      <c r="Y229" s="96"/>
      <c r="Z229" s="301"/>
      <c r="AA229" s="301"/>
      <c r="AB229" s="301"/>
      <c r="AC229" s="301"/>
      <c r="AD229" s="301"/>
      <c r="AE229" s="301"/>
      <c r="AF229" s="304">
        <v>180</v>
      </c>
      <c r="AG229" s="301"/>
      <c r="AH229" s="301"/>
      <c r="AI229" s="301"/>
      <c r="AJ229" s="301"/>
      <c r="AK229" s="301"/>
      <c r="AL229" s="301"/>
      <c r="AM229" s="301"/>
    </row>
    <row r="230" spans="1:39" x14ac:dyDescent="0.25">
      <c r="A230" s="301"/>
      <c r="B230" s="301"/>
      <c r="C230" s="301"/>
      <c r="D230" s="301"/>
      <c r="E230" s="301"/>
      <c r="F230" s="301"/>
      <c r="G230" s="301"/>
      <c r="H230" s="301"/>
      <c r="I230" s="301"/>
      <c r="J230" s="301"/>
      <c r="K230" s="301"/>
      <c r="L230" s="301"/>
      <c r="M230" s="301"/>
      <c r="N230" s="301"/>
      <c r="O230" s="301"/>
      <c r="P230" s="301"/>
      <c r="Q230" s="131"/>
      <c r="R230" s="270">
        <v>14030329</v>
      </c>
      <c r="S230" s="301" t="s">
        <v>118</v>
      </c>
      <c r="T230" s="301" t="s">
        <v>133</v>
      </c>
      <c r="U230" s="301" t="s">
        <v>215</v>
      </c>
      <c r="V230" s="301"/>
      <c r="W230" s="301"/>
      <c r="X230" s="305">
        <v>180</v>
      </c>
      <c r="Y230" s="96"/>
      <c r="Z230" s="301"/>
      <c r="AA230" s="301"/>
      <c r="AB230" s="301"/>
      <c r="AC230" s="301"/>
      <c r="AD230" s="301"/>
      <c r="AE230" s="301"/>
      <c r="AF230" s="305">
        <v>180</v>
      </c>
      <c r="AG230" s="301"/>
      <c r="AH230" s="301"/>
      <c r="AI230" s="301"/>
      <c r="AJ230" s="301"/>
      <c r="AK230" s="301"/>
      <c r="AL230" s="301"/>
      <c r="AM230" s="301"/>
    </row>
    <row r="231" spans="1:39" ht="15.75" thickBot="1" x14ac:dyDescent="0.3">
      <c r="A231" s="301"/>
      <c r="B231" s="301"/>
      <c r="C231" s="301"/>
      <c r="D231" s="301"/>
      <c r="E231" s="301"/>
      <c r="F231" s="301"/>
      <c r="G231" s="301"/>
      <c r="H231" s="301"/>
      <c r="I231" s="301"/>
      <c r="J231" s="301"/>
      <c r="K231" s="301"/>
      <c r="L231" s="301"/>
      <c r="M231" s="301"/>
      <c r="N231" s="301"/>
      <c r="O231" s="301"/>
      <c r="P231" s="301"/>
      <c r="Q231" s="131"/>
      <c r="R231" s="271">
        <v>14030329</v>
      </c>
      <c r="S231" s="302" t="s">
        <v>117</v>
      </c>
      <c r="T231" s="302" t="s">
        <v>462</v>
      </c>
      <c r="U231" s="302" t="s">
        <v>215</v>
      </c>
      <c r="V231" s="302"/>
      <c r="W231" s="302"/>
      <c r="X231" s="306">
        <v>180</v>
      </c>
      <c r="Y231" s="96"/>
      <c r="Z231" s="301"/>
      <c r="AA231" s="301"/>
      <c r="AB231" s="301"/>
      <c r="AC231" s="301"/>
      <c r="AD231" s="301"/>
      <c r="AE231" s="301"/>
      <c r="AF231" s="306">
        <v>180</v>
      </c>
      <c r="AG231" s="301"/>
      <c r="AH231" s="301"/>
      <c r="AI231" s="301"/>
      <c r="AJ231" s="301"/>
      <c r="AK231" s="301"/>
      <c r="AL231" s="301"/>
      <c r="AM231" s="301"/>
    </row>
    <row r="232" spans="1:39" ht="15.75" thickBot="1" x14ac:dyDescent="0.3">
      <c r="A232" s="301"/>
      <c r="B232" s="301"/>
      <c r="C232" s="301"/>
      <c r="D232" s="301"/>
      <c r="E232" s="301"/>
      <c r="F232" s="301"/>
      <c r="G232" s="301"/>
      <c r="H232" s="301"/>
      <c r="I232" s="301"/>
      <c r="J232" s="301"/>
      <c r="K232" s="301"/>
      <c r="L232" s="301"/>
      <c r="M232" s="301"/>
      <c r="N232" s="301"/>
      <c r="O232" s="301"/>
      <c r="P232" s="301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301"/>
      <c r="AA232" s="301"/>
      <c r="AB232" s="301"/>
      <c r="AC232" s="301"/>
      <c r="AD232" s="301"/>
      <c r="AE232" s="301"/>
      <c r="AF232" s="274">
        <v>358</v>
      </c>
      <c r="AG232" s="301"/>
      <c r="AH232" s="301"/>
      <c r="AI232" s="301"/>
      <c r="AJ232" s="301"/>
      <c r="AK232" s="301"/>
      <c r="AL232" s="301"/>
      <c r="AM232" s="301"/>
    </row>
    <row r="233" spans="1:39" x14ac:dyDescent="0.25">
      <c r="A233" s="301"/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131"/>
      <c r="R233" s="192">
        <v>14030403</v>
      </c>
      <c r="S233" s="324" t="s">
        <v>223</v>
      </c>
      <c r="T233" s="324" t="s">
        <v>133</v>
      </c>
      <c r="U233" s="324" t="s">
        <v>233</v>
      </c>
      <c r="V233" s="324"/>
      <c r="W233" s="324"/>
      <c r="X233" s="325">
        <v>180</v>
      </c>
      <c r="Y233" s="96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301"/>
      <c r="AL233" s="301"/>
      <c r="AM233" s="301"/>
    </row>
    <row r="234" spans="1:39" ht="15.75" thickBot="1" x14ac:dyDescent="0.3">
      <c r="A234" s="301"/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131"/>
      <c r="R234" s="321">
        <v>14030403</v>
      </c>
      <c r="S234" s="323" t="s">
        <v>486</v>
      </c>
      <c r="T234" s="323" t="s">
        <v>130</v>
      </c>
      <c r="U234" s="323" t="s">
        <v>233</v>
      </c>
      <c r="V234" s="323"/>
      <c r="W234" s="323"/>
      <c r="X234" s="327">
        <v>180</v>
      </c>
      <c r="Y234" s="96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301"/>
      <c r="AL234" s="301"/>
      <c r="AM234" s="301"/>
    </row>
    <row r="235" spans="1:39" x14ac:dyDescent="0.25">
      <c r="A235" s="301"/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131"/>
      <c r="R235" s="192">
        <v>14030403</v>
      </c>
      <c r="S235" s="324" t="s">
        <v>507</v>
      </c>
      <c r="T235" s="324" t="s">
        <v>132</v>
      </c>
      <c r="U235" s="324" t="s">
        <v>219</v>
      </c>
      <c r="V235" s="324"/>
      <c r="W235" s="324"/>
      <c r="X235" s="325">
        <v>120</v>
      </c>
      <c r="Y235" s="96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301"/>
      <c r="AL235" s="301"/>
      <c r="AM235" s="301"/>
    </row>
    <row r="236" spans="1:39" ht="15.75" thickBot="1" x14ac:dyDescent="0.3">
      <c r="A236" s="301"/>
      <c r="B236" s="301"/>
      <c r="C236" s="301"/>
      <c r="D236" s="301"/>
      <c r="E236" s="301"/>
      <c r="F236" s="301"/>
      <c r="G236" s="301"/>
      <c r="H236" s="301"/>
      <c r="I236" s="301"/>
      <c r="J236" s="301"/>
      <c r="K236" s="301"/>
      <c r="L236" s="301"/>
      <c r="M236" s="301"/>
      <c r="N236" s="301"/>
      <c r="O236" s="301"/>
      <c r="P236" s="301"/>
      <c r="Q236" s="131"/>
      <c r="R236" s="321">
        <v>14030403</v>
      </c>
      <c r="S236" s="323" t="s">
        <v>236</v>
      </c>
      <c r="T236" s="323" t="s">
        <v>130</v>
      </c>
      <c r="U236" s="323" t="s">
        <v>219</v>
      </c>
      <c r="V236" s="323"/>
      <c r="W236" s="323"/>
      <c r="X236" s="327">
        <v>180</v>
      </c>
      <c r="Y236" s="96"/>
      <c r="Z236" s="301"/>
      <c r="AA236" s="301"/>
      <c r="AB236" s="301"/>
      <c r="AC236" s="301"/>
      <c r="AD236" s="301"/>
      <c r="AE236" s="301"/>
      <c r="AF236" s="301"/>
      <c r="AG236" s="301"/>
      <c r="AH236" s="301"/>
      <c r="AI236" s="301"/>
      <c r="AJ236" s="301"/>
      <c r="AK236" s="301"/>
      <c r="AL236" s="301"/>
      <c r="AM236" s="301"/>
    </row>
    <row r="237" spans="1:39" x14ac:dyDescent="0.25">
      <c r="A237" s="301"/>
      <c r="B237" s="301"/>
      <c r="C237" s="301"/>
      <c r="D237" s="301"/>
      <c r="E237" s="301"/>
      <c r="F237" s="301"/>
      <c r="G237" s="301"/>
      <c r="H237" s="301"/>
      <c r="I237" s="301"/>
      <c r="J237" s="301"/>
      <c r="K237" s="301"/>
      <c r="L237" s="301"/>
      <c r="M237" s="301"/>
      <c r="N237" s="301"/>
      <c r="O237" s="301"/>
      <c r="P237" s="301"/>
      <c r="Q237" s="131"/>
      <c r="R237" s="192">
        <v>14030402</v>
      </c>
      <c r="S237" s="324" t="s">
        <v>223</v>
      </c>
      <c r="T237" s="324" t="s">
        <v>109</v>
      </c>
      <c r="U237" s="324" t="s">
        <v>214</v>
      </c>
      <c r="V237" s="324"/>
      <c r="W237" s="324"/>
      <c r="X237" s="325">
        <v>180</v>
      </c>
      <c r="Y237" s="96"/>
      <c r="Z237" s="301"/>
      <c r="AA237" s="301"/>
      <c r="AB237" s="301"/>
      <c r="AC237" s="301"/>
      <c r="AD237" s="301"/>
      <c r="AE237" s="301"/>
      <c r="AF237" s="301"/>
      <c r="AG237" s="301"/>
      <c r="AH237" s="301"/>
      <c r="AI237" s="301"/>
      <c r="AJ237" s="301"/>
      <c r="AK237" s="301"/>
      <c r="AL237" s="301"/>
      <c r="AM237" s="301"/>
    </row>
    <row r="238" spans="1:39" x14ac:dyDescent="0.25">
      <c r="A238" s="301"/>
      <c r="B238" s="301"/>
      <c r="C238" s="301"/>
      <c r="D238" s="301"/>
      <c r="E238" s="301"/>
      <c r="F238" s="301"/>
      <c r="G238" s="301"/>
      <c r="H238" s="301"/>
      <c r="I238" s="301"/>
      <c r="J238" s="301"/>
      <c r="K238" s="301"/>
      <c r="L238" s="301"/>
      <c r="M238" s="301"/>
      <c r="N238" s="301"/>
      <c r="O238" s="301"/>
      <c r="P238" s="301"/>
      <c r="Q238" s="131"/>
      <c r="R238" s="193">
        <v>14030402</v>
      </c>
      <c r="S238" s="322" t="s">
        <v>486</v>
      </c>
      <c r="T238" s="322" t="s">
        <v>130</v>
      </c>
      <c r="U238" s="322" t="s">
        <v>214</v>
      </c>
      <c r="V238" s="322"/>
      <c r="W238" s="322"/>
      <c r="X238" s="326">
        <v>180</v>
      </c>
      <c r="Y238" s="96"/>
      <c r="Z238" s="301"/>
      <c r="AA238" s="301"/>
      <c r="AB238" s="301"/>
      <c r="AC238" s="301"/>
      <c r="AD238" s="301"/>
      <c r="AE238" s="301"/>
      <c r="AF238" s="301"/>
      <c r="AG238" s="301"/>
      <c r="AH238" s="301"/>
      <c r="AI238" s="301"/>
      <c r="AJ238" s="301"/>
      <c r="AK238" s="301"/>
      <c r="AL238" s="301"/>
      <c r="AM238" s="301"/>
    </row>
    <row r="239" spans="1:39" x14ac:dyDescent="0.25">
      <c r="A239" s="301"/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131"/>
      <c r="R239" s="193">
        <v>14030402</v>
      </c>
      <c r="S239" s="322" t="s">
        <v>507</v>
      </c>
      <c r="T239" s="322" t="s">
        <v>423</v>
      </c>
      <c r="U239" s="322" t="s">
        <v>214</v>
      </c>
      <c r="V239" s="322"/>
      <c r="W239" s="322"/>
      <c r="X239" s="326">
        <v>120</v>
      </c>
      <c r="Y239" s="96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301"/>
      <c r="AL239" s="301"/>
      <c r="AM239" s="301"/>
    </row>
    <row r="240" spans="1:39" ht="15.75" thickBot="1" x14ac:dyDescent="0.3">
      <c r="A240" s="301"/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131"/>
      <c r="R240" s="321">
        <v>14030402</v>
      </c>
      <c r="S240" s="323" t="s">
        <v>507</v>
      </c>
      <c r="T240" s="323" t="s">
        <v>231</v>
      </c>
      <c r="U240" s="323" t="s">
        <v>214</v>
      </c>
      <c r="V240" s="323"/>
      <c r="W240" s="323"/>
      <c r="X240" s="327">
        <v>120</v>
      </c>
      <c r="Y240" s="96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301"/>
      <c r="AL240" s="301"/>
      <c r="AM240" s="301"/>
    </row>
    <row r="241" spans="1:39" x14ac:dyDescent="0.25">
      <c r="A241" s="301"/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131"/>
      <c r="R241" s="192">
        <v>14030331</v>
      </c>
      <c r="S241" s="324" t="s">
        <v>118</v>
      </c>
      <c r="T241" s="324" t="s">
        <v>132</v>
      </c>
      <c r="U241" s="324" t="s">
        <v>217</v>
      </c>
      <c r="V241" s="324"/>
      <c r="W241" s="324"/>
      <c r="X241" s="325">
        <v>180</v>
      </c>
      <c r="Y241" s="96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301"/>
      <c r="AL241" s="301"/>
      <c r="AM241" s="301"/>
    </row>
    <row r="242" spans="1:39" x14ac:dyDescent="0.25">
      <c r="A242" s="301"/>
      <c r="B242" s="301"/>
      <c r="C242" s="301"/>
      <c r="D242" s="301"/>
      <c r="E242" s="301"/>
      <c r="F242" s="301"/>
      <c r="G242" s="301"/>
      <c r="H242" s="301"/>
      <c r="I242" s="301"/>
      <c r="J242" s="301"/>
      <c r="K242" s="301"/>
      <c r="L242" s="301"/>
      <c r="M242" s="301"/>
      <c r="N242" s="301"/>
      <c r="O242" s="301"/>
      <c r="P242" s="301"/>
      <c r="Q242" s="131"/>
      <c r="R242" s="193">
        <v>14030331</v>
      </c>
      <c r="S242" s="322" t="s">
        <v>118</v>
      </c>
      <c r="T242" s="322" t="s">
        <v>130</v>
      </c>
      <c r="U242" s="322" t="s">
        <v>217</v>
      </c>
      <c r="V242" s="322"/>
      <c r="W242" s="322"/>
      <c r="X242" s="326">
        <v>180</v>
      </c>
      <c r="Y242" s="96"/>
      <c r="Z242" s="301"/>
      <c r="AA242" s="301"/>
      <c r="AB242" s="301"/>
      <c r="AC242" s="301"/>
      <c r="AD242" s="301"/>
      <c r="AE242" s="301"/>
      <c r="AF242" s="301"/>
      <c r="AG242" s="301"/>
      <c r="AH242" s="301"/>
      <c r="AI242" s="301"/>
      <c r="AJ242" s="301"/>
      <c r="AK242" s="301"/>
      <c r="AL242" s="301"/>
      <c r="AM242" s="301"/>
    </row>
    <row r="243" spans="1:39" ht="15.75" thickBot="1" x14ac:dyDescent="0.3">
      <c r="A243" s="301"/>
      <c r="B243" s="301"/>
      <c r="C243" s="301"/>
      <c r="D243" s="301"/>
      <c r="E243" s="301"/>
      <c r="F243" s="301"/>
      <c r="G243" s="301"/>
      <c r="H243" s="301"/>
      <c r="I243" s="301"/>
      <c r="J243" s="301"/>
      <c r="K243" s="301"/>
      <c r="L243" s="301"/>
      <c r="M243" s="301"/>
      <c r="N243" s="301"/>
      <c r="O243" s="301"/>
      <c r="P243" s="301"/>
      <c r="Q243" s="131"/>
      <c r="R243" s="321">
        <v>14030331</v>
      </c>
      <c r="S243" s="323" t="s">
        <v>118</v>
      </c>
      <c r="T243" s="323" t="s">
        <v>133</v>
      </c>
      <c r="U243" s="323" t="s">
        <v>217</v>
      </c>
      <c r="V243" s="323"/>
      <c r="W243" s="323"/>
      <c r="X243" s="327">
        <v>180</v>
      </c>
      <c r="Y243" s="96"/>
      <c r="Z243" s="301"/>
      <c r="AA243" s="301"/>
      <c r="AB243" s="301"/>
      <c r="AC243" s="301"/>
      <c r="AD243" s="301"/>
      <c r="AE243" s="301"/>
      <c r="AF243" s="301"/>
      <c r="AG243" s="301"/>
      <c r="AH243" s="301"/>
      <c r="AI243" s="301"/>
      <c r="AJ243" s="301"/>
      <c r="AK243" s="301"/>
      <c r="AL243" s="301"/>
      <c r="AM243" s="301"/>
    </row>
    <row r="244" spans="1:39" x14ac:dyDescent="0.25">
      <c r="A244" s="301"/>
      <c r="B244" s="301"/>
      <c r="C244" s="301"/>
      <c r="D244" s="301"/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301"/>
      <c r="Q244" s="131"/>
      <c r="R244" s="192">
        <v>14030331</v>
      </c>
      <c r="S244" s="324" t="s">
        <v>375</v>
      </c>
      <c r="T244" s="324" t="s">
        <v>130</v>
      </c>
      <c r="U244" s="324" t="s">
        <v>233</v>
      </c>
      <c r="V244" s="324"/>
      <c r="W244" s="324"/>
      <c r="X244" s="325">
        <v>96</v>
      </c>
      <c r="Y244" s="96"/>
      <c r="Z244" s="301"/>
      <c r="AA244" s="301"/>
      <c r="AB244" s="301"/>
      <c r="AC244" s="301"/>
      <c r="AD244" s="301"/>
      <c r="AE244" s="301"/>
      <c r="AF244" s="301"/>
      <c r="AG244" s="301"/>
      <c r="AH244" s="301"/>
      <c r="AI244" s="301"/>
      <c r="AJ244" s="301"/>
      <c r="AK244" s="301"/>
      <c r="AL244" s="301"/>
      <c r="AM244" s="301"/>
    </row>
    <row r="245" spans="1:39" ht="15.75" thickBot="1" x14ac:dyDescent="0.3">
      <c r="A245" s="301"/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131"/>
      <c r="R245" s="321">
        <v>14030331</v>
      </c>
      <c r="S245" s="323" t="s">
        <v>118</v>
      </c>
      <c r="T245" s="323" t="s">
        <v>130</v>
      </c>
      <c r="U245" s="323" t="s">
        <v>233</v>
      </c>
      <c r="V245" s="323"/>
      <c r="W245" s="323"/>
      <c r="X245" s="327">
        <v>180</v>
      </c>
      <c r="Y245" s="96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301"/>
      <c r="AL245" s="301"/>
      <c r="AM245" s="301"/>
    </row>
    <row r="246" spans="1:39" x14ac:dyDescent="0.25">
      <c r="A246" s="301"/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131"/>
      <c r="R246" s="192">
        <v>14030331</v>
      </c>
      <c r="S246" s="324" t="s">
        <v>223</v>
      </c>
      <c r="T246" s="324" t="s">
        <v>133</v>
      </c>
      <c r="U246" s="324" t="s">
        <v>214</v>
      </c>
      <c r="V246" s="324"/>
      <c r="W246" s="324"/>
      <c r="X246" s="325">
        <v>180</v>
      </c>
      <c r="Y246" s="96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301"/>
      <c r="AL246" s="301"/>
      <c r="AM246" s="301"/>
    </row>
    <row r="247" spans="1:39" x14ac:dyDescent="0.25">
      <c r="A247" s="301"/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131"/>
      <c r="R247" s="193">
        <v>14030331</v>
      </c>
      <c r="S247" s="322" t="s">
        <v>223</v>
      </c>
      <c r="T247" s="322" t="s">
        <v>132</v>
      </c>
      <c r="U247" s="322" t="s">
        <v>214</v>
      </c>
      <c r="V247" s="322"/>
      <c r="W247" s="322"/>
      <c r="X247" s="326">
        <v>180</v>
      </c>
      <c r="Y247" s="96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301"/>
      <c r="AL247" s="301"/>
      <c r="AM247" s="301"/>
    </row>
    <row r="248" spans="1:39" ht="15.75" thickBot="1" x14ac:dyDescent="0.3">
      <c r="A248" s="301"/>
      <c r="B248" s="301"/>
      <c r="C248" s="301"/>
      <c r="D248" s="301"/>
      <c r="E248" s="301"/>
      <c r="F248" s="301"/>
      <c r="G248" s="301"/>
      <c r="H248" s="301"/>
      <c r="I248" s="301"/>
      <c r="J248" s="301"/>
      <c r="K248" s="301"/>
      <c r="L248" s="301"/>
      <c r="M248" s="301"/>
      <c r="N248" s="301"/>
      <c r="O248" s="301"/>
      <c r="P248" s="301"/>
      <c r="Q248" s="131"/>
      <c r="R248" s="321">
        <v>14030331</v>
      </c>
      <c r="S248" s="323" t="s">
        <v>375</v>
      </c>
      <c r="T248" s="323" t="s">
        <v>132</v>
      </c>
      <c r="U248" s="323" t="s">
        <v>214</v>
      </c>
      <c r="V248" s="323"/>
      <c r="W248" s="323"/>
      <c r="X248" s="327">
        <v>96</v>
      </c>
      <c r="Y248" s="96"/>
      <c r="Z248" s="301"/>
      <c r="AA248" s="301"/>
      <c r="AB248" s="301"/>
      <c r="AC248" s="301"/>
      <c r="AD248" s="301"/>
      <c r="AE248" s="301"/>
      <c r="AF248" s="301"/>
      <c r="AG248" s="301"/>
      <c r="AH248" s="301"/>
      <c r="AI248" s="301"/>
      <c r="AJ248" s="301"/>
      <c r="AK248" s="301"/>
      <c r="AL248" s="301"/>
      <c r="AM248" s="301"/>
    </row>
    <row r="249" spans="1:39" ht="15.75" thickBot="1" x14ac:dyDescent="0.3">
      <c r="A249" s="301"/>
      <c r="B249" s="301"/>
      <c r="C249" s="301"/>
      <c r="D249" s="301"/>
      <c r="E249" s="301"/>
      <c r="F249" s="301"/>
      <c r="G249" s="301"/>
      <c r="H249" s="301"/>
      <c r="I249" s="301"/>
      <c r="J249" s="301"/>
      <c r="K249" s="301"/>
      <c r="L249" s="301"/>
      <c r="M249" s="301"/>
      <c r="N249" s="301"/>
      <c r="O249" s="301"/>
      <c r="P249" s="301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301"/>
      <c r="AA249" s="301"/>
      <c r="AB249" s="301"/>
      <c r="AC249" s="301"/>
      <c r="AD249" s="301"/>
      <c r="AE249" s="301"/>
      <c r="AF249" s="301"/>
      <c r="AG249" s="301"/>
      <c r="AH249" s="301"/>
      <c r="AI249" s="301"/>
      <c r="AJ249" s="301"/>
      <c r="AK249" s="301"/>
      <c r="AL249" s="301"/>
      <c r="AM249" s="301"/>
    </row>
    <row r="250" spans="1:39" x14ac:dyDescent="0.25">
      <c r="A250" s="301"/>
      <c r="B250" s="301"/>
      <c r="C250" s="301"/>
      <c r="D250" s="301"/>
      <c r="E250" s="301"/>
      <c r="F250" s="301"/>
      <c r="G250" s="301"/>
      <c r="H250" s="301"/>
      <c r="I250" s="301"/>
      <c r="J250" s="301"/>
      <c r="K250" s="301"/>
      <c r="L250" s="301"/>
      <c r="M250" s="301"/>
      <c r="N250" s="301"/>
      <c r="O250" s="301"/>
      <c r="P250" s="301"/>
      <c r="Q250" s="131"/>
      <c r="R250" s="192">
        <v>14030409</v>
      </c>
      <c r="S250" s="347" t="s">
        <v>486</v>
      </c>
      <c r="T250" s="347" t="s">
        <v>130</v>
      </c>
      <c r="U250" s="347" t="s">
        <v>233</v>
      </c>
      <c r="V250" s="347"/>
      <c r="W250" s="347"/>
      <c r="X250" s="348">
        <v>180</v>
      </c>
      <c r="Y250" s="96"/>
      <c r="Z250" s="301"/>
      <c r="AA250" s="301"/>
      <c r="AB250" s="301"/>
      <c r="AC250" s="301"/>
      <c r="AD250" s="301"/>
      <c r="AE250" s="301"/>
      <c r="AF250" s="301"/>
      <c r="AG250" s="301"/>
      <c r="AH250" s="301"/>
      <c r="AI250" s="301"/>
      <c r="AJ250" s="301"/>
      <c r="AK250" s="301"/>
      <c r="AL250" s="301"/>
      <c r="AM250" s="301"/>
    </row>
    <row r="251" spans="1:39" x14ac:dyDescent="0.25">
      <c r="A251" s="301"/>
      <c r="B251" s="301"/>
      <c r="C251" s="301"/>
      <c r="D251" s="301"/>
      <c r="E251" s="301"/>
      <c r="F251" s="301"/>
      <c r="G251" s="301"/>
      <c r="H251" s="301"/>
      <c r="I251" s="301"/>
      <c r="J251" s="301"/>
      <c r="K251" s="301"/>
      <c r="L251" s="301"/>
      <c r="M251" s="301"/>
      <c r="N251" s="301"/>
      <c r="O251" s="301"/>
      <c r="P251" s="301"/>
      <c r="Q251" s="131"/>
      <c r="R251" s="193">
        <v>14030409</v>
      </c>
      <c r="S251" s="345" t="s">
        <v>218</v>
      </c>
      <c r="T251" s="345" t="s">
        <v>420</v>
      </c>
      <c r="U251" s="345" t="s">
        <v>233</v>
      </c>
      <c r="V251" s="345"/>
      <c r="W251" s="345"/>
      <c r="X251" s="349">
        <v>180</v>
      </c>
      <c r="Y251" s="96"/>
      <c r="Z251" s="301"/>
      <c r="AA251" s="301"/>
      <c r="AB251" s="301"/>
      <c r="AC251" s="301"/>
      <c r="AD251" s="301"/>
      <c r="AE251" s="301"/>
      <c r="AF251" s="301"/>
      <c r="AG251" s="301"/>
      <c r="AH251" s="301"/>
      <c r="AI251" s="301"/>
      <c r="AJ251" s="301"/>
      <c r="AK251" s="301"/>
      <c r="AL251" s="301"/>
      <c r="AM251" s="301"/>
    </row>
    <row r="252" spans="1:39" x14ac:dyDescent="0.25">
      <c r="A252" s="301"/>
      <c r="B252" s="301"/>
      <c r="C252" s="301"/>
      <c r="D252" s="301"/>
      <c r="E252" s="301"/>
      <c r="F252" s="301"/>
      <c r="G252" s="301"/>
      <c r="H252" s="301"/>
      <c r="I252" s="301"/>
      <c r="J252" s="301"/>
      <c r="K252" s="301"/>
      <c r="L252" s="301"/>
      <c r="M252" s="301"/>
      <c r="N252" s="301"/>
      <c r="O252" s="301"/>
      <c r="P252" s="301"/>
      <c r="Q252" s="131"/>
      <c r="R252" s="193">
        <v>14030409</v>
      </c>
      <c r="S252" s="345" t="s">
        <v>218</v>
      </c>
      <c r="T252" s="345" t="s">
        <v>423</v>
      </c>
      <c r="U252" s="345" t="s">
        <v>233</v>
      </c>
      <c r="V252" s="345"/>
      <c r="W252" s="345"/>
      <c r="X252" s="349">
        <v>180</v>
      </c>
      <c r="Y252" s="96"/>
      <c r="Z252" s="301"/>
      <c r="AA252" s="301"/>
      <c r="AB252" s="301"/>
      <c r="AC252" s="301"/>
      <c r="AD252" s="301"/>
      <c r="AE252" s="301"/>
      <c r="AF252" s="301"/>
      <c r="AG252" s="301"/>
      <c r="AH252" s="301"/>
      <c r="AI252" s="301"/>
      <c r="AJ252" s="301"/>
      <c r="AK252" s="301"/>
      <c r="AL252" s="301"/>
      <c r="AM252" s="301"/>
    </row>
    <row r="253" spans="1:39" ht="15.75" thickBot="1" x14ac:dyDescent="0.3">
      <c r="A253" s="301"/>
      <c r="B253" s="301"/>
      <c r="C253" s="301"/>
      <c r="D253" s="301"/>
      <c r="E253" s="301"/>
      <c r="F253" s="301"/>
      <c r="G253" s="301"/>
      <c r="H253" s="301"/>
      <c r="I253" s="301"/>
      <c r="J253" s="301"/>
      <c r="K253" s="301"/>
      <c r="L253" s="301"/>
      <c r="M253" s="301"/>
      <c r="N253" s="301"/>
      <c r="O253" s="301"/>
      <c r="P253" s="301"/>
      <c r="Q253" s="131"/>
      <c r="R253" s="344">
        <v>14030409</v>
      </c>
      <c r="S253" s="346" t="s">
        <v>118</v>
      </c>
      <c r="T253" s="346" t="s">
        <v>130</v>
      </c>
      <c r="U253" s="346" t="s">
        <v>233</v>
      </c>
      <c r="V253" s="346"/>
      <c r="W253" s="346"/>
      <c r="X253" s="350">
        <v>120</v>
      </c>
      <c r="Y253" s="96"/>
      <c r="Z253" s="301"/>
      <c r="AA253" s="301"/>
      <c r="AB253" s="301"/>
      <c r="AC253" s="301"/>
      <c r="AD253" s="301"/>
      <c r="AE253" s="301"/>
      <c r="AF253" s="301"/>
      <c r="AG253" s="301"/>
      <c r="AH253" s="301"/>
      <c r="AI253" s="301"/>
      <c r="AJ253" s="301"/>
      <c r="AK253" s="301"/>
      <c r="AL253" s="301"/>
      <c r="AM253" s="301"/>
    </row>
    <row r="254" spans="1:39" x14ac:dyDescent="0.25">
      <c r="A254" s="301"/>
      <c r="B254" s="301"/>
      <c r="C254" s="301"/>
      <c r="D254" s="301"/>
      <c r="E254" s="301"/>
      <c r="F254" s="301"/>
      <c r="G254" s="301"/>
      <c r="H254" s="301"/>
      <c r="I254" s="301"/>
      <c r="J254" s="301"/>
      <c r="K254" s="301"/>
      <c r="L254" s="301"/>
      <c r="M254" s="301"/>
      <c r="N254" s="301"/>
      <c r="O254" s="301"/>
      <c r="P254" s="301"/>
      <c r="Q254" s="131"/>
      <c r="R254" s="192">
        <v>14030409</v>
      </c>
      <c r="S254" s="347" t="s">
        <v>218</v>
      </c>
      <c r="T254" s="347" t="s">
        <v>130</v>
      </c>
      <c r="U254" s="347" t="s">
        <v>219</v>
      </c>
      <c r="V254" s="347"/>
      <c r="W254" s="347"/>
      <c r="X254" s="348">
        <v>240</v>
      </c>
      <c r="Y254" s="96"/>
      <c r="Z254" s="301"/>
      <c r="AA254" s="301"/>
      <c r="AB254" s="301"/>
      <c r="AC254" s="301"/>
      <c r="AD254" s="301"/>
      <c r="AE254" s="301"/>
      <c r="AF254" s="301"/>
      <c r="AG254" s="301"/>
      <c r="AH254" s="301"/>
      <c r="AI254" s="301"/>
      <c r="AJ254" s="301"/>
      <c r="AK254" s="301"/>
      <c r="AL254" s="301"/>
      <c r="AM254" s="301"/>
    </row>
    <row r="255" spans="1:39" ht="15.75" thickBot="1" x14ac:dyDescent="0.3">
      <c r="A255" s="301"/>
      <c r="B255" s="301"/>
      <c r="C255" s="301"/>
      <c r="D255" s="301"/>
      <c r="E255" s="301"/>
      <c r="F255" s="301"/>
      <c r="G255" s="301"/>
      <c r="H255" s="301"/>
      <c r="I255" s="301"/>
      <c r="J255" s="301"/>
      <c r="K255" s="301"/>
      <c r="L255" s="301"/>
      <c r="M255" s="301"/>
      <c r="N255" s="301"/>
      <c r="O255" s="301"/>
      <c r="P255" s="301"/>
      <c r="Q255" s="131"/>
      <c r="R255" s="271">
        <v>14030409</v>
      </c>
      <c r="S255" s="346" t="s">
        <v>218</v>
      </c>
      <c r="T255" s="346" t="s">
        <v>132</v>
      </c>
      <c r="U255" s="346" t="s">
        <v>219</v>
      </c>
      <c r="V255" s="346"/>
      <c r="W255" s="346"/>
      <c r="X255" s="350">
        <v>240</v>
      </c>
      <c r="Y255" s="96"/>
      <c r="Z255" s="301"/>
      <c r="AA255" s="301"/>
      <c r="AB255" s="301"/>
      <c r="AC255" s="301"/>
      <c r="AD255" s="301"/>
      <c r="AE255" s="301"/>
      <c r="AF255" s="301"/>
      <c r="AG255" s="301"/>
      <c r="AH255" s="301"/>
      <c r="AI255" s="301"/>
      <c r="AJ255" s="301"/>
      <c r="AK255" s="301"/>
      <c r="AL255" s="301"/>
      <c r="AM255" s="301"/>
    </row>
    <row r="256" spans="1:39" x14ac:dyDescent="0.25">
      <c r="A256" s="301"/>
      <c r="B256" s="301"/>
      <c r="C256" s="301"/>
      <c r="D256" s="301"/>
      <c r="E256" s="301"/>
      <c r="F256" s="301"/>
      <c r="G256" s="301"/>
      <c r="H256" s="301"/>
      <c r="I256" s="301"/>
      <c r="J256" s="301"/>
      <c r="K256" s="301"/>
      <c r="L256" s="301"/>
      <c r="M256" s="301"/>
      <c r="N256" s="301"/>
      <c r="O256" s="301"/>
      <c r="P256" s="301"/>
      <c r="Q256" s="131"/>
      <c r="R256" s="192">
        <v>14030413</v>
      </c>
      <c r="S256" s="363" t="s">
        <v>506</v>
      </c>
      <c r="T256" s="363" t="s">
        <v>130</v>
      </c>
      <c r="U256" s="363" t="s">
        <v>214</v>
      </c>
      <c r="V256" s="363"/>
      <c r="W256" s="363"/>
      <c r="X256" s="364">
        <v>240</v>
      </c>
      <c r="Y256" s="96"/>
      <c r="Z256" s="301"/>
      <c r="AA256" s="301"/>
      <c r="AB256" s="301"/>
      <c r="AC256" s="301"/>
      <c r="AD256" s="301"/>
      <c r="AE256" s="301"/>
      <c r="AF256" s="301"/>
      <c r="AG256" s="301"/>
      <c r="AH256" s="301"/>
      <c r="AI256" s="301"/>
      <c r="AJ256" s="301"/>
      <c r="AK256" s="301"/>
      <c r="AL256" s="301"/>
      <c r="AM256" s="301"/>
    </row>
    <row r="257" spans="1:39" ht="15.75" thickBot="1" x14ac:dyDescent="0.3">
      <c r="A257" s="301"/>
      <c r="B257" s="301"/>
      <c r="C257" s="301"/>
      <c r="D257" s="301"/>
      <c r="E257" s="301"/>
      <c r="F257" s="301"/>
      <c r="G257" s="301"/>
      <c r="H257" s="301"/>
      <c r="I257" s="301"/>
      <c r="J257" s="301"/>
      <c r="K257" s="301"/>
      <c r="L257" s="301"/>
      <c r="M257" s="301"/>
      <c r="N257" s="301"/>
      <c r="O257" s="301"/>
      <c r="P257" s="301"/>
      <c r="Q257" s="131"/>
      <c r="R257" s="360">
        <v>14030413</v>
      </c>
      <c r="S257" s="362" t="s">
        <v>506</v>
      </c>
      <c r="T257" s="362" t="s">
        <v>133</v>
      </c>
      <c r="U257" s="362" t="s">
        <v>214</v>
      </c>
      <c r="V257" s="362"/>
      <c r="W257" s="362"/>
      <c r="X257" s="365">
        <v>240</v>
      </c>
      <c r="Y257" s="96"/>
      <c r="Z257" s="301"/>
      <c r="AA257" s="301"/>
      <c r="AB257" s="301"/>
      <c r="AC257" s="301"/>
      <c r="AD257" s="301"/>
      <c r="AE257" s="301"/>
      <c r="AF257" s="301"/>
      <c r="AG257" s="301"/>
      <c r="AH257" s="301"/>
      <c r="AI257" s="301"/>
      <c r="AJ257" s="301"/>
      <c r="AK257" s="301"/>
      <c r="AL257" s="301"/>
      <c r="AM257" s="301"/>
    </row>
    <row r="258" spans="1:39" x14ac:dyDescent="0.25">
      <c r="A258" s="301"/>
      <c r="B258" s="301"/>
      <c r="C258" s="301"/>
      <c r="D258" s="301"/>
      <c r="E258" s="301"/>
      <c r="F258" s="301"/>
      <c r="G258" s="301"/>
      <c r="H258" s="301"/>
      <c r="I258" s="301"/>
      <c r="J258" s="301"/>
      <c r="K258" s="301"/>
      <c r="L258" s="301"/>
      <c r="M258" s="301"/>
      <c r="N258" s="301"/>
      <c r="O258" s="301"/>
      <c r="P258" s="301"/>
      <c r="Q258" s="131"/>
      <c r="R258" s="192">
        <v>14030412</v>
      </c>
      <c r="S258" s="363" t="s">
        <v>516</v>
      </c>
      <c r="T258" s="363" t="s">
        <v>132</v>
      </c>
      <c r="U258" s="363" t="s">
        <v>233</v>
      </c>
      <c r="V258" s="363"/>
      <c r="W258" s="363"/>
      <c r="X258" s="364">
        <v>120</v>
      </c>
      <c r="Y258" s="96"/>
      <c r="Z258" s="301"/>
      <c r="AA258" s="301"/>
      <c r="AB258" s="301"/>
      <c r="AC258" s="301"/>
      <c r="AD258" s="301"/>
      <c r="AE258" s="301"/>
      <c r="AF258" s="301"/>
      <c r="AG258" s="301"/>
      <c r="AH258" s="301"/>
      <c r="AI258" s="301"/>
      <c r="AJ258" s="301"/>
      <c r="AK258" s="301"/>
      <c r="AL258" s="301"/>
      <c r="AM258" s="301"/>
    </row>
    <row r="259" spans="1:39" ht="15.75" thickBot="1" x14ac:dyDescent="0.3">
      <c r="A259" s="301"/>
      <c r="B259" s="301"/>
      <c r="C259" s="301"/>
      <c r="D259" s="301"/>
      <c r="E259" s="301"/>
      <c r="F259" s="301"/>
      <c r="G259" s="301"/>
      <c r="H259" s="301"/>
      <c r="I259" s="301"/>
      <c r="J259" s="301"/>
      <c r="K259" s="301"/>
      <c r="L259" s="301"/>
      <c r="M259" s="301"/>
      <c r="N259" s="301"/>
      <c r="O259" s="301"/>
      <c r="P259" s="301"/>
      <c r="Q259" s="131"/>
      <c r="R259" s="360">
        <v>14030412</v>
      </c>
      <c r="S259" s="362" t="s">
        <v>506</v>
      </c>
      <c r="T259" s="362" t="s">
        <v>132</v>
      </c>
      <c r="U259" s="362" t="s">
        <v>233</v>
      </c>
      <c r="V259" s="362"/>
      <c r="W259" s="362"/>
      <c r="X259" s="365">
        <v>180</v>
      </c>
      <c r="Y259" s="96"/>
      <c r="Z259" s="301"/>
      <c r="AA259" s="301"/>
      <c r="AB259" s="301"/>
      <c r="AC259" s="301"/>
      <c r="AD259" s="301"/>
      <c r="AE259" s="301"/>
      <c r="AF259" s="301"/>
      <c r="AG259" s="301"/>
      <c r="AH259" s="301"/>
      <c r="AI259" s="301"/>
      <c r="AJ259" s="301"/>
      <c r="AK259" s="301"/>
      <c r="AL259" s="301"/>
      <c r="AM259" s="301"/>
    </row>
    <row r="260" spans="1:39" x14ac:dyDescent="0.25">
      <c r="A260" s="301"/>
      <c r="B260" s="301"/>
      <c r="C260" s="301"/>
      <c r="D260" s="301"/>
      <c r="E260" s="301"/>
      <c r="F260" s="301"/>
      <c r="G260" s="301"/>
      <c r="H260" s="301"/>
      <c r="I260" s="301"/>
      <c r="J260" s="301"/>
      <c r="K260" s="301"/>
      <c r="L260" s="301"/>
      <c r="M260" s="301"/>
      <c r="N260" s="301"/>
      <c r="O260" s="301"/>
      <c r="P260" s="301"/>
      <c r="Q260" s="131"/>
      <c r="R260" s="192">
        <v>14030412</v>
      </c>
      <c r="S260" s="397" t="s">
        <v>464</v>
      </c>
      <c r="T260" s="397" t="s">
        <v>133</v>
      </c>
      <c r="U260" s="397" t="s">
        <v>217</v>
      </c>
      <c r="V260" s="397"/>
      <c r="W260" s="397"/>
      <c r="X260" s="398">
        <v>180</v>
      </c>
      <c r="Y260" s="96"/>
      <c r="Z260" s="301"/>
      <c r="AA260" s="301"/>
      <c r="AB260" s="301"/>
      <c r="AC260" s="301"/>
      <c r="AD260" s="301"/>
      <c r="AE260" s="301"/>
      <c r="AF260" s="301"/>
      <c r="AG260" s="301"/>
      <c r="AH260" s="301"/>
      <c r="AI260" s="301"/>
      <c r="AJ260" s="301"/>
      <c r="AK260" s="301"/>
      <c r="AL260" s="301"/>
      <c r="AM260" s="301"/>
    </row>
    <row r="261" spans="1:39" ht="15.75" thickBot="1" x14ac:dyDescent="0.3">
      <c r="A261" s="301"/>
      <c r="B261" s="301"/>
      <c r="C261" s="301"/>
      <c r="D261" s="301"/>
      <c r="E261" s="301"/>
      <c r="F261" s="301"/>
      <c r="G261" s="301"/>
      <c r="H261" s="301"/>
      <c r="I261" s="301"/>
      <c r="J261" s="301"/>
      <c r="K261" s="301"/>
      <c r="L261" s="301"/>
      <c r="M261" s="301"/>
      <c r="N261" s="301"/>
      <c r="O261" s="301"/>
      <c r="P261" s="301"/>
      <c r="Q261" s="131"/>
      <c r="R261" s="394">
        <v>14030412</v>
      </c>
      <c r="S261" s="396" t="s">
        <v>464</v>
      </c>
      <c r="T261" s="396" t="s">
        <v>132</v>
      </c>
      <c r="U261" s="396" t="s">
        <v>217</v>
      </c>
      <c r="V261" s="396"/>
      <c r="W261" s="396"/>
      <c r="X261" s="400">
        <v>180</v>
      </c>
      <c r="Y261" s="96"/>
      <c r="Z261" s="301"/>
      <c r="AA261" s="301"/>
      <c r="AB261" s="301"/>
      <c r="AC261" s="301"/>
      <c r="AD261" s="301"/>
      <c r="AE261" s="301"/>
      <c r="AF261" s="301"/>
      <c r="AG261" s="301"/>
      <c r="AH261" s="301"/>
      <c r="AI261" s="301"/>
      <c r="AJ261" s="301"/>
      <c r="AK261" s="301"/>
      <c r="AL261" s="301"/>
      <c r="AM261" s="301"/>
    </row>
    <row r="262" spans="1:39" ht="15.75" thickBot="1" x14ac:dyDescent="0.3">
      <c r="A262" s="301"/>
      <c r="B262" s="301"/>
      <c r="C262" s="301"/>
      <c r="D262" s="301"/>
      <c r="E262" s="301"/>
      <c r="F262" s="301"/>
      <c r="G262" s="301"/>
      <c r="H262" s="301"/>
      <c r="I262" s="301"/>
      <c r="J262" s="301"/>
      <c r="K262" s="301"/>
      <c r="L262" s="301"/>
      <c r="M262" s="301"/>
      <c r="N262" s="301"/>
      <c r="O262" s="301"/>
      <c r="P262" s="301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301"/>
      <c r="AA262" s="301"/>
      <c r="AB262" s="301"/>
      <c r="AC262" s="301"/>
      <c r="AD262" s="301"/>
      <c r="AE262" s="301"/>
      <c r="AF262" s="301"/>
      <c r="AG262" s="301"/>
      <c r="AH262" s="301"/>
      <c r="AI262" s="301"/>
      <c r="AJ262" s="301"/>
      <c r="AK262" s="301"/>
      <c r="AL262" s="301"/>
      <c r="AM262" s="301"/>
    </row>
    <row r="263" spans="1:39" x14ac:dyDescent="0.25">
      <c r="A263" s="301"/>
      <c r="B263" s="301"/>
      <c r="C263" s="301"/>
      <c r="D263" s="301"/>
      <c r="E263" s="301"/>
      <c r="F263" s="301"/>
      <c r="G263" s="301"/>
      <c r="H263" s="301"/>
      <c r="I263" s="301"/>
      <c r="J263" s="301"/>
      <c r="K263" s="301"/>
      <c r="L263" s="301"/>
      <c r="M263" s="301"/>
      <c r="N263" s="301"/>
      <c r="O263" s="301"/>
      <c r="P263" s="301"/>
      <c r="Q263" s="131"/>
      <c r="R263" s="192">
        <v>14030417</v>
      </c>
      <c r="S263" s="397" t="s">
        <v>118</v>
      </c>
      <c r="T263" s="397" t="s">
        <v>130</v>
      </c>
      <c r="U263" s="397" t="s">
        <v>234</v>
      </c>
      <c r="V263" s="397"/>
      <c r="W263" s="397"/>
      <c r="X263" s="398">
        <v>180</v>
      </c>
      <c r="Y263" s="96"/>
      <c r="Z263" s="301"/>
      <c r="AA263" s="301"/>
      <c r="AB263" s="301"/>
      <c r="AC263" s="301"/>
      <c r="AD263" s="301"/>
      <c r="AE263" s="301"/>
      <c r="AF263" s="301"/>
      <c r="AG263" s="301"/>
      <c r="AH263" s="301"/>
      <c r="AI263" s="301"/>
      <c r="AJ263" s="301"/>
      <c r="AK263" s="301"/>
      <c r="AL263" s="301"/>
      <c r="AM263" s="301"/>
    </row>
    <row r="264" spans="1:39" ht="15.75" thickBot="1" x14ac:dyDescent="0.3">
      <c r="A264" s="301"/>
      <c r="B264" s="301"/>
      <c r="C264" s="301"/>
      <c r="D264" s="301"/>
      <c r="E264" s="301"/>
      <c r="F264" s="301"/>
      <c r="G264" s="301"/>
      <c r="H264" s="301"/>
      <c r="I264" s="301"/>
      <c r="J264" s="301"/>
      <c r="K264" s="301"/>
      <c r="L264" s="301"/>
      <c r="M264" s="301"/>
      <c r="N264" s="301"/>
      <c r="O264" s="301"/>
      <c r="P264" s="301"/>
      <c r="Q264" s="131"/>
      <c r="R264" s="394">
        <v>14030417</v>
      </c>
      <c r="S264" s="396" t="s">
        <v>118</v>
      </c>
      <c r="T264" s="396" t="s">
        <v>130</v>
      </c>
      <c r="U264" s="396" t="s">
        <v>234</v>
      </c>
      <c r="V264" s="396"/>
      <c r="W264" s="396"/>
      <c r="X264" s="400">
        <v>180</v>
      </c>
      <c r="Y264" s="96"/>
      <c r="Z264" s="301"/>
      <c r="AA264" s="301"/>
      <c r="AB264" s="301"/>
      <c r="AC264" s="301"/>
      <c r="AD264" s="301"/>
      <c r="AE264" s="301"/>
      <c r="AF264" s="301"/>
      <c r="AG264" s="301"/>
      <c r="AH264" s="301"/>
      <c r="AI264" s="301"/>
      <c r="AJ264" s="301"/>
      <c r="AK264" s="301"/>
      <c r="AL264" s="301"/>
      <c r="AM264" s="301"/>
    </row>
    <row r="265" spans="1:39" x14ac:dyDescent="0.25">
      <c r="A265" s="301"/>
      <c r="B265" s="301"/>
      <c r="C265" s="301"/>
      <c r="D265" s="301"/>
      <c r="E265" s="301"/>
      <c r="F265" s="301"/>
      <c r="G265" s="301"/>
      <c r="H265" s="301"/>
      <c r="I265" s="301"/>
      <c r="J265" s="301"/>
      <c r="K265" s="301"/>
      <c r="L265" s="301"/>
      <c r="M265" s="301"/>
      <c r="N265" s="301"/>
      <c r="O265" s="301"/>
      <c r="P265" s="301"/>
      <c r="Q265" s="131"/>
      <c r="R265" s="192">
        <v>14030416</v>
      </c>
      <c r="S265" s="397" t="s">
        <v>118</v>
      </c>
      <c r="T265" s="397" t="s">
        <v>130</v>
      </c>
      <c r="U265" s="397" t="s">
        <v>219</v>
      </c>
      <c r="V265" s="397"/>
      <c r="W265" s="397"/>
      <c r="X265" s="398">
        <v>180</v>
      </c>
      <c r="Y265" s="96"/>
      <c r="Z265" s="301"/>
      <c r="AA265" s="301"/>
      <c r="AB265" s="301"/>
      <c r="AC265" s="301"/>
      <c r="AD265" s="301"/>
      <c r="AE265" s="301"/>
      <c r="AF265" s="301"/>
      <c r="AG265" s="301"/>
      <c r="AH265" s="301"/>
      <c r="AI265" s="301"/>
      <c r="AJ265" s="301"/>
      <c r="AK265" s="301"/>
      <c r="AL265" s="301"/>
      <c r="AM265" s="301"/>
    </row>
    <row r="266" spans="1:39" x14ac:dyDescent="0.25">
      <c r="A266" s="301"/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131"/>
      <c r="R266" s="193">
        <v>14030416</v>
      </c>
      <c r="S266" s="395" t="s">
        <v>118</v>
      </c>
      <c r="T266" s="395" t="s">
        <v>130</v>
      </c>
      <c r="U266" s="395" t="s">
        <v>219</v>
      </c>
      <c r="V266" s="395"/>
      <c r="W266" s="395"/>
      <c r="X266" s="399">
        <v>180</v>
      </c>
      <c r="Y266" s="96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301"/>
      <c r="AL266" s="301"/>
      <c r="AM266" s="301"/>
    </row>
    <row r="267" spans="1:39" ht="15.75" thickBot="1" x14ac:dyDescent="0.3">
      <c r="A267" s="301"/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131"/>
      <c r="R267" s="394">
        <v>14030416</v>
      </c>
      <c r="S267" s="396" t="s">
        <v>118</v>
      </c>
      <c r="T267" s="396" t="s">
        <v>130</v>
      </c>
      <c r="U267" s="396" t="s">
        <v>219</v>
      </c>
      <c r="V267" s="396"/>
      <c r="W267" s="396"/>
      <c r="X267" s="400">
        <v>180</v>
      </c>
      <c r="Y267" s="96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301"/>
      <c r="AL267" s="301"/>
      <c r="AM267" s="301"/>
    </row>
    <row r="268" spans="1:39" x14ac:dyDescent="0.25">
      <c r="A268" s="301"/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131"/>
      <c r="R268" s="192">
        <v>14030416</v>
      </c>
      <c r="S268" s="397" t="s">
        <v>118</v>
      </c>
      <c r="T268" s="397" t="s">
        <v>130</v>
      </c>
      <c r="U268" s="397" t="s">
        <v>233</v>
      </c>
      <c r="V268" s="397"/>
      <c r="W268" s="397"/>
      <c r="X268" s="398">
        <v>180</v>
      </c>
      <c r="Y268" s="96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301"/>
      <c r="AL268" s="301"/>
      <c r="AM268" s="301"/>
    </row>
    <row r="269" spans="1:39" ht="15.75" thickBot="1" x14ac:dyDescent="0.3">
      <c r="A269" s="301"/>
      <c r="B269" s="301"/>
      <c r="C269" s="301"/>
      <c r="D269" s="301"/>
      <c r="E269" s="301"/>
      <c r="F269" s="301"/>
      <c r="G269" s="301"/>
      <c r="H269" s="301"/>
      <c r="I269" s="301"/>
      <c r="J269" s="301"/>
      <c r="K269" s="301"/>
      <c r="L269" s="301"/>
      <c r="M269" s="301"/>
      <c r="N269" s="301"/>
      <c r="O269" s="301"/>
      <c r="P269" s="301"/>
      <c r="Q269" s="131"/>
      <c r="R269" s="394">
        <v>14030416</v>
      </c>
      <c r="S269" s="396" t="s">
        <v>506</v>
      </c>
      <c r="T269" s="396" t="s">
        <v>133</v>
      </c>
      <c r="U269" s="396" t="s">
        <v>233</v>
      </c>
      <c r="V269" s="396"/>
      <c r="W269" s="396"/>
      <c r="X269" s="400">
        <v>240</v>
      </c>
      <c r="Y269" s="96"/>
      <c r="Z269" s="301"/>
      <c r="AA269" s="301"/>
      <c r="AB269" s="301"/>
      <c r="AC269" s="301"/>
      <c r="AD269" s="301"/>
      <c r="AE269" s="301"/>
      <c r="AF269" s="301"/>
      <c r="AG269" s="301"/>
      <c r="AH269" s="301"/>
      <c r="AI269" s="301"/>
      <c r="AJ269" s="301"/>
      <c r="AK269" s="301"/>
      <c r="AL269" s="301"/>
      <c r="AM269" s="301"/>
    </row>
    <row r="270" spans="1:39" x14ac:dyDescent="0.25">
      <c r="A270" s="301"/>
      <c r="B270" s="301"/>
      <c r="C270" s="301"/>
      <c r="D270" s="301"/>
      <c r="E270" s="301"/>
      <c r="F270" s="301"/>
      <c r="G270" s="301"/>
      <c r="H270" s="301"/>
      <c r="I270" s="301"/>
      <c r="J270" s="301"/>
      <c r="K270" s="301"/>
      <c r="L270" s="301"/>
      <c r="M270" s="301"/>
      <c r="N270" s="301"/>
      <c r="O270" s="301"/>
      <c r="P270" s="301"/>
      <c r="Q270" s="131"/>
      <c r="R270" s="192">
        <v>14030416</v>
      </c>
      <c r="S270" s="397" t="s">
        <v>118</v>
      </c>
      <c r="T270" s="397" t="s">
        <v>133</v>
      </c>
      <c r="U270" s="397" t="s">
        <v>234</v>
      </c>
      <c r="V270" s="397"/>
      <c r="W270" s="397"/>
      <c r="X270" s="398">
        <v>180</v>
      </c>
      <c r="Y270" s="96"/>
      <c r="Z270" s="301"/>
      <c r="AA270" s="301"/>
      <c r="AB270" s="301"/>
      <c r="AC270" s="301"/>
      <c r="AD270" s="301"/>
      <c r="AE270" s="301"/>
      <c r="AF270" s="301"/>
      <c r="AG270" s="301"/>
      <c r="AH270" s="301"/>
      <c r="AI270" s="301"/>
      <c r="AJ270" s="301"/>
      <c r="AK270" s="301"/>
      <c r="AL270" s="301"/>
      <c r="AM270" s="301"/>
    </row>
    <row r="271" spans="1:39" x14ac:dyDescent="0.25">
      <c r="A271" s="301"/>
      <c r="B271" s="301"/>
      <c r="C271" s="301"/>
      <c r="D271" s="301"/>
      <c r="E271" s="301"/>
      <c r="F271" s="301"/>
      <c r="G271" s="301"/>
      <c r="H271" s="301"/>
      <c r="I271" s="301"/>
      <c r="J271" s="301"/>
      <c r="K271" s="301"/>
      <c r="L271" s="301"/>
      <c r="M271" s="301"/>
      <c r="N271" s="301"/>
      <c r="O271" s="301"/>
      <c r="P271" s="301"/>
      <c r="Q271" s="131"/>
      <c r="R271" s="193">
        <v>14030416</v>
      </c>
      <c r="S271" s="395" t="s">
        <v>118</v>
      </c>
      <c r="T271" s="395" t="s">
        <v>133</v>
      </c>
      <c r="U271" s="395" t="s">
        <v>234</v>
      </c>
      <c r="V271" s="395"/>
      <c r="W271" s="395"/>
      <c r="X271" s="399">
        <v>180</v>
      </c>
      <c r="Y271" s="96"/>
      <c r="Z271" s="301"/>
      <c r="AA271" s="301"/>
      <c r="AB271" s="301"/>
      <c r="AC271" s="301"/>
      <c r="AD271" s="301"/>
      <c r="AE271" s="301"/>
      <c r="AF271" s="301"/>
      <c r="AG271" s="301"/>
      <c r="AH271" s="301"/>
      <c r="AI271" s="301"/>
      <c r="AJ271" s="301"/>
      <c r="AK271" s="301"/>
      <c r="AL271" s="301"/>
      <c r="AM271" s="301"/>
    </row>
    <row r="272" spans="1:39" x14ac:dyDescent="0.25">
      <c r="A272" s="301"/>
      <c r="B272" s="301"/>
      <c r="C272" s="301"/>
      <c r="D272" s="301"/>
      <c r="E272" s="301"/>
      <c r="F272" s="301"/>
      <c r="G272" s="301"/>
      <c r="H272" s="301"/>
      <c r="I272" s="301"/>
      <c r="J272" s="301"/>
      <c r="K272" s="301"/>
      <c r="L272" s="301"/>
      <c r="M272" s="301"/>
      <c r="N272" s="301"/>
      <c r="O272" s="301"/>
      <c r="P272" s="301"/>
      <c r="Q272" s="131"/>
      <c r="R272" s="193">
        <v>14030416</v>
      </c>
      <c r="S272" s="395" t="s">
        <v>118</v>
      </c>
      <c r="T272" s="395" t="s">
        <v>130</v>
      </c>
      <c r="U272" s="395" t="s">
        <v>234</v>
      </c>
      <c r="V272" s="395"/>
      <c r="W272" s="395"/>
      <c r="X272" s="399">
        <v>180</v>
      </c>
      <c r="Y272" s="96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301"/>
      <c r="AL272" s="301"/>
      <c r="AM272" s="301"/>
    </row>
    <row r="273" spans="1:39" x14ac:dyDescent="0.25">
      <c r="A273" s="301"/>
      <c r="B273" s="301"/>
      <c r="C273" s="301"/>
      <c r="D273" s="301"/>
      <c r="E273" s="301"/>
      <c r="F273" s="301"/>
      <c r="G273" s="301"/>
      <c r="H273" s="301"/>
      <c r="I273" s="301"/>
      <c r="J273" s="301"/>
      <c r="K273" s="301"/>
      <c r="L273" s="301"/>
      <c r="M273" s="301"/>
      <c r="N273" s="301"/>
      <c r="O273" s="301"/>
      <c r="P273" s="301"/>
      <c r="Q273" s="131"/>
      <c r="R273" s="193">
        <v>14030416</v>
      </c>
      <c r="S273" s="395" t="s">
        <v>118</v>
      </c>
      <c r="T273" s="395" t="s">
        <v>130</v>
      </c>
      <c r="U273" s="395" t="s">
        <v>234</v>
      </c>
      <c r="V273" s="395"/>
      <c r="W273" s="395"/>
      <c r="X273" s="399">
        <v>180</v>
      </c>
      <c r="Y273" s="96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301"/>
      <c r="AL273" s="301"/>
      <c r="AM273" s="301"/>
    </row>
    <row r="274" spans="1:39" ht="15.75" thickBot="1" x14ac:dyDescent="0.3">
      <c r="A274" s="301"/>
      <c r="B274" s="301"/>
      <c r="C274" s="301"/>
      <c r="D274" s="301"/>
      <c r="E274" s="301"/>
      <c r="F274" s="301"/>
      <c r="G274" s="301"/>
      <c r="H274" s="301"/>
      <c r="I274" s="301"/>
      <c r="J274" s="301"/>
      <c r="K274" s="301"/>
      <c r="L274" s="301"/>
      <c r="M274" s="301"/>
      <c r="N274" s="301"/>
      <c r="O274" s="301"/>
      <c r="P274" s="301"/>
      <c r="Q274" s="131"/>
      <c r="R274" s="394">
        <v>14030416</v>
      </c>
      <c r="S274" s="396" t="s">
        <v>118</v>
      </c>
      <c r="T274" s="396" t="s">
        <v>130</v>
      </c>
      <c r="U274" s="396" t="s">
        <v>234</v>
      </c>
      <c r="V274" s="396"/>
      <c r="W274" s="396"/>
      <c r="X274" s="400">
        <v>180</v>
      </c>
      <c r="Y274" s="96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301"/>
      <c r="AL274" s="301"/>
      <c r="AM274" s="301"/>
    </row>
    <row r="275" spans="1:39" ht="15.75" thickBot="1" x14ac:dyDescent="0.3">
      <c r="A275" s="301"/>
      <c r="B275" s="301"/>
      <c r="C275" s="301"/>
      <c r="D275" s="301"/>
      <c r="E275" s="301"/>
      <c r="F275" s="301"/>
      <c r="G275" s="301"/>
      <c r="H275" s="301"/>
      <c r="I275" s="301"/>
      <c r="J275" s="301"/>
      <c r="K275" s="301"/>
      <c r="L275" s="301"/>
      <c r="M275" s="301"/>
      <c r="N275" s="301"/>
      <c r="O275" s="301"/>
      <c r="P275" s="301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301"/>
      <c r="AA275" s="301"/>
      <c r="AB275" s="301"/>
      <c r="AC275" s="301"/>
      <c r="AD275" s="301"/>
      <c r="AE275" s="301"/>
      <c r="AF275" s="301"/>
      <c r="AG275" s="301"/>
      <c r="AH275" s="301"/>
      <c r="AI275" s="301"/>
      <c r="AJ275" s="301"/>
      <c r="AK275" s="301"/>
      <c r="AL275" s="301"/>
      <c r="AM275" s="301"/>
    </row>
    <row r="276" spans="1:39" ht="15.75" thickBot="1" x14ac:dyDescent="0.3">
      <c r="A276" s="301"/>
      <c r="B276" s="301"/>
      <c r="C276" s="301"/>
      <c r="D276" s="301"/>
      <c r="E276" s="301"/>
      <c r="F276" s="301"/>
      <c r="G276" s="301"/>
      <c r="H276" s="301"/>
      <c r="I276" s="301"/>
      <c r="J276" s="301"/>
      <c r="K276" s="301"/>
      <c r="L276" s="301"/>
      <c r="M276" s="301"/>
      <c r="N276" s="301"/>
      <c r="O276" s="301"/>
      <c r="P276" s="301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301"/>
      <c r="AA276" s="301"/>
      <c r="AB276" s="301"/>
      <c r="AC276" s="301"/>
      <c r="AD276" s="301"/>
      <c r="AE276" s="301"/>
      <c r="AF276" s="301"/>
      <c r="AG276" s="301"/>
      <c r="AH276" s="301"/>
      <c r="AI276" s="301"/>
      <c r="AJ276" s="301"/>
      <c r="AK276" s="301"/>
      <c r="AL276" s="301"/>
      <c r="AM276" s="301"/>
    </row>
    <row r="277" spans="1:39" x14ac:dyDescent="0.25">
      <c r="A277" s="301"/>
      <c r="B277" s="301"/>
      <c r="C277" s="301"/>
      <c r="D277" s="301"/>
      <c r="E277" s="301"/>
      <c r="F277" s="301"/>
      <c r="G277" s="301"/>
      <c r="H277" s="301"/>
      <c r="I277" s="301"/>
      <c r="J277" s="301"/>
      <c r="K277" s="301"/>
      <c r="L277" s="301"/>
      <c r="M277" s="301"/>
      <c r="N277" s="301"/>
      <c r="O277" s="301"/>
      <c r="P277" s="301"/>
      <c r="Q277" s="301"/>
      <c r="R277" s="426">
        <v>14030419</v>
      </c>
      <c r="S277" s="426" t="s">
        <v>118</v>
      </c>
      <c r="T277" s="426" t="s">
        <v>130</v>
      </c>
      <c r="U277" s="426" t="s">
        <v>215</v>
      </c>
      <c r="V277" s="426"/>
      <c r="W277" s="426"/>
      <c r="X277" s="426">
        <v>180</v>
      </c>
      <c r="Y277" s="301"/>
      <c r="Z277" s="301"/>
      <c r="AA277" s="301"/>
      <c r="AB277" s="301"/>
      <c r="AC277" s="301"/>
      <c r="AD277" s="301"/>
      <c r="AE277" s="301"/>
      <c r="AF277" s="301"/>
      <c r="AG277" s="301"/>
      <c r="AH277" s="301"/>
      <c r="AI277" s="301"/>
      <c r="AJ277" s="301"/>
      <c r="AK277" s="301"/>
      <c r="AL277" s="301"/>
      <c r="AM277" s="301"/>
    </row>
    <row r="278" spans="1:39" ht="15.75" thickBot="1" x14ac:dyDescent="0.3">
      <c r="A278" s="301"/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425">
        <v>14030419</v>
      </c>
      <c r="S278" s="425" t="s">
        <v>118</v>
      </c>
      <c r="T278" s="425" t="s">
        <v>130</v>
      </c>
      <c r="U278" s="425" t="s">
        <v>233</v>
      </c>
      <c r="V278" s="425"/>
      <c r="W278" s="425"/>
      <c r="X278" s="425">
        <v>180</v>
      </c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301"/>
      <c r="AL278" s="301"/>
      <c r="AM278" s="301"/>
    </row>
    <row r="279" spans="1:39" x14ac:dyDescent="0.25">
      <c r="A279" s="301"/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426">
        <v>14030419</v>
      </c>
      <c r="S279" s="426" t="s">
        <v>118</v>
      </c>
      <c r="T279" s="426" t="s">
        <v>132</v>
      </c>
      <c r="U279" s="426" t="s">
        <v>234</v>
      </c>
      <c r="V279" s="426"/>
      <c r="W279" s="426"/>
      <c r="X279" s="426">
        <v>180</v>
      </c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301"/>
      <c r="AL279" s="301"/>
      <c r="AM279" s="301"/>
    </row>
    <row r="280" spans="1:39" x14ac:dyDescent="0.25">
      <c r="A280" s="301"/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418">
        <v>14030419</v>
      </c>
      <c r="S280" s="418" t="s">
        <v>118</v>
      </c>
      <c r="T280" s="418" t="s">
        <v>130</v>
      </c>
      <c r="U280" s="418" t="s">
        <v>234</v>
      </c>
      <c r="V280" s="418"/>
      <c r="W280" s="418"/>
      <c r="X280" s="418">
        <v>180</v>
      </c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301"/>
      <c r="AL280" s="301"/>
      <c r="AM280" s="301"/>
    </row>
    <row r="281" spans="1:39" ht="15.75" thickBot="1" x14ac:dyDescent="0.3">
      <c r="A281" s="301"/>
      <c r="B281" s="301"/>
      <c r="C281" s="301"/>
      <c r="D281" s="301"/>
      <c r="E281" s="301"/>
      <c r="F281" s="301"/>
      <c r="G281" s="301"/>
      <c r="H281" s="301"/>
      <c r="I281" s="301"/>
      <c r="J281" s="301"/>
      <c r="K281" s="301"/>
      <c r="L281" s="301"/>
      <c r="M281" s="301"/>
      <c r="N281" s="301"/>
      <c r="O281" s="301"/>
      <c r="P281" s="301"/>
      <c r="Q281" s="301"/>
      <c r="R281" s="425">
        <v>14030419</v>
      </c>
      <c r="S281" s="425" t="s">
        <v>506</v>
      </c>
      <c r="T281" s="425" t="s">
        <v>132</v>
      </c>
      <c r="U281" s="425" t="s">
        <v>234</v>
      </c>
      <c r="V281" s="425"/>
      <c r="W281" s="425"/>
      <c r="X281" s="425">
        <v>240</v>
      </c>
      <c r="Y281" s="301"/>
      <c r="Z281" s="301"/>
      <c r="AA281" s="301"/>
      <c r="AB281" s="301"/>
      <c r="AC281" s="301"/>
      <c r="AD281" s="301"/>
      <c r="AE281" s="301"/>
      <c r="AF281" s="301"/>
      <c r="AG281" s="301"/>
      <c r="AH281" s="301"/>
      <c r="AI281" s="301"/>
      <c r="AJ281" s="301"/>
      <c r="AK281" s="301"/>
      <c r="AL281" s="301"/>
      <c r="AM281" s="301"/>
    </row>
    <row r="282" spans="1:39" x14ac:dyDescent="0.25">
      <c r="A282" s="301"/>
      <c r="B282" s="301"/>
      <c r="C282" s="301"/>
      <c r="D282" s="301"/>
      <c r="E282" s="301"/>
      <c r="F282" s="301"/>
      <c r="G282" s="301"/>
      <c r="H282" s="301"/>
      <c r="I282" s="301"/>
      <c r="J282" s="301"/>
      <c r="K282" s="301"/>
      <c r="L282" s="301"/>
      <c r="M282" s="301"/>
      <c r="N282" s="301"/>
      <c r="O282" s="301"/>
      <c r="P282" s="301"/>
      <c r="Q282" s="131"/>
      <c r="R282" s="192">
        <v>14030502</v>
      </c>
      <c r="S282" s="507" t="s">
        <v>544</v>
      </c>
      <c r="T282" s="507" t="s">
        <v>420</v>
      </c>
      <c r="U282" s="507" t="s">
        <v>234</v>
      </c>
      <c r="V282" s="507"/>
      <c r="W282" s="507"/>
      <c r="X282" s="504">
        <v>180</v>
      </c>
      <c r="Y282" s="96"/>
      <c r="Z282" s="301"/>
      <c r="AA282" s="301"/>
      <c r="AB282" s="301"/>
      <c r="AC282" s="301"/>
      <c r="AD282" s="301"/>
      <c r="AE282" s="301"/>
      <c r="AF282" s="301"/>
      <c r="AG282" s="301"/>
      <c r="AH282" s="301"/>
      <c r="AI282" s="301"/>
      <c r="AJ282" s="301"/>
      <c r="AK282" s="301"/>
      <c r="AL282" s="301"/>
      <c r="AM282" s="301"/>
    </row>
    <row r="283" spans="1:39" x14ac:dyDescent="0.25">
      <c r="A283" s="301"/>
      <c r="B283" s="301"/>
      <c r="C283" s="301"/>
      <c r="D283" s="301"/>
      <c r="E283" s="301"/>
      <c r="F283" s="301"/>
      <c r="G283" s="301"/>
      <c r="H283" s="301"/>
      <c r="I283" s="301"/>
      <c r="J283" s="301"/>
      <c r="K283" s="301"/>
      <c r="L283" s="301"/>
      <c r="M283" s="301"/>
      <c r="N283" s="301"/>
      <c r="O283" s="301"/>
      <c r="P283" s="301"/>
      <c r="Q283" s="131"/>
      <c r="R283" s="193">
        <v>14030502</v>
      </c>
      <c r="S283" s="508" t="s">
        <v>541</v>
      </c>
      <c r="T283" s="508" t="s">
        <v>130</v>
      </c>
      <c r="U283" s="508" t="s">
        <v>234</v>
      </c>
      <c r="V283" s="508"/>
      <c r="W283" s="508"/>
      <c r="X283" s="505">
        <v>180</v>
      </c>
      <c r="Y283" s="96"/>
      <c r="Z283" s="301"/>
      <c r="AA283" s="301"/>
      <c r="AB283" s="301"/>
      <c r="AC283" s="301"/>
      <c r="AD283" s="301"/>
      <c r="AE283" s="301"/>
      <c r="AF283" s="301"/>
      <c r="AG283" s="301"/>
      <c r="AH283" s="301"/>
      <c r="AI283" s="301"/>
      <c r="AJ283" s="301"/>
      <c r="AK283" s="301"/>
      <c r="AL283" s="301"/>
      <c r="AM283" s="301"/>
    </row>
    <row r="284" spans="1:39" ht="15.75" thickBot="1" x14ac:dyDescent="0.3">
      <c r="A284" s="301"/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131"/>
      <c r="R284" s="510">
        <v>14030502</v>
      </c>
      <c r="S284" s="509" t="s">
        <v>496</v>
      </c>
      <c r="T284" s="509" t="s">
        <v>130</v>
      </c>
      <c r="U284" s="509" t="s">
        <v>234</v>
      </c>
      <c r="V284" s="509"/>
      <c r="W284" s="509"/>
      <c r="X284" s="506">
        <v>120</v>
      </c>
      <c r="Y284" s="96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301"/>
      <c r="AL284" s="301"/>
      <c r="AM284" s="301"/>
    </row>
    <row r="285" spans="1:39" ht="15.75" thickBot="1" x14ac:dyDescent="0.3">
      <c r="A285" s="301"/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301"/>
      <c r="AL285" s="301"/>
      <c r="AM285" s="301"/>
    </row>
    <row r="286" spans="1:39" ht="15.75" thickBot="1" x14ac:dyDescent="0.3">
      <c r="A286" s="301"/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301"/>
      <c r="AL286" s="301"/>
      <c r="AM286" s="301"/>
    </row>
    <row r="287" spans="1:39" x14ac:dyDescent="0.25">
      <c r="A287" s="301"/>
      <c r="B287" s="301"/>
      <c r="C287" s="301"/>
      <c r="D287" s="301"/>
      <c r="E287" s="301"/>
      <c r="F287" s="301"/>
      <c r="G287" s="301"/>
      <c r="H287" s="301"/>
      <c r="I287" s="301"/>
      <c r="J287" s="301"/>
      <c r="K287" s="301"/>
      <c r="L287" s="301"/>
      <c r="M287" s="301"/>
      <c r="N287" s="301"/>
      <c r="O287" s="301"/>
      <c r="P287" s="301"/>
      <c r="Q287" s="301"/>
      <c r="R287" s="503"/>
      <c r="S287" s="503"/>
      <c r="T287" s="503"/>
      <c r="U287" s="503"/>
      <c r="V287" s="503"/>
      <c r="W287" s="503"/>
      <c r="X287" s="503"/>
      <c r="Y287" s="301"/>
      <c r="Z287" s="301"/>
      <c r="AA287" s="301"/>
      <c r="AB287" s="301"/>
      <c r="AC287" s="301"/>
      <c r="AD287" s="301"/>
      <c r="AE287" s="301"/>
      <c r="AF287" s="301"/>
      <c r="AG287" s="301"/>
      <c r="AH287" s="301"/>
      <c r="AI287" s="301"/>
      <c r="AJ287" s="301"/>
      <c r="AK287" s="301"/>
      <c r="AL287" s="301"/>
      <c r="AM287" s="301"/>
    </row>
    <row r="288" spans="1:39" x14ac:dyDescent="0.25">
      <c r="A288" s="301"/>
      <c r="B288" s="301"/>
      <c r="C288" s="301"/>
      <c r="D288" s="301"/>
      <c r="E288" s="301"/>
      <c r="F288" s="301"/>
      <c r="G288" s="301"/>
      <c r="H288" s="301"/>
      <c r="I288" s="301"/>
      <c r="J288" s="301"/>
      <c r="K288" s="301"/>
      <c r="L288" s="301"/>
      <c r="M288" s="301"/>
      <c r="N288" s="301"/>
      <c r="O288" s="301"/>
      <c r="P288" s="301"/>
      <c r="Q288" s="301"/>
      <c r="R288" s="301"/>
      <c r="S288" s="301"/>
      <c r="T288" s="301"/>
      <c r="U288" s="301"/>
      <c r="V288" s="301"/>
      <c r="W288" s="301"/>
      <c r="X288" s="301"/>
      <c r="Y288" s="301"/>
      <c r="Z288" s="301"/>
      <c r="AA288" s="301"/>
      <c r="AB288" s="301"/>
      <c r="AC288" s="301"/>
      <c r="AD288" s="301"/>
      <c r="AE288" s="301"/>
      <c r="AF288" s="301"/>
      <c r="AG288" s="301"/>
      <c r="AH288" s="301"/>
      <c r="AI288" s="301"/>
      <c r="AJ288" s="301"/>
      <c r="AK288" s="301"/>
      <c r="AL288" s="301"/>
      <c r="AM288" s="301"/>
    </row>
    <row r="289" spans="1:39" x14ac:dyDescent="0.25">
      <c r="A289" s="301"/>
      <c r="B289" s="301"/>
      <c r="C289" s="301"/>
      <c r="D289" s="301"/>
      <c r="E289" s="301"/>
      <c r="F289" s="301"/>
      <c r="G289" s="301"/>
      <c r="H289" s="301"/>
      <c r="I289" s="301"/>
      <c r="J289" s="301"/>
      <c r="K289" s="301"/>
      <c r="L289" s="301"/>
      <c r="M289" s="301"/>
      <c r="N289" s="301"/>
      <c r="O289" s="301"/>
      <c r="P289" s="301"/>
      <c r="Q289" s="301"/>
      <c r="R289" s="301"/>
      <c r="S289" s="301"/>
      <c r="T289" s="301"/>
      <c r="U289" s="301"/>
      <c r="V289" s="301"/>
      <c r="W289" s="301"/>
      <c r="X289" s="301"/>
      <c r="Y289" s="301"/>
      <c r="Z289" s="301"/>
      <c r="AA289" s="301"/>
      <c r="AB289" s="301"/>
      <c r="AC289" s="301"/>
      <c r="AD289" s="301"/>
      <c r="AE289" s="301"/>
      <c r="AF289" s="301"/>
      <c r="AG289" s="301"/>
      <c r="AH289" s="301"/>
      <c r="AI289" s="301"/>
      <c r="AJ289" s="301"/>
      <c r="AK289" s="301"/>
      <c r="AL289" s="301"/>
      <c r="AM289" s="301"/>
    </row>
    <row r="290" spans="1:39" x14ac:dyDescent="0.25">
      <c r="A290" s="301"/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301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301"/>
      <c r="AL290" s="301"/>
      <c r="AM290" s="301"/>
    </row>
    <row r="291" spans="1:39" x14ac:dyDescent="0.25">
      <c r="A291" s="301"/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301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301"/>
      <c r="AL291" s="301"/>
      <c r="AM291" s="301"/>
    </row>
    <row r="292" spans="1:39" x14ac:dyDescent="0.25">
      <c r="A292" s="301"/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301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301"/>
      <c r="AL292" s="301"/>
      <c r="AM292" s="301"/>
    </row>
    <row r="293" spans="1:39" x14ac:dyDescent="0.25">
      <c r="A293" s="301"/>
      <c r="B293" s="301"/>
      <c r="C293" s="301"/>
      <c r="D293" s="301"/>
      <c r="E293" s="301"/>
      <c r="F293" s="301"/>
      <c r="G293" s="301"/>
      <c r="H293" s="301"/>
      <c r="I293" s="301"/>
      <c r="J293" s="301"/>
      <c r="K293" s="301"/>
      <c r="L293" s="301"/>
      <c r="M293" s="301"/>
      <c r="N293" s="301"/>
      <c r="O293" s="301"/>
      <c r="P293" s="301"/>
      <c r="Q293" s="301"/>
      <c r="R293" s="301"/>
      <c r="S293" s="301"/>
      <c r="T293" s="301"/>
      <c r="U293" s="301"/>
      <c r="V293" s="301"/>
      <c r="W293" s="301"/>
      <c r="X293" s="301"/>
      <c r="Y293" s="301"/>
      <c r="Z293" s="301"/>
      <c r="AA293" s="301"/>
      <c r="AB293" s="301"/>
      <c r="AC293" s="301"/>
      <c r="AD293" s="301"/>
      <c r="AE293" s="301"/>
      <c r="AF293" s="301"/>
      <c r="AG293" s="301"/>
      <c r="AH293" s="301"/>
      <c r="AI293" s="301"/>
      <c r="AJ293" s="301"/>
      <c r="AK293" s="301"/>
      <c r="AL293" s="301"/>
      <c r="AM293" s="301"/>
    </row>
    <row r="294" spans="1:39" x14ac:dyDescent="0.25">
      <c r="A294" s="301"/>
      <c r="B294" s="301"/>
      <c r="C294" s="301"/>
      <c r="D294" s="301"/>
      <c r="E294" s="301"/>
      <c r="F294" s="301"/>
      <c r="G294" s="301"/>
      <c r="H294" s="301"/>
      <c r="I294" s="301"/>
      <c r="J294" s="301"/>
      <c r="K294" s="301"/>
      <c r="L294" s="301"/>
      <c r="M294" s="301"/>
      <c r="N294" s="301"/>
      <c r="O294" s="301"/>
      <c r="P294" s="301"/>
      <c r="Q294" s="301"/>
      <c r="R294" s="301"/>
      <c r="S294" s="301"/>
      <c r="T294" s="301"/>
      <c r="U294" s="301"/>
      <c r="V294" s="301"/>
      <c r="W294" s="301"/>
      <c r="X294" s="301"/>
      <c r="Y294" s="301"/>
      <c r="Z294" s="301"/>
      <c r="AA294" s="301"/>
      <c r="AB294" s="301"/>
      <c r="AC294" s="301"/>
      <c r="AD294" s="301"/>
      <c r="AE294" s="301"/>
      <c r="AF294" s="301"/>
      <c r="AG294" s="301"/>
      <c r="AH294" s="301"/>
      <c r="AI294" s="301"/>
      <c r="AJ294" s="301"/>
      <c r="AK294" s="301"/>
      <c r="AL294" s="301"/>
      <c r="AM294" s="301"/>
    </row>
    <row r="295" spans="1:39" x14ac:dyDescent="0.25">
      <c r="A295" s="301"/>
      <c r="B295" s="301"/>
      <c r="C295" s="301"/>
      <c r="D295" s="301"/>
      <c r="E295" s="301"/>
      <c r="F295" s="301"/>
      <c r="G295" s="301"/>
      <c r="H295" s="301"/>
      <c r="I295" s="301"/>
      <c r="J295" s="301"/>
      <c r="K295" s="301"/>
      <c r="L295" s="301"/>
      <c r="M295" s="301"/>
      <c r="N295" s="301"/>
      <c r="O295" s="301"/>
      <c r="P295" s="301"/>
      <c r="Q295" s="301"/>
      <c r="R295" s="301"/>
      <c r="S295" s="301"/>
      <c r="T295" s="301"/>
      <c r="U295" s="301"/>
      <c r="V295" s="301"/>
      <c r="W295" s="301"/>
      <c r="X295" s="301"/>
      <c r="Y295" s="301"/>
      <c r="Z295" s="301"/>
      <c r="AA295" s="301"/>
      <c r="AB295" s="301"/>
      <c r="AC295" s="301"/>
      <c r="AD295" s="301"/>
      <c r="AE295" s="301"/>
      <c r="AF295" s="301"/>
      <c r="AG295" s="301"/>
      <c r="AH295" s="301"/>
      <c r="AI295" s="301"/>
      <c r="AJ295" s="301"/>
      <c r="AK295" s="301"/>
      <c r="AL295" s="301"/>
      <c r="AM295" s="301"/>
    </row>
    <row r="296" spans="1:39" x14ac:dyDescent="0.25">
      <c r="A296" s="301"/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301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301"/>
      <c r="AL296" s="301"/>
      <c r="AM296" s="301"/>
    </row>
    <row r="297" spans="1:39" x14ac:dyDescent="0.25">
      <c r="A297" s="301"/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301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301"/>
      <c r="AL297" s="301"/>
      <c r="AM297" s="301"/>
    </row>
    <row r="298" spans="1:39" x14ac:dyDescent="0.25">
      <c r="A298" s="301"/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301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301"/>
      <c r="AL298" s="301"/>
      <c r="AM298" s="301"/>
    </row>
    <row r="299" spans="1:39" x14ac:dyDescent="0.25">
      <c r="A299" s="301"/>
      <c r="B299" s="301"/>
      <c r="C299" s="301"/>
      <c r="D299" s="301"/>
      <c r="E299" s="301"/>
      <c r="F299" s="301"/>
      <c r="G299" s="301"/>
      <c r="H299" s="301"/>
      <c r="I299" s="301"/>
      <c r="J299" s="301"/>
      <c r="K299" s="301"/>
      <c r="L299" s="301"/>
      <c r="M299" s="301"/>
      <c r="N299" s="301"/>
      <c r="O299" s="301"/>
      <c r="P299" s="301"/>
      <c r="Q299" s="301"/>
      <c r="R299" s="301"/>
      <c r="S299" s="301"/>
      <c r="T299" s="301"/>
      <c r="U299" s="301"/>
      <c r="V299" s="301"/>
      <c r="W299" s="301"/>
      <c r="X299" s="301"/>
      <c r="Y299" s="301"/>
      <c r="Z299" s="301"/>
      <c r="AA299" s="301"/>
      <c r="AB299" s="301"/>
      <c r="AC299" s="301"/>
      <c r="AD299" s="301"/>
      <c r="AE299" s="301"/>
      <c r="AF299" s="301"/>
      <c r="AG299" s="301"/>
      <c r="AH299" s="301"/>
      <c r="AI299" s="301"/>
      <c r="AJ299" s="301"/>
      <c r="AK299" s="301"/>
      <c r="AL299" s="301"/>
      <c r="AM299" s="301"/>
    </row>
    <row r="300" spans="1:39" x14ac:dyDescent="0.25">
      <c r="A300" s="301"/>
      <c r="B300" s="301"/>
      <c r="C300" s="301"/>
      <c r="D300" s="301"/>
      <c r="E300" s="301"/>
      <c r="F300" s="301"/>
      <c r="G300" s="301"/>
      <c r="H300" s="301"/>
      <c r="I300" s="301"/>
      <c r="J300" s="301"/>
      <c r="K300" s="301"/>
      <c r="L300" s="301"/>
      <c r="M300" s="301"/>
      <c r="N300" s="301"/>
      <c r="O300" s="301"/>
      <c r="P300" s="301"/>
      <c r="Q300" s="301"/>
      <c r="R300" s="301"/>
      <c r="S300" s="301"/>
      <c r="T300" s="301"/>
      <c r="U300" s="301"/>
      <c r="V300" s="301"/>
      <c r="W300" s="301"/>
      <c r="X300" s="301"/>
      <c r="Y300" s="301"/>
      <c r="Z300" s="301"/>
      <c r="AA300" s="301"/>
      <c r="AB300" s="301"/>
      <c r="AC300" s="301"/>
      <c r="AD300" s="301"/>
      <c r="AE300" s="301"/>
      <c r="AF300" s="301"/>
      <c r="AG300" s="301"/>
      <c r="AH300" s="301"/>
      <c r="AI300" s="301"/>
      <c r="AJ300" s="301"/>
      <c r="AK300" s="301"/>
      <c r="AL300" s="301"/>
      <c r="AM300" s="301"/>
    </row>
    <row r="301" spans="1:39" x14ac:dyDescent="0.25">
      <c r="A301" s="301"/>
      <c r="B301" s="301"/>
      <c r="C301" s="301"/>
      <c r="D301" s="301"/>
      <c r="E301" s="301"/>
      <c r="F301" s="301"/>
      <c r="G301" s="301"/>
      <c r="H301" s="301"/>
      <c r="I301" s="301"/>
      <c r="J301" s="301"/>
      <c r="K301" s="301"/>
      <c r="L301" s="301"/>
      <c r="M301" s="301"/>
      <c r="N301" s="301"/>
      <c r="O301" s="301"/>
      <c r="P301" s="301"/>
      <c r="Q301" s="301"/>
      <c r="R301" s="301"/>
      <c r="S301" s="301"/>
      <c r="T301" s="301"/>
      <c r="U301" s="301"/>
      <c r="V301" s="301"/>
      <c r="W301" s="301"/>
      <c r="X301" s="301"/>
      <c r="Y301" s="301"/>
      <c r="Z301" s="301"/>
      <c r="AA301" s="301"/>
      <c r="AB301" s="301"/>
      <c r="AC301" s="301"/>
      <c r="AD301" s="301"/>
      <c r="AE301" s="301"/>
      <c r="AF301" s="301"/>
      <c r="AG301" s="301"/>
      <c r="AH301" s="301"/>
      <c r="AI301" s="301"/>
      <c r="AJ301" s="301"/>
      <c r="AK301" s="301"/>
      <c r="AL301" s="301"/>
      <c r="AM301" s="301"/>
    </row>
    <row r="302" spans="1:39" x14ac:dyDescent="0.25">
      <c r="A302" s="301"/>
      <c r="B302" s="301"/>
      <c r="C302" s="301"/>
      <c r="D302" s="301"/>
      <c r="E302" s="301"/>
      <c r="F302" s="301"/>
      <c r="G302" s="301"/>
      <c r="H302" s="301"/>
      <c r="I302" s="301"/>
      <c r="J302" s="301"/>
      <c r="K302" s="301"/>
      <c r="L302" s="301"/>
      <c r="M302" s="301"/>
      <c r="N302" s="301"/>
      <c r="O302" s="301"/>
      <c r="P302" s="301"/>
      <c r="Q302" s="301"/>
      <c r="R302" s="301"/>
      <c r="S302" s="301"/>
      <c r="T302" s="301"/>
      <c r="U302" s="301"/>
      <c r="V302" s="301"/>
      <c r="W302" s="301"/>
      <c r="X302" s="301"/>
      <c r="Y302" s="301"/>
      <c r="Z302" s="301"/>
      <c r="AA302" s="301"/>
      <c r="AB302" s="301"/>
      <c r="AC302" s="301"/>
      <c r="AD302" s="301"/>
      <c r="AE302" s="301"/>
      <c r="AF302" s="301"/>
      <c r="AG302" s="301"/>
      <c r="AH302" s="301"/>
      <c r="AI302" s="301"/>
      <c r="AJ302" s="301"/>
      <c r="AK302" s="301"/>
      <c r="AL302" s="301"/>
      <c r="AM302" s="301"/>
    </row>
    <row r="303" spans="1:39" x14ac:dyDescent="0.25">
      <c r="A303" s="301"/>
      <c r="B303" s="301"/>
      <c r="C303" s="301"/>
      <c r="D303" s="301"/>
      <c r="E303" s="301"/>
      <c r="F303" s="301"/>
      <c r="G303" s="301"/>
      <c r="H303" s="301"/>
      <c r="I303" s="301"/>
      <c r="J303" s="301"/>
      <c r="K303" s="301"/>
      <c r="L303" s="301"/>
      <c r="M303" s="301"/>
      <c r="N303" s="301"/>
      <c r="O303" s="301"/>
      <c r="P303" s="301"/>
      <c r="Q303" s="301"/>
      <c r="R303" s="301"/>
      <c r="S303" s="301"/>
      <c r="T303" s="301"/>
      <c r="U303" s="301"/>
      <c r="V303" s="301"/>
      <c r="W303" s="301"/>
      <c r="X303" s="301"/>
      <c r="Y303" s="301"/>
      <c r="Z303" s="301"/>
      <c r="AA303" s="301"/>
      <c r="AB303" s="301"/>
      <c r="AC303" s="301"/>
      <c r="AD303" s="301"/>
      <c r="AE303" s="301"/>
      <c r="AF303" s="301"/>
      <c r="AG303" s="301"/>
      <c r="AH303" s="301"/>
      <c r="AI303" s="301"/>
      <c r="AJ303" s="301"/>
      <c r="AK303" s="301"/>
      <c r="AL303" s="301"/>
      <c r="AM303" s="301"/>
    </row>
    <row r="304" spans="1:39" x14ac:dyDescent="0.25">
      <c r="A304" s="301"/>
      <c r="B304" s="301"/>
      <c r="C304" s="301"/>
      <c r="D304" s="301"/>
      <c r="E304" s="301"/>
      <c r="F304" s="301"/>
      <c r="G304" s="301"/>
      <c r="H304" s="301"/>
      <c r="I304" s="301"/>
      <c r="J304" s="301"/>
      <c r="K304" s="301"/>
      <c r="L304" s="301"/>
      <c r="M304" s="301"/>
      <c r="N304" s="301"/>
      <c r="O304" s="301"/>
      <c r="P304" s="301"/>
      <c r="Q304" s="301"/>
      <c r="R304" s="301"/>
      <c r="S304" s="301"/>
      <c r="T304" s="301"/>
      <c r="U304" s="301"/>
      <c r="V304" s="301"/>
      <c r="W304" s="301"/>
      <c r="X304" s="301"/>
      <c r="Y304" s="301"/>
      <c r="Z304" s="301"/>
      <c r="AA304" s="301"/>
      <c r="AB304" s="301"/>
      <c r="AC304" s="301"/>
      <c r="AD304" s="301"/>
      <c r="AE304" s="301"/>
      <c r="AF304" s="301"/>
      <c r="AG304" s="301"/>
      <c r="AH304" s="301"/>
      <c r="AI304" s="301"/>
      <c r="AJ304" s="301"/>
      <c r="AK304" s="301"/>
      <c r="AL304" s="301"/>
      <c r="AM304" s="301"/>
    </row>
    <row r="305" spans="1:39" x14ac:dyDescent="0.25">
      <c r="A305" s="301"/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301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301"/>
      <c r="AL305" s="301"/>
      <c r="AM305" s="301"/>
    </row>
    <row r="306" spans="1:39" x14ac:dyDescent="0.25">
      <c r="A306" s="301"/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301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301"/>
      <c r="AL306" s="301"/>
      <c r="AM306" s="301"/>
    </row>
    <row r="307" spans="1:39" x14ac:dyDescent="0.25">
      <c r="A307" s="301"/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301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301"/>
      <c r="AL307" s="301"/>
      <c r="AM307" s="301"/>
    </row>
    <row r="308" spans="1:39" x14ac:dyDescent="0.25">
      <c r="A308" s="301"/>
      <c r="B308" s="301"/>
      <c r="C308" s="301"/>
      <c r="D308" s="301"/>
      <c r="E308" s="301"/>
      <c r="F308" s="301"/>
      <c r="G308" s="301"/>
      <c r="H308" s="301"/>
      <c r="I308" s="301"/>
      <c r="J308" s="301"/>
      <c r="K308" s="301"/>
      <c r="L308" s="301"/>
      <c r="M308" s="301"/>
      <c r="N308" s="301"/>
      <c r="O308" s="301"/>
      <c r="P308" s="301"/>
      <c r="Q308" s="301"/>
      <c r="R308" s="301"/>
      <c r="S308" s="301"/>
      <c r="T308" s="301"/>
      <c r="U308" s="301"/>
      <c r="V308" s="301"/>
      <c r="W308" s="301"/>
      <c r="X308" s="301"/>
      <c r="Y308" s="301"/>
      <c r="Z308" s="301"/>
      <c r="AA308" s="301"/>
      <c r="AB308" s="301"/>
      <c r="AC308" s="301"/>
      <c r="AD308" s="301"/>
      <c r="AE308" s="301"/>
      <c r="AF308" s="301"/>
      <c r="AG308" s="301"/>
      <c r="AH308" s="301"/>
      <c r="AI308" s="301"/>
      <c r="AJ308" s="301"/>
      <c r="AK308" s="301"/>
      <c r="AL308" s="301"/>
      <c r="AM308" s="301"/>
    </row>
    <row r="309" spans="1:39" x14ac:dyDescent="0.25">
      <c r="A309" s="301"/>
      <c r="B309" s="301"/>
      <c r="C309" s="301"/>
      <c r="D309" s="301"/>
      <c r="E309" s="301"/>
      <c r="F309" s="301"/>
      <c r="G309" s="301"/>
      <c r="H309" s="301"/>
      <c r="I309" s="301"/>
      <c r="J309" s="301"/>
      <c r="K309" s="301"/>
      <c r="L309" s="301"/>
      <c r="M309" s="301"/>
      <c r="N309" s="301"/>
      <c r="O309" s="301"/>
      <c r="P309" s="301"/>
      <c r="Q309" s="301"/>
      <c r="R309" s="301"/>
      <c r="S309" s="301"/>
      <c r="T309" s="301"/>
      <c r="U309" s="301"/>
      <c r="V309" s="301"/>
      <c r="W309" s="301"/>
      <c r="X309" s="301"/>
      <c r="Y309" s="301"/>
      <c r="Z309" s="301"/>
      <c r="AA309" s="301"/>
      <c r="AB309" s="301"/>
      <c r="AC309" s="301"/>
      <c r="AD309" s="301"/>
      <c r="AE309" s="301"/>
      <c r="AF309" s="301"/>
      <c r="AG309" s="301"/>
      <c r="AH309" s="301"/>
      <c r="AI309" s="301"/>
      <c r="AJ309" s="301"/>
      <c r="AK309" s="301"/>
      <c r="AL309" s="301"/>
      <c r="AM309" s="301"/>
    </row>
    <row r="310" spans="1:39" x14ac:dyDescent="0.25">
      <c r="A310" s="301"/>
      <c r="B310" s="301"/>
      <c r="C310" s="301"/>
      <c r="D310" s="301"/>
      <c r="E310" s="301"/>
      <c r="F310" s="301"/>
      <c r="G310" s="301"/>
      <c r="H310" s="301"/>
      <c r="I310" s="301"/>
      <c r="J310" s="301"/>
      <c r="K310" s="301"/>
      <c r="L310" s="301"/>
      <c r="M310" s="301"/>
      <c r="N310" s="301"/>
      <c r="O310" s="301"/>
      <c r="P310" s="301"/>
      <c r="Q310" s="301"/>
      <c r="R310" s="301"/>
      <c r="S310" s="301"/>
      <c r="T310" s="301"/>
      <c r="U310" s="301"/>
      <c r="V310" s="301"/>
      <c r="W310" s="301"/>
      <c r="X310" s="301"/>
      <c r="Y310" s="301"/>
      <c r="Z310" s="301"/>
      <c r="AA310" s="301"/>
      <c r="AB310" s="301"/>
      <c r="AC310" s="301"/>
      <c r="AD310" s="301"/>
      <c r="AE310" s="301"/>
      <c r="AF310" s="301"/>
      <c r="AG310" s="301"/>
      <c r="AH310" s="301"/>
      <c r="AI310" s="301"/>
      <c r="AJ310" s="301"/>
      <c r="AK310" s="301"/>
      <c r="AL310" s="301"/>
      <c r="AM310" s="301"/>
    </row>
    <row r="311" spans="1:39" x14ac:dyDescent="0.25">
      <c r="A311" s="301"/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301"/>
      <c r="T311" s="301"/>
      <c r="U311" s="301"/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301"/>
      <c r="AL311" s="301"/>
      <c r="AM311" s="301"/>
    </row>
    <row r="312" spans="1:39" x14ac:dyDescent="0.25">
      <c r="A312" s="301"/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301"/>
      <c r="T312" s="301"/>
      <c r="U312" s="301"/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301"/>
      <c r="AL312" s="301"/>
      <c r="AM312" s="301"/>
    </row>
    <row r="313" spans="1:39" x14ac:dyDescent="0.25">
      <c r="A313" s="301"/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301"/>
      <c r="T313" s="301"/>
      <c r="U313" s="301"/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301"/>
      <c r="AL313" s="301"/>
      <c r="AM313" s="301"/>
    </row>
    <row r="314" spans="1:39" x14ac:dyDescent="0.25">
      <c r="A314" s="301"/>
      <c r="B314" s="301"/>
      <c r="C314" s="301"/>
      <c r="D314" s="301"/>
      <c r="E314" s="301"/>
      <c r="F314" s="301"/>
      <c r="G314" s="301"/>
      <c r="H314" s="301"/>
      <c r="I314" s="301"/>
      <c r="J314" s="301"/>
      <c r="K314" s="301"/>
      <c r="L314" s="301"/>
      <c r="M314" s="301"/>
      <c r="N314" s="301"/>
      <c r="O314" s="301"/>
      <c r="P314" s="301"/>
      <c r="Q314" s="301"/>
      <c r="R314" s="301"/>
      <c r="S314" s="301"/>
      <c r="T314" s="301"/>
      <c r="U314" s="301"/>
      <c r="V314" s="301"/>
      <c r="W314" s="301"/>
      <c r="X314" s="301"/>
      <c r="Y314" s="301"/>
      <c r="Z314" s="301"/>
      <c r="AA314" s="301"/>
      <c r="AB314" s="301"/>
      <c r="AC314" s="301"/>
      <c r="AD314" s="301"/>
      <c r="AE314" s="301"/>
      <c r="AF314" s="301"/>
      <c r="AG314" s="301"/>
      <c r="AH314" s="301"/>
      <c r="AI314" s="301"/>
      <c r="AJ314" s="301"/>
      <c r="AK314" s="301"/>
      <c r="AL314" s="301"/>
      <c r="AM314" s="301"/>
    </row>
    <row r="315" spans="1:39" x14ac:dyDescent="0.25">
      <c r="A315" s="301"/>
      <c r="B315" s="301"/>
      <c r="C315" s="301"/>
      <c r="D315" s="301"/>
      <c r="E315" s="301"/>
      <c r="F315" s="301"/>
      <c r="G315" s="301"/>
      <c r="H315" s="301"/>
      <c r="I315" s="301"/>
      <c r="J315" s="301"/>
      <c r="K315" s="301"/>
      <c r="L315" s="301"/>
      <c r="M315" s="301"/>
      <c r="N315" s="301"/>
      <c r="O315" s="301"/>
      <c r="P315" s="301"/>
      <c r="Q315" s="301"/>
      <c r="R315" s="301"/>
      <c r="S315" s="301"/>
      <c r="T315" s="301"/>
      <c r="U315" s="301"/>
      <c r="V315" s="301"/>
      <c r="W315" s="301"/>
      <c r="X315" s="301"/>
      <c r="Y315" s="301"/>
      <c r="Z315" s="301"/>
      <c r="AA315" s="301"/>
      <c r="AB315" s="301"/>
      <c r="AC315" s="301"/>
      <c r="AD315" s="301"/>
      <c r="AE315" s="301"/>
      <c r="AF315" s="301"/>
      <c r="AG315" s="301"/>
      <c r="AH315" s="301"/>
      <c r="AI315" s="301"/>
      <c r="AJ315" s="301"/>
      <c r="AK315" s="301"/>
      <c r="AL315" s="301"/>
      <c r="AM315" s="301"/>
    </row>
    <row r="316" spans="1:39" x14ac:dyDescent="0.25">
      <c r="A316" s="301"/>
      <c r="B316" s="301"/>
      <c r="C316" s="301"/>
      <c r="D316" s="301"/>
      <c r="E316" s="301"/>
      <c r="F316" s="301"/>
      <c r="G316" s="301"/>
      <c r="H316" s="301"/>
      <c r="I316" s="301"/>
      <c r="J316" s="301"/>
      <c r="K316" s="301"/>
      <c r="L316" s="301"/>
      <c r="M316" s="301"/>
      <c r="N316" s="301"/>
      <c r="O316" s="301"/>
      <c r="P316" s="301"/>
      <c r="Q316" s="301"/>
      <c r="R316" s="301"/>
      <c r="S316" s="301"/>
      <c r="T316" s="301"/>
      <c r="U316" s="301"/>
      <c r="V316" s="301"/>
      <c r="W316" s="301"/>
      <c r="X316" s="301"/>
      <c r="Y316" s="301"/>
      <c r="Z316" s="301"/>
      <c r="AA316" s="301"/>
      <c r="AB316" s="301"/>
      <c r="AC316" s="301"/>
      <c r="AD316" s="301"/>
      <c r="AE316" s="301"/>
      <c r="AF316" s="301"/>
      <c r="AG316" s="301"/>
      <c r="AH316" s="301"/>
      <c r="AI316" s="301"/>
      <c r="AJ316" s="301"/>
      <c r="AK316" s="301"/>
      <c r="AL316" s="301"/>
      <c r="AM316" s="301"/>
    </row>
    <row r="317" spans="1:39" x14ac:dyDescent="0.25">
      <c r="A317" s="301"/>
      <c r="B317" s="301"/>
      <c r="C317" s="301"/>
      <c r="D317" s="301"/>
      <c r="E317" s="301"/>
      <c r="F317" s="301"/>
      <c r="G317" s="301"/>
      <c r="H317" s="301"/>
      <c r="I317" s="301"/>
      <c r="J317" s="301"/>
      <c r="K317" s="301"/>
      <c r="L317" s="30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1"/>
      <c r="AI317" s="301"/>
      <c r="AJ317" s="301"/>
      <c r="AK317" s="301"/>
      <c r="AL317" s="301"/>
      <c r="AM317" s="301"/>
    </row>
    <row r="318" spans="1:39" x14ac:dyDescent="0.25">
      <c r="A318" s="301"/>
      <c r="B318" s="301"/>
      <c r="C318" s="301"/>
      <c r="D318" s="301"/>
      <c r="E318" s="301"/>
      <c r="F318" s="301"/>
      <c r="G318" s="301"/>
      <c r="H318" s="301"/>
      <c r="I318" s="301"/>
      <c r="J318" s="301"/>
      <c r="K318" s="301"/>
      <c r="L318" s="301"/>
      <c r="M318" s="301"/>
      <c r="N318" s="301"/>
      <c r="O318" s="301"/>
      <c r="P318" s="301"/>
      <c r="Q318" s="301"/>
      <c r="R318" s="301"/>
      <c r="S318" s="301"/>
      <c r="T318" s="301"/>
      <c r="U318" s="301"/>
      <c r="V318" s="301"/>
      <c r="W318" s="301"/>
      <c r="X318" s="301"/>
      <c r="Y318" s="301"/>
      <c r="Z318" s="301"/>
      <c r="AA318" s="301"/>
      <c r="AB318" s="301"/>
      <c r="AC318" s="301"/>
      <c r="AD318" s="301"/>
      <c r="AE318" s="301"/>
      <c r="AF318" s="301"/>
      <c r="AG318" s="301"/>
      <c r="AH318" s="301"/>
      <c r="AI318" s="301"/>
      <c r="AJ318" s="301"/>
      <c r="AK318" s="301"/>
      <c r="AL318" s="301"/>
      <c r="AM318" s="301"/>
    </row>
    <row r="319" spans="1:39" x14ac:dyDescent="0.25">
      <c r="A319" s="301"/>
      <c r="B319" s="301"/>
      <c r="C319" s="301"/>
      <c r="D319" s="301"/>
      <c r="E319" s="301"/>
      <c r="F319" s="301"/>
      <c r="G319" s="301"/>
      <c r="H319" s="301"/>
      <c r="I319" s="301"/>
      <c r="J319" s="301"/>
      <c r="K319" s="301"/>
      <c r="L319" s="301"/>
      <c r="M319" s="301"/>
      <c r="N319" s="301"/>
      <c r="O319" s="301"/>
      <c r="P319" s="301"/>
      <c r="Q319" s="301"/>
      <c r="R319" s="301"/>
      <c r="S319" s="301"/>
      <c r="T319" s="301"/>
      <c r="U319" s="301"/>
      <c r="V319" s="301"/>
      <c r="W319" s="301"/>
      <c r="X319" s="301"/>
      <c r="Y319" s="301"/>
      <c r="Z319" s="301"/>
      <c r="AA319" s="301"/>
      <c r="AB319" s="301"/>
      <c r="AC319" s="301"/>
      <c r="AD319" s="301"/>
      <c r="AE319" s="301"/>
      <c r="AF319" s="301"/>
      <c r="AG319" s="301"/>
      <c r="AH319" s="301"/>
      <c r="AI319" s="301"/>
      <c r="AJ319" s="301"/>
      <c r="AK319" s="301"/>
      <c r="AL319" s="301"/>
      <c r="AM319" s="301"/>
    </row>
    <row r="320" spans="1:39" x14ac:dyDescent="0.25">
      <c r="A320" s="301"/>
      <c r="B320" s="301"/>
      <c r="C320" s="301"/>
      <c r="D320" s="301"/>
      <c r="E320" s="301"/>
      <c r="F320" s="301"/>
      <c r="G320" s="301"/>
      <c r="H320" s="301"/>
      <c r="I320" s="301"/>
      <c r="J320" s="301"/>
      <c r="K320" s="301"/>
      <c r="L320" s="301"/>
      <c r="M320" s="301"/>
      <c r="N320" s="301"/>
      <c r="O320" s="301"/>
      <c r="P320" s="301"/>
      <c r="Q320" s="301"/>
      <c r="R320" s="301"/>
      <c r="S320" s="301"/>
      <c r="T320" s="301"/>
      <c r="U320" s="301"/>
      <c r="V320" s="301"/>
      <c r="W320" s="301"/>
      <c r="X320" s="301"/>
      <c r="Y320" s="301"/>
      <c r="Z320" s="301"/>
      <c r="AA320" s="301"/>
      <c r="AB320" s="301"/>
      <c r="AC320" s="301"/>
      <c r="AD320" s="301"/>
      <c r="AE320" s="301"/>
      <c r="AF320" s="301"/>
      <c r="AG320" s="301"/>
      <c r="AH320" s="301"/>
      <c r="AI320" s="301"/>
      <c r="AJ320" s="301"/>
      <c r="AK320" s="301"/>
      <c r="AL320" s="301"/>
      <c r="AM320" s="301"/>
    </row>
    <row r="321" spans="1:39" x14ac:dyDescent="0.25">
      <c r="A321" s="301"/>
      <c r="B321" s="301"/>
      <c r="C321" s="301"/>
      <c r="D321" s="301"/>
      <c r="E321" s="301"/>
      <c r="F321" s="301"/>
      <c r="G321" s="301"/>
      <c r="H321" s="301"/>
      <c r="I321" s="301"/>
      <c r="J321" s="301"/>
      <c r="K321" s="301"/>
      <c r="L321" s="301"/>
      <c r="M321" s="301"/>
      <c r="N321" s="301"/>
      <c r="O321" s="301"/>
      <c r="P321" s="301"/>
      <c r="Q321" s="301"/>
      <c r="R321" s="301"/>
      <c r="S321" s="301"/>
      <c r="T321" s="301"/>
      <c r="U321" s="301"/>
      <c r="V321" s="301"/>
      <c r="W321" s="301"/>
      <c r="X321" s="301"/>
      <c r="Y321" s="301"/>
      <c r="Z321" s="301"/>
      <c r="AA321" s="301"/>
      <c r="AB321" s="301"/>
      <c r="AC321" s="301"/>
      <c r="AD321" s="301"/>
      <c r="AE321" s="301"/>
      <c r="AF321" s="301"/>
      <c r="AG321" s="301"/>
      <c r="AH321" s="301"/>
      <c r="AI321" s="301"/>
      <c r="AJ321" s="301"/>
      <c r="AK321" s="301"/>
      <c r="AL321" s="301"/>
      <c r="AM321" s="301"/>
    </row>
    <row r="322" spans="1:39" x14ac:dyDescent="0.25">
      <c r="A322" s="301"/>
      <c r="B322" s="301"/>
      <c r="C322" s="301"/>
      <c r="D322" s="301"/>
      <c r="E322" s="301"/>
      <c r="F322" s="301"/>
      <c r="G322" s="301"/>
      <c r="H322" s="301"/>
      <c r="I322" s="301"/>
      <c r="J322" s="301"/>
      <c r="K322" s="301"/>
      <c r="L322" s="301"/>
      <c r="M322" s="301"/>
      <c r="N322" s="301"/>
      <c r="O322" s="301"/>
      <c r="P322" s="301"/>
      <c r="Q322" s="301"/>
      <c r="R322" s="301"/>
      <c r="S322" s="301"/>
      <c r="T322" s="301"/>
      <c r="U322" s="301"/>
      <c r="V322" s="301"/>
      <c r="W322" s="301"/>
      <c r="X322" s="301"/>
      <c r="Y322" s="301"/>
      <c r="Z322" s="301"/>
      <c r="AA322" s="301"/>
      <c r="AB322" s="301"/>
      <c r="AC322" s="301"/>
      <c r="AD322" s="301"/>
      <c r="AE322" s="301"/>
      <c r="AF322" s="301"/>
      <c r="AG322" s="301"/>
      <c r="AH322" s="301"/>
      <c r="AI322" s="301"/>
      <c r="AJ322" s="301"/>
      <c r="AK322" s="301"/>
      <c r="AL322" s="301"/>
      <c r="AM322" s="301"/>
    </row>
    <row r="323" spans="1:39" x14ac:dyDescent="0.25">
      <c r="A323" s="301"/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301"/>
      <c r="T323" s="301"/>
      <c r="U323" s="301"/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301"/>
      <c r="AL323" s="301"/>
      <c r="AM323" s="301"/>
    </row>
    <row r="324" spans="1:39" x14ac:dyDescent="0.25">
      <c r="A324" s="301"/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301"/>
      <c r="T324" s="301"/>
      <c r="U324" s="301"/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301"/>
      <c r="AL324" s="301"/>
      <c r="AM324" s="301"/>
    </row>
    <row r="325" spans="1:39" x14ac:dyDescent="0.25">
      <c r="A325" s="301"/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301"/>
      <c r="T325" s="301"/>
      <c r="U325" s="301"/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301"/>
      <c r="AL325" s="301"/>
      <c r="AM325" s="301"/>
    </row>
    <row r="326" spans="1:39" x14ac:dyDescent="0.25">
      <c r="A326" s="301"/>
      <c r="B326" s="301"/>
      <c r="C326" s="301"/>
      <c r="D326" s="301"/>
      <c r="E326" s="301"/>
      <c r="F326" s="301"/>
      <c r="G326" s="301"/>
      <c r="H326" s="301"/>
      <c r="I326" s="301"/>
      <c r="J326" s="301"/>
      <c r="K326" s="301"/>
      <c r="L326" s="301"/>
      <c r="M326" s="301"/>
      <c r="N326" s="301"/>
      <c r="O326" s="301"/>
      <c r="P326" s="301"/>
      <c r="Q326" s="301"/>
      <c r="R326" s="301"/>
      <c r="S326" s="301"/>
      <c r="T326" s="301"/>
      <c r="U326" s="301"/>
      <c r="V326" s="301"/>
      <c r="W326" s="301"/>
      <c r="X326" s="301"/>
      <c r="Y326" s="301"/>
      <c r="Z326" s="301"/>
      <c r="AA326" s="301"/>
      <c r="AB326" s="301"/>
      <c r="AC326" s="301"/>
      <c r="AD326" s="301"/>
      <c r="AE326" s="301"/>
      <c r="AF326" s="301"/>
      <c r="AG326" s="301"/>
      <c r="AH326" s="301"/>
      <c r="AI326" s="301"/>
      <c r="AJ326" s="301"/>
      <c r="AK326" s="301"/>
      <c r="AL326" s="301"/>
      <c r="AM326" s="301"/>
    </row>
    <row r="327" spans="1:39" x14ac:dyDescent="0.25">
      <c r="A327" s="301"/>
      <c r="B327" s="301"/>
      <c r="C327" s="301"/>
      <c r="D327" s="301"/>
      <c r="E327" s="301"/>
      <c r="F327" s="301"/>
      <c r="G327" s="301"/>
      <c r="H327" s="301"/>
      <c r="I327" s="301"/>
      <c r="J327" s="301"/>
      <c r="K327" s="301"/>
      <c r="L327" s="301"/>
      <c r="M327" s="301"/>
      <c r="N327" s="301"/>
      <c r="O327" s="301"/>
      <c r="P327" s="301"/>
      <c r="Q327" s="301"/>
      <c r="R327" s="301"/>
      <c r="S327" s="301"/>
      <c r="T327" s="301"/>
      <c r="U327" s="301"/>
      <c r="V327" s="301"/>
      <c r="W327" s="301"/>
      <c r="X327" s="301"/>
      <c r="Y327" s="301"/>
      <c r="Z327" s="301"/>
      <c r="AA327" s="301"/>
      <c r="AB327" s="301"/>
      <c r="AC327" s="301"/>
      <c r="AD327" s="301"/>
      <c r="AE327" s="301"/>
      <c r="AF327" s="301"/>
      <c r="AG327" s="301"/>
      <c r="AH327" s="301"/>
      <c r="AI327" s="301"/>
      <c r="AJ327" s="301"/>
      <c r="AK327" s="301"/>
      <c r="AL327" s="301"/>
      <c r="AM327" s="301"/>
    </row>
    <row r="328" spans="1:39" x14ac:dyDescent="0.25">
      <c r="A328" s="301"/>
      <c r="B328" s="301"/>
      <c r="C328" s="301"/>
      <c r="D328" s="301"/>
      <c r="E328" s="301"/>
      <c r="F328" s="301"/>
      <c r="G328" s="301"/>
      <c r="H328" s="301"/>
      <c r="I328" s="301"/>
      <c r="J328" s="301"/>
      <c r="K328" s="301"/>
      <c r="L328" s="301"/>
      <c r="M328" s="301"/>
      <c r="N328" s="301"/>
      <c r="O328" s="301"/>
      <c r="P328" s="301"/>
      <c r="Q328" s="301"/>
      <c r="R328" s="301"/>
      <c r="S328" s="301"/>
      <c r="T328" s="301"/>
      <c r="U328" s="301"/>
      <c r="V328" s="301"/>
      <c r="W328" s="301"/>
      <c r="X328" s="301"/>
      <c r="Y328" s="301"/>
      <c r="Z328" s="301"/>
      <c r="AA328" s="301"/>
      <c r="AB328" s="301"/>
      <c r="AC328" s="301"/>
      <c r="AD328" s="301"/>
      <c r="AE328" s="301"/>
      <c r="AF328" s="301"/>
      <c r="AG328" s="301"/>
      <c r="AH328" s="301"/>
      <c r="AI328" s="301"/>
      <c r="AJ328" s="301"/>
      <c r="AK328" s="301"/>
      <c r="AL328" s="301"/>
      <c r="AM328" s="301"/>
    </row>
    <row r="329" spans="1:39" x14ac:dyDescent="0.25">
      <c r="A329" s="301"/>
      <c r="B329" s="301"/>
      <c r="C329" s="301"/>
      <c r="D329" s="301"/>
      <c r="E329" s="301"/>
      <c r="F329" s="301"/>
      <c r="G329" s="301"/>
      <c r="H329" s="301"/>
      <c r="I329" s="301"/>
      <c r="J329" s="301"/>
      <c r="K329" s="301"/>
      <c r="L329" s="301"/>
      <c r="M329" s="301"/>
      <c r="N329" s="301"/>
      <c r="O329" s="301"/>
      <c r="P329" s="301"/>
      <c r="Q329" s="301"/>
      <c r="R329" s="301"/>
      <c r="S329" s="301"/>
      <c r="T329" s="301"/>
      <c r="U329" s="301"/>
      <c r="V329" s="301"/>
      <c r="W329" s="301"/>
      <c r="X329" s="301"/>
      <c r="Y329" s="301"/>
      <c r="Z329" s="301"/>
      <c r="AA329" s="301"/>
      <c r="AB329" s="301"/>
      <c r="AC329" s="301"/>
      <c r="AD329" s="301"/>
      <c r="AE329" s="301"/>
      <c r="AF329" s="301"/>
      <c r="AG329" s="301"/>
      <c r="AH329" s="301"/>
      <c r="AI329" s="301"/>
      <c r="AJ329" s="301"/>
      <c r="AK329" s="301"/>
      <c r="AL329" s="301"/>
      <c r="AM329" s="301"/>
    </row>
    <row r="330" spans="1:39" x14ac:dyDescent="0.25">
      <c r="A330" s="301"/>
      <c r="B330" s="301"/>
      <c r="C330" s="301"/>
      <c r="D330" s="301"/>
      <c r="E330" s="301"/>
      <c r="F330" s="301"/>
      <c r="G330" s="301"/>
      <c r="H330" s="301"/>
      <c r="I330" s="301"/>
      <c r="J330" s="301"/>
      <c r="K330" s="301"/>
      <c r="L330" s="301"/>
      <c r="M330" s="301"/>
      <c r="N330" s="301"/>
      <c r="O330" s="301"/>
      <c r="P330" s="301"/>
      <c r="Q330" s="301"/>
      <c r="R330" s="301"/>
      <c r="S330" s="301"/>
      <c r="T330" s="301"/>
      <c r="U330" s="301"/>
      <c r="V330" s="301"/>
      <c r="W330" s="301"/>
      <c r="X330" s="301"/>
      <c r="Y330" s="301"/>
      <c r="Z330" s="301"/>
      <c r="AA330" s="301"/>
      <c r="AB330" s="301"/>
      <c r="AC330" s="301"/>
      <c r="AD330" s="301"/>
      <c r="AE330" s="301"/>
      <c r="AF330" s="301"/>
      <c r="AG330" s="301"/>
      <c r="AH330" s="301"/>
      <c r="AI330" s="301"/>
      <c r="AJ330" s="301"/>
      <c r="AK330" s="301"/>
      <c r="AL330" s="301"/>
      <c r="AM330" s="301"/>
    </row>
    <row r="331" spans="1:39" x14ac:dyDescent="0.25">
      <c r="A331" s="301"/>
      <c r="B331" s="301"/>
      <c r="C331" s="301"/>
      <c r="D331" s="301"/>
      <c r="E331" s="301"/>
      <c r="F331" s="301"/>
      <c r="G331" s="301"/>
      <c r="H331" s="301"/>
      <c r="I331" s="301"/>
      <c r="J331" s="301"/>
      <c r="K331" s="301"/>
      <c r="L331" s="301"/>
      <c r="M331" s="301"/>
      <c r="N331" s="301"/>
      <c r="O331" s="301"/>
      <c r="P331" s="301"/>
      <c r="Q331" s="301"/>
      <c r="R331" s="301"/>
      <c r="S331" s="301"/>
      <c r="T331" s="301"/>
      <c r="U331" s="301"/>
      <c r="V331" s="301"/>
      <c r="W331" s="301"/>
      <c r="X331" s="301"/>
      <c r="Y331" s="301"/>
      <c r="Z331" s="301"/>
      <c r="AA331" s="301"/>
      <c r="AB331" s="301"/>
      <c r="AC331" s="301"/>
      <c r="AD331" s="301"/>
      <c r="AE331" s="301"/>
      <c r="AF331" s="301"/>
      <c r="AG331" s="301"/>
      <c r="AH331" s="301"/>
      <c r="AI331" s="301"/>
      <c r="AJ331" s="301"/>
      <c r="AK331" s="301"/>
      <c r="AL331" s="301"/>
      <c r="AM331" s="301"/>
    </row>
    <row r="332" spans="1:39" x14ac:dyDescent="0.25">
      <c r="A332" s="301"/>
      <c r="B332" s="301"/>
      <c r="C332" s="301"/>
      <c r="D332" s="301"/>
      <c r="E332" s="301"/>
      <c r="F332" s="301"/>
      <c r="G332" s="301"/>
      <c r="H332" s="301"/>
      <c r="I332" s="301"/>
      <c r="J332" s="301"/>
      <c r="K332" s="301"/>
      <c r="L332" s="301"/>
      <c r="M332" s="301"/>
      <c r="N332" s="301"/>
      <c r="O332" s="301"/>
      <c r="P332" s="301"/>
      <c r="Q332" s="301"/>
      <c r="R332" s="301"/>
      <c r="S332" s="301"/>
      <c r="T332" s="301"/>
      <c r="U332" s="301"/>
      <c r="V332" s="301"/>
      <c r="W332" s="301"/>
      <c r="X332" s="301"/>
      <c r="Y332" s="301"/>
      <c r="Z332" s="301"/>
      <c r="AA332" s="301"/>
      <c r="AB332" s="301"/>
      <c r="AC332" s="301"/>
      <c r="AD332" s="301"/>
      <c r="AE332" s="301"/>
      <c r="AF332" s="301"/>
      <c r="AG332" s="301"/>
      <c r="AH332" s="301"/>
      <c r="AI332" s="301"/>
      <c r="AJ332" s="301"/>
      <c r="AK332" s="301"/>
      <c r="AL332" s="301"/>
      <c r="AM332" s="301"/>
    </row>
    <row r="333" spans="1:39" x14ac:dyDescent="0.25">
      <c r="A333" s="301"/>
      <c r="B333" s="301"/>
      <c r="C333" s="301"/>
      <c r="D333" s="301"/>
      <c r="E333" s="301"/>
      <c r="F333" s="301"/>
      <c r="G333" s="301"/>
      <c r="H333" s="301"/>
      <c r="I333" s="301"/>
      <c r="J333" s="301"/>
      <c r="K333" s="301"/>
      <c r="L333" s="301"/>
      <c r="M333" s="301"/>
      <c r="N333" s="301"/>
      <c r="O333" s="301"/>
      <c r="P333" s="301"/>
      <c r="Q333" s="301"/>
      <c r="R333" s="301"/>
      <c r="S333" s="301"/>
      <c r="T333" s="301"/>
      <c r="U333" s="301"/>
      <c r="V333" s="301"/>
      <c r="W333" s="301"/>
      <c r="X333" s="301"/>
      <c r="Y333" s="301"/>
      <c r="Z333" s="301"/>
      <c r="AA333" s="301"/>
      <c r="AB333" s="301"/>
      <c r="AC333" s="301"/>
      <c r="AD333" s="301"/>
      <c r="AE333" s="301"/>
      <c r="AF333" s="301"/>
      <c r="AG333" s="301"/>
      <c r="AH333" s="301"/>
      <c r="AI333" s="301"/>
      <c r="AJ333" s="301"/>
      <c r="AK333" s="301"/>
      <c r="AL333" s="301"/>
      <c r="AM333" s="301"/>
    </row>
    <row r="334" spans="1:39" x14ac:dyDescent="0.25">
      <c r="A334" s="301"/>
      <c r="B334" s="301"/>
      <c r="C334" s="301"/>
      <c r="D334" s="301"/>
      <c r="E334" s="301"/>
      <c r="F334" s="301"/>
      <c r="G334" s="301"/>
      <c r="H334" s="301"/>
      <c r="I334" s="301"/>
      <c r="J334" s="301"/>
      <c r="K334" s="301"/>
      <c r="L334" s="301"/>
      <c r="M334" s="301"/>
      <c r="N334" s="301"/>
      <c r="O334" s="301"/>
      <c r="P334" s="301"/>
      <c r="Q334" s="301"/>
      <c r="R334" s="301"/>
      <c r="S334" s="301"/>
      <c r="T334" s="301"/>
      <c r="U334" s="301"/>
      <c r="V334" s="301"/>
      <c r="W334" s="301"/>
      <c r="X334" s="301"/>
      <c r="Y334" s="301"/>
      <c r="Z334" s="301"/>
      <c r="AA334" s="301"/>
      <c r="AB334" s="301"/>
      <c r="AC334" s="301"/>
      <c r="AD334" s="301"/>
      <c r="AE334" s="301"/>
      <c r="AF334" s="301"/>
      <c r="AG334" s="301"/>
      <c r="AH334" s="301"/>
      <c r="AI334" s="301"/>
      <c r="AJ334" s="301"/>
      <c r="AK334" s="301"/>
      <c r="AL334" s="301"/>
      <c r="AM334" s="301"/>
    </row>
    <row r="335" spans="1:39" x14ac:dyDescent="0.25">
      <c r="A335" s="301"/>
      <c r="B335" s="301"/>
      <c r="C335" s="301"/>
      <c r="D335" s="301"/>
      <c r="E335" s="301"/>
      <c r="F335" s="301"/>
      <c r="G335" s="301"/>
      <c r="H335" s="301"/>
      <c r="I335" s="301"/>
      <c r="J335" s="301"/>
      <c r="K335" s="301"/>
      <c r="L335" s="301"/>
      <c r="M335" s="301"/>
      <c r="N335" s="301"/>
      <c r="O335" s="301"/>
      <c r="P335" s="301"/>
      <c r="Q335" s="301"/>
      <c r="R335" s="301"/>
      <c r="S335" s="301"/>
      <c r="T335" s="301"/>
      <c r="U335" s="301"/>
      <c r="V335" s="301"/>
      <c r="W335" s="301"/>
      <c r="X335" s="301"/>
      <c r="Y335" s="301"/>
      <c r="Z335" s="301"/>
      <c r="AA335" s="301"/>
      <c r="AB335" s="301"/>
      <c r="AC335" s="301"/>
      <c r="AD335" s="301"/>
      <c r="AE335" s="301"/>
      <c r="AF335" s="301"/>
      <c r="AG335" s="301"/>
      <c r="AH335" s="301"/>
      <c r="AI335" s="301"/>
      <c r="AJ335" s="301"/>
      <c r="AK335" s="301"/>
      <c r="AL335" s="301"/>
      <c r="AM335" s="301"/>
    </row>
    <row r="336" spans="1:39" x14ac:dyDescent="0.25">
      <c r="A336" s="301"/>
      <c r="B336" s="301"/>
      <c r="C336" s="301"/>
      <c r="D336" s="301"/>
      <c r="E336" s="301"/>
      <c r="F336" s="301"/>
      <c r="G336" s="301"/>
      <c r="H336" s="301"/>
      <c r="I336" s="301"/>
      <c r="J336" s="301"/>
      <c r="K336" s="301"/>
      <c r="L336" s="301"/>
      <c r="M336" s="301"/>
      <c r="N336" s="301"/>
      <c r="O336" s="301"/>
      <c r="P336" s="301"/>
      <c r="Q336" s="301"/>
      <c r="R336" s="301"/>
      <c r="S336" s="301"/>
      <c r="T336" s="301"/>
      <c r="U336" s="301"/>
      <c r="V336" s="301"/>
      <c r="W336" s="301"/>
      <c r="X336" s="301"/>
      <c r="Y336" s="301"/>
      <c r="Z336" s="301"/>
      <c r="AA336" s="301"/>
      <c r="AB336" s="301"/>
      <c r="AC336" s="301"/>
      <c r="AD336" s="301"/>
      <c r="AE336" s="301"/>
      <c r="AF336" s="301"/>
      <c r="AG336" s="301"/>
      <c r="AH336" s="301"/>
      <c r="AI336" s="301"/>
      <c r="AJ336" s="301"/>
      <c r="AK336" s="301"/>
      <c r="AL336" s="301"/>
      <c r="AM336" s="301"/>
    </row>
    <row r="337" spans="1:39" x14ac:dyDescent="0.25">
      <c r="A337" s="301"/>
      <c r="B337" s="301"/>
      <c r="C337" s="301"/>
      <c r="D337" s="301"/>
      <c r="E337" s="301"/>
      <c r="F337" s="301"/>
      <c r="G337" s="301"/>
      <c r="H337" s="301"/>
      <c r="I337" s="301"/>
      <c r="J337" s="301"/>
      <c r="K337" s="301"/>
      <c r="L337" s="301"/>
      <c r="M337" s="301"/>
      <c r="N337" s="301"/>
      <c r="O337" s="301"/>
      <c r="P337" s="301"/>
      <c r="Q337" s="301"/>
      <c r="R337" s="301"/>
      <c r="S337" s="301"/>
      <c r="T337" s="301"/>
      <c r="U337" s="301"/>
      <c r="V337" s="301"/>
      <c r="W337" s="301"/>
      <c r="X337" s="301"/>
      <c r="Y337" s="301"/>
      <c r="Z337" s="301"/>
      <c r="AA337" s="301"/>
      <c r="AB337" s="301"/>
      <c r="AC337" s="301"/>
      <c r="AD337" s="301"/>
      <c r="AE337" s="301"/>
      <c r="AF337" s="301"/>
      <c r="AG337" s="301"/>
      <c r="AH337" s="301"/>
      <c r="AI337" s="301"/>
      <c r="AJ337" s="301"/>
      <c r="AK337" s="301"/>
      <c r="AL337" s="301"/>
      <c r="AM337" s="301"/>
    </row>
    <row r="338" spans="1:39" x14ac:dyDescent="0.25">
      <c r="A338" s="301"/>
      <c r="B338" s="301"/>
      <c r="C338" s="301"/>
      <c r="D338" s="301"/>
      <c r="E338" s="301"/>
      <c r="F338" s="301"/>
      <c r="G338" s="301"/>
      <c r="H338" s="301"/>
      <c r="I338" s="301"/>
      <c r="J338" s="301"/>
      <c r="K338" s="301"/>
      <c r="L338" s="301"/>
      <c r="M338" s="301"/>
      <c r="N338" s="301"/>
      <c r="O338" s="301"/>
      <c r="P338" s="301"/>
      <c r="Q338" s="301"/>
      <c r="R338" s="301"/>
      <c r="S338" s="301"/>
      <c r="T338" s="301"/>
      <c r="U338" s="301"/>
      <c r="V338" s="301"/>
      <c r="W338" s="301"/>
      <c r="X338" s="301"/>
      <c r="Y338" s="301"/>
      <c r="Z338" s="301"/>
      <c r="AA338" s="301"/>
      <c r="AB338" s="301"/>
      <c r="AC338" s="301"/>
      <c r="AD338" s="301"/>
      <c r="AE338" s="301"/>
      <c r="AF338" s="301"/>
      <c r="AG338" s="301"/>
      <c r="AH338" s="301"/>
      <c r="AI338" s="301"/>
      <c r="AJ338" s="301"/>
      <c r="AK338" s="301"/>
      <c r="AL338" s="301"/>
      <c r="AM338" s="301"/>
    </row>
    <row r="339" spans="1:39" x14ac:dyDescent="0.25">
      <c r="A339" s="301"/>
      <c r="B339" s="301"/>
      <c r="C339" s="301"/>
      <c r="D339" s="301"/>
      <c r="E339" s="301"/>
      <c r="F339" s="301"/>
      <c r="G339" s="301"/>
      <c r="H339" s="301"/>
      <c r="I339" s="301"/>
      <c r="J339" s="301"/>
      <c r="K339" s="301"/>
      <c r="L339" s="301"/>
      <c r="M339" s="301"/>
      <c r="N339" s="301"/>
      <c r="O339" s="301"/>
      <c r="P339" s="301"/>
      <c r="Q339" s="301"/>
      <c r="R339" s="301"/>
      <c r="S339" s="301"/>
      <c r="T339" s="301"/>
      <c r="U339" s="301"/>
      <c r="V339" s="301"/>
      <c r="W339" s="301"/>
      <c r="X339" s="301"/>
      <c r="Y339" s="301"/>
      <c r="Z339" s="301"/>
      <c r="AA339" s="301"/>
      <c r="AB339" s="301"/>
      <c r="AC339" s="301"/>
      <c r="AD339" s="301"/>
      <c r="AE339" s="301"/>
      <c r="AF339" s="301"/>
      <c r="AG339" s="301"/>
      <c r="AH339" s="301"/>
      <c r="AI339" s="301"/>
      <c r="AJ339" s="301"/>
      <c r="AK339" s="301"/>
      <c r="AL339" s="301"/>
      <c r="AM339" s="301"/>
    </row>
    <row r="340" spans="1:39" x14ac:dyDescent="0.25">
      <c r="A340" s="301"/>
      <c r="B340" s="301"/>
      <c r="C340" s="301"/>
      <c r="D340" s="301"/>
      <c r="E340" s="301"/>
      <c r="F340" s="301"/>
      <c r="G340" s="301"/>
      <c r="H340" s="301"/>
      <c r="I340" s="301"/>
      <c r="J340" s="301"/>
      <c r="K340" s="301"/>
      <c r="L340" s="301"/>
      <c r="M340" s="301"/>
      <c r="N340" s="301"/>
      <c r="O340" s="301"/>
      <c r="P340" s="301"/>
      <c r="Q340" s="301"/>
      <c r="R340" s="301"/>
      <c r="S340" s="301"/>
      <c r="T340" s="301"/>
      <c r="U340" s="301"/>
      <c r="V340" s="301"/>
      <c r="W340" s="301"/>
      <c r="X340" s="301"/>
      <c r="Y340" s="301"/>
      <c r="Z340" s="301"/>
      <c r="AA340" s="301"/>
      <c r="AB340" s="301"/>
      <c r="AC340" s="301"/>
      <c r="AD340" s="301"/>
      <c r="AE340" s="301"/>
      <c r="AF340" s="301"/>
      <c r="AG340" s="301"/>
      <c r="AH340" s="301"/>
      <c r="AI340" s="301"/>
      <c r="AJ340" s="301"/>
      <c r="AK340" s="301"/>
      <c r="AL340" s="301"/>
      <c r="AM340" s="301"/>
    </row>
    <row r="341" spans="1:39" x14ac:dyDescent="0.25">
      <c r="A341" s="301"/>
      <c r="B341" s="301"/>
      <c r="C341" s="301"/>
      <c r="D341" s="301"/>
      <c r="E341" s="301"/>
      <c r="F341" s="301"/>
      <c r="G341" s="301"/>
      <c r="H341" s="301"/>
      <c r="I341" s="301"/>
      <c r="J341" s="301"/>
      <c r="K341" s="301"/>
      <c r="L341" s="301"/>
      <c r="M341" s="301"/>
      <c r="N341" s="301"/>
      <c r="O341" s="301"/>
      <c r="P341" s="301"/>
      <c r="Q341" s="301"/>
      <c r="R341" s="301"/>
      <c r="S341" s="301"/>
      <c r="T341" s="301"/>
      <c r="U341" s="301"/>
      <c r="V341" s="301"/>
      <c r="W341" s="301"/>
      <c r="X341" s="301"/>
      <c r="Y341" s="301"/>
      <c r="Z341" s="301"/>
      <c r="AA341" s="301"/>
      <c r="AB341" s="301"/>
      <c r="AC341" s="301"/>
      <c r="AD341" s="301"/>
      <c r="AE341" s="301"/>
      <c r="AF341" s="301"/>
      <c r="AG341" s="301"/>
      <c r="AH341" s="301"/>
      <c r="AI341" s="301"/>
      <c r="AJ341" s="301"/>
      <c r="AK341" s="301"/>
      <c r="AL341" s="301"/>
      <c r="AM341" s="301"/>
    </row>
    <row r="342" spans="1:39" x14ac:dyDescent="0.25">
      <c r="A342" s="301"/>
      <c r="B342" s="301"/>
      <c r="C342" s="301"/>
      <c r="D342" s="301"/>
      <c r="E342" s="301"/>
      <c r="F342" s="301"/>
      <c r="G342" s="301"/>
      <c r="H342" s="301"/>
      <c r="I342" s="301"/>
      <c r="J342" s="301"/>
      <c r="K342" s="301"/>
      <c r="L342" s="301"/>
      <c r="M342" s="301"/>
      <c r="N342" s="301"/>
      <c r="O342" s="301"/>
      <c r="P342" s="301"/>
      <c r="Q342" s="301"/>
      <c r="R342" s="301"/>
      <c r="S342" s="301"/>
      <c r="T342" s="301"/>
      <c r="U342" s="301"/>
      <c r="V342" s="301"/>
      <c r="W342" s="301"/>
      <c r="X342" s="301"/>
      <c r="Y342" s="301"/>
      <c r="Z342" s="301"/>
      <c r="AA342" s="301"/>
      <c r="AB342" s="301"/>
      <c r="AC342" s="301"/>
      <c r="AD342" s="301"/>
      <c r="AE342" s="301"/>
      <c r="AF342" s="301"/>
      <c r="AG342" s="301"/>
      <c r="AH342" s="301"/>
      <c r="AI342" s="301"/>
      <c r="AJ342" s="301"/>
      <c r="AK342" s="301"/>
      <c r="AL342" s="301"/>
      <c r="AM342" s="301"/>
    </row>
    <row r="343" spans="1:39" x14ac:dyDescent="0.25">
      <c r="A343" s="301"/>
      <c r="B343" s="301"/>
      <c r="C343" s="301"/>
      <c r="D343" s="301"/>
      <c r="E343" s="301"/>
      <c r="F343" s="301"/>
      <c r="G343" s="301"/>
      <c r="H343" s="301"/>
      <c r="I343" s="301"/>
      <c r="J343" s="301"/>
      <c r="K343" s="301"/>
      <c r="L343" s="301"/>
      <c r="M343" s="301"/>
      <c r="N343" s="301"/>
      <c r="O343" s="301"/>
      <c r="P343" s="301"/>
      <c r="Q343" s="301"/>
      <c r="R343" s="301"/>
      <c r="S343" s="301"/>
      <c r="T343" s="301"/>
      <c r="U343" s="301"/>
      <c r="V343" s="301"/>
      <c r="W343" s="301"/>
      <c r="X343" s="301"/>
      <c r="Y343" s="301"/>
      <c r="Z343" s="301"/>
      <c r="AA343" s="301"/>
      <c r="AB343" s="301"/>
      <c r="AC343" s="301"/>
      <c r="AD343" s="301"/>
      <c r="AE343" s="301"/>
      <c r="AF343" s="301"/>
      <c r="AG343" s="301"/>
      <c r="AH343" s="301"/>
      <c r="AI343" s="301"/>
      <c r="AJ343" s="301"/>
      <c r="AK343" s="301"/>
      <c r="AL343" s="301"/>
      <c r="AM343" s="301"/>
    </row>
    <row r="344" spans="1:39" x14ac:dyDescent="0.25">
      <c r="A344" s="301"/>
      <c r="B344" s="301"/>
      <c r="C344" s="301"/>
      <c r="D344" s="301"/>
      <c r="E344" s="301"/>
      <c r="F344" s="301"/>
      <c r="G344" s="301"/>
      <c r="H344" s="301"/>
      <c r="I344" s="301"/>
      <c r="J344" s="301"/>
      <c r="K344" s="301"/>
      <c r="L344" s="301"/>
      <c r="M344" s="301"/>
      <c r="N344" s="301"/>
      <c r="O344" s="301"/>
      <c r="P344" s="301"/>
      <c r="Q344" s="301"/>
      <c r="R344" s="301"/>
      <c r="S344" s="301"/>
      <c r="T344" s="301"/>
      <c r="U344" s="301"/>
      <c r="V344" s="301"/>
      <c r="W344" s="301"/>
      <c r="X344" s="301"/>
      <c r="Y344" s="301"/>
      <c r="Z344" s="301"/>
      <c r="AA344" s="301"/>
      <c r="AB344" s="301"/>
      <c r="AC344" s="301"/>
      <c r="AD344" s="301"/>
      <c r="AE344" s="301"/>
      <c r="AF344" s="301"/>
      <c r="AG344" s="301"/>
      <c r="AH344" s="301"/>
      <c r="AI344" s="301"/>
      <c r="AJ344" s="301"/>
      <c r="AK344" s="301"/>
      <c r="AL344" s="301"/>
      <c r="AM344" s="301"/>
    </row>
    <row r="345" spans="1:39" x14ac:dyDescent="0.25">
      <c r="A345" s="301"/>
      <c r="B345" s="301"/>
      <c r="C345" s="301"/>
      <c r="D345" s="301"/>
      <c r="E345" s="301"/>
      <c r="F345" s="301"/>
      <c r="G345" s="301"/>
      <c r="H345" s="301"/>
      <c r="I345" s="301"/>
      <c r="J345" s="301"/>
      <c r="K345" s="301"/>
      <c r="L345" s="301"/>
      <c r="M345" s="301"/>
      <c r="N345" s="301"/>
      <c r="O345" s="301"/>
      <c r="P345" s="301"/>
      <c r="Q345" s="301"/>
      <c r="R345" s="301"/>
      <c r="S345" s="301"/>
      <c r="T345" s="301"/>
      <c r="U345" s="301"/>
      <c r="V345" s="301"/>
      <c r="W345" s="301"/>
      <c r="X345" s="301"/>
      <c r="Y345" s="301"/>
      <c r="Z345" s="301"/>
      <c r="AA345" s="301"/>
      <c r="AB345" s="301"/>
      <c r="AC345" s="301"/>
      <c r="AD345" s="301"/>
      <c r="AE345" s="301"/>
      <c r="AF345" s="301"/>
      <c r="AG345" s="301"/>
      <c r="AH345" s="301"/>
      <c r="AI345" s="301"/>
      <c r="AJ345" s="301"/>
      <c r="AK345" s="301"/>
      <c r="AL345" s="301"/>
      <c r="AM345" s="301"/>
    </row>
    <row r="346" spans="1:39" x14ac:dyDescent="0.25">
      <c r="A346" s="301"/>
      <c r="B346" s="301"/>
      <c r="C346" s="301"/>
      <c r="D346" s="301"/>
      <c r="E346" s="301"/>
      <c r="F346" s="301"/>
      <c r="G346" s="301"/>
      <c r="H346" s="301"/>
      <c r="I346" s="301"/>
      <c r="J346" s="301"/>
      <c r="K346" s="301"/>
      <c r="L346" s="301"/>
      <c r="M346" s="301"/>
      <c r="N346" s="301"/>
      <c r="O346" s="301"/>
      <c r="P346" s="301"/>
      <c r="Q346" s="301"/>
      <c r="R346" s="301"/>
      <c r="S346" s="301"/>
      <c r="T346" s="301"/>
      <c r="U346" s="301"/>
      <c r="V346" s="301"/>
      <c r="W346" s="301"/>
      <c r="X346" s="301"/>
      <c r="Y346" s="301"/>
      <c r="Z346" s="301"/>
      <c r="AA346" s="301"/>
      <c r="AB346" s="301"/>
      <c r="AC346" s="301"/>
      <c r="AD346" s="301"/>
      <c r="AE346" s="301"/>
      <c r="AF346" s="301"/>
      <c r="AG346" s="301"/>
      <c r="AH346" s="301"/>
      <c r="AI346" s="301"/>
      <c r="AJ346" s="301"/>
      <c r="AK346" s="301"/>
      <c r="AL346" s="301"/>
      <c r="AM346" s="301"/>
    </row>
    <row r="347" spans="1:39" x14ac:dyDescent="0.25">
      <c r="A347" s="301"/>
      <c r="B347" s="301"/>
      <c r="C347" s="301"/>
      <c r="D347" s="301"/>
      <c r="E347" s="301"/>
      <c r="F347" s="301"/>
      <c r="G347" s="301"/>
      <c r="H347" s="301"/>
      <c r="I347" s="301"/>
      <c r="J347" s="301"/>
      <c r="K347" s="301"/>
      <c r="L347" s="301"/>
      <c r="M347" s="301"/>
      <c r="N347" s="301"/>
      <c r="O347" s="301"/>
      <c r="P347" s="301"/>
      <c r="Q347" s="301"/>
      <c r="R347" s="301"/>
      <c r="S347" s="301"/>
      <c r="T347" s="301"/>
      <c r="U347" s="301"/>
      <c r="V347" s="301"/>
      <c r="W347" s="301"/>
      <c r="X347" s="301"/>
      <c r="Y347" s="301"/>
      <c r="Z347" s="301"/>
      <c r="AA347" s="301"/>
      <c r="AB347" s="301"/>
      <c r="AC347" s="301"/>
      <c r="AD347" s="301"/>
      <c r="AE347" s="301"/>
      <c r="AF347" s="301"/>
      <c r="AG347" s="301"/>
      <c r="AH347" s="301"/>
      <c r="AI347" s="301"/>
      <c r="AJ347" s="301"/>
      <c r="AK347" s="301"/>
      <c r="AL347" s="301"/>
      <c r="AM347" s="301"/>
    </row>
    <row r="348" spans="1:39" x14ac:dyDescent="0.25">
      <c r="A348" s="301"/>
      <c r="B348" s="301"/>
      <c r="C348" s="301"/>
      <c r="D348" s="301"/>
      <c r="E348" s="301"/>
      <c r="F348" s="301"/>
      <c r="G348" s="301"/>
      <c r="H348" s="301"/>
      <c r="I348" s="301"/>
      <c r="J348" s="301"/>
      <c r="K348" s="301"/>
      <c r="L348" s="301"/>
      <c r="M348" s="301"/>
      <c r="N348" s="301"/>
      <c r="O348" s="301"/>
      <c r="P348" s="301"/>
      <c r="Q348" s="301"/>
      <c r="R348" s="301"/>
      <c r="S348" s="301"/>
      <c r="T348" s="301"/>
      <c r="U348" s="301"/>
      <c r="V348" s="301"/>
      <c r="W348" s="301"/>
      <c r="X348" s="301"/>
      <c r="Y348" s="301"/>
      <c r="Z348" s="301"/>
      <c r="AA348" s="301"/>
      <c r="AB348" s="301"/>
      <c r="AC348" s="301"/>
      <c r="AD348" s="301"/>
      <c r="AE348" s="301"/>
      <c r="AF348" s="301"/>
      <c r="AG348" s="301"/>
      <c r="AH348" s="301"/>
      <c r="AI348" s="301"/>
      <c r="AJ348" s="301"/>
      <c r="AK348" s="301"/>
      <c r="AL348" s="301"/>
      <c r="AM348" s="301"/>
    </row>
    <row r="349" spans="1:39" x14ac:dyDescent="0.25">
      <c r="A349" s="301"/>
      <c r="B349" s="301"/>
      <c r="C349" s="301"/>
      <c r="D349" s="301"/>
      <c r="E349" s="301"/>
      <c r="F349" s="301"/>
      <c r="G349" s="301"/>
      <c r="H349" s="301"/>
      <c r="I349" s="301"/>
      <c r="J349" s="301"/>
      <c r="K349" s="301"/>
      <c r="L349" s="301"/>
      <c r="M349" s="301"/>
      <c r="N349" s="301"/>
      <c r="O349" s="301"/>
      <c r="P349" s="301"/>
      <c r="Q349" s="301"/>
      <c r="R349" s="301"/>
      <c r="S349" s="301"/>
      <c r="T349" s="301"/>
      <c r="U349" s="301"/>
      <c r="V349" s="301"/>
      <c r="W349" s="301"/>
      <c r="X349" s="301"/>
      <c r="Y349" s="301"/>
      <c r="Z349" s="301"/>
      <c r="AA349" s="301"/>
      <c r="AB349" s="301"/>
      <c r="AC349" s="301"/>
      <c r="AD349" s="301"/>
      <c r="AE349" s="301"/>
      <c r="AF349" s="301"/>
      <c r="AG349" s="301"/>
      <c r="AH349" s="301"/>
      <c r="AI349" s="301"/>
      <c r="AJ349" s="301"/>
      <c r="AK349" s="301"/>
      <c r="AL349" s="301"/>
      <c r="AM349" s="301"/>
    </row>
    <row r="350" spans="1:39" x14ac:dyDescent="0.25">
      <c r="A350" s="301"/>
      <c r="B350" s="301"/>
      <c r="C350" s="301"/>
      <c r="D350" s="301"/>
      <c r="E350" s="301"/>
      <c r="F350" s="301"/>
      <c r="G350" s="301"/>
      <c r="H350" s="301"/>
      <c r="I350" s="301"/>
      <c r="J350" s="301"/>
      <c r="K350" s="301"/>
      <c r="L350" s="301"/>
      <c r="M350" s="301"/>
      <c r="N350" s="301"/>
      <c r="O350" s="301"/>
      <c r="P350" s="301"/>
      <c r="Q350" s="301"/>
      <c r="R350" s="301"/>
      <c r="S350" s="301"/>
      <c r="T350" s="301"/>
      <c r="U350" s="301"/>
      <c r="V350" s="301"/>
      <c r="W350" s="301"/>
      <c r="X350" s="301"/>
      <c r="Y350" s="301"/>
      <c r="Z350" s="301"/>
      <c r="AA350" s="301"/>
      <c r="AB350" s="301"/>
      <c r="AC350" s="301"/>
      <c r="AD350" s="301"/>
      <c r="AE350" s="301"/>
      <c r="AF350" s="301"/>
      <c r="AG350" s="301"/>
      <c r="AH350" s="301"/>
      <c r="AI350" s="301"/>
      <c r="AJ350" s="301"/>
      <c r="AK350" s="301"/>
      <c r="AL350" s="301"/>
      <c r="AM350" s="301"/>
    </row>
    <row r="351" spans="1:39" x14ac:dyDescent="0.25">
      <c r="A351" s="301"/>
      <c r="B351" s="301"/>
      <c r="C351" s="301"/>
      <c r="D351" s="301"/>
      <c r="E351" s="301"/>
      <c r="F351" s="301"/>
      <c r="G351" s="301"/>
      <c r="H351" s="301"/>
      <c r="I351" s="301"/>
      <c r="J351" s="301"/>
      <c r="K351" s="301"/>
      <c r="L351" s="301"/>
      <c r="M351" s="301"/>
      <c r="N351" s="301"/>
      <c r="O351" s="301"/>
      <c r="P351" s="301"/>
      <c r="Q351" s="301"/>
      <c r="R351" s="301"/>
      <c r="S351" s="301"/>
      <c r="T351" s="301"/>
      <c r="U351" s="301"/>
      <c r="V351" s="301"/>
      <c r="W351" s="301"/>
      <c r="X351" s="301"/>
      <c r="Y351" s="301"/>
      <c r="Z351" s="301"/>
      <c r="AA351" s="301"/>
      <c r="AB351" s="301"/>
      <c r="AC351" s="301"/>
      <c r="AD351" s="301"/>
      <c r="AE351" s="301"/>
      <c r="AF351" s="301"/>
      <c r="AG351" s="301"/>
      <c r="AH351" s="301"/>
      <c r="AI351" s="301"/>
      <c r="AJ351" s="301"/>
      <c r="AK351" s="301"/>
      <c r="AL351" s="301"/>
      <c r="AM351" s="301"/>
    </row>
    <row r="352" spans="1:39" x14ac:dyDescent="0.25">
      <c r="A352" s="301"/>
      <c r="B352" s="301"/>
      <c r="C352" s="301"/>
      <c r="D352" s="301"/>
      <c r="E352" s="301"/>
      <c r="F352" s="301"/>
      <c r="G352" s="301"/>
      <c r="H352" s="301"/>
      <c r="I352" s="301"/>
      <c r="J352" s="301"/>
      <c r="K352" s="301"/>
      <c r="L352" s="301"/>
      <c r="M352" s="301"/>
      <c r="N352" s="301"/>
      <c r="O352" s="301"/>
      <c r="P352" s="301"/>
      <c r="Q352" s="301"/>
      <c r="R352" s="301"/>
      <c r="S352" s="301"/>
      <c r="T352" s="301"/>
      <c r="U352" s="301"/>
      <c r="V352" s="301"/>
      <c r="W352" s="301"/>
      <c r="X352" s="301"/>
      <c r="Y352" s="301"/>
      <c r="Z352" s="301"/>
      <c r="AA352" s="301"/>
      <c r="AB352" s="301"/>
      <c r="AC352" s="301"/>
      <c r="AD352" s="301"/>
      <c r="AE352" s="301"/>
      <c r="AF352" s="301"/>
      <c r="AG352" s="301"/>
      <c r="AH352" s="301"/>
      <c r="AI352" s="301"/>
      <c r="AJ352" s="301"/>
      <c r="AK352" s="301"/>
      <c r="AL352" s="301"/>
      <c r="AM352" s="301"/>
    </row>
    <row r="353" spans="1:39" x14ac:dyDescent="0.25">
      <c r="A353" s="301"/>
      <c r="B353" s="301"/>
      <c r="C353" s="301"/>
      <c r="D353" s="301"/>
      <c r="E353" s="301"/>
      <c r="F353" s="301"/>
      <c r="G353" s="301"/>
      <c r="H353" s="301"/>
      <c r="I353" s="301"/>
      <c r="J353" s="301"/>
      <c r="K353" s="301"/>
      <c r="L353" s="301"/>
      <c r="M353" s="301"/>
      <c r="N353" s="301"/>
      <c r="O353" s="301"/>
      <c r="P353" s="301"/>
      <c r="Q353" s="301"/>
      <c r="R353" s="301"/>
      <c r="S353" s="301"/>
      <c r="T353" s="301"/>
      <c r="U353" s="301"/>
      <c r="V353" s="301"/>
      <c r="W353" s="301"/>
      <c r="X353" s="301"/>
      <c r="Y353" s="301"/>
      <c r="Z353" s="301"/>
      <c r="AA353" s="301"/>
      <c r="AB353" s="301"/>
      <c r="AC353" s="301"/>
      <c r="AD353" s="301"/>
      <c r="AE353" s="301"/>
      <c r="AF353" s="301"/>
      <c r="AG353" s="301"/>
      <c r="AH353" s="301"/>
      <c r="AI353" s="301"/>
      <c r="AJ353" s="301"/>
      <c r="AK353" s="301"/>
      <c r="AL353" s="301"/>
      <c r="AM353" s="301"/>
    </row>
    <row r="354" spans="1:39" x14ac:dyDescent="0.25">
      <c r="A354" s="301"/>
      <c r="B354" s="301"/>
      <c r="C354" s="301"/>
      <c r="D354" s="301"/>
      <c r="E354" s="301"/>
      <c r="F354" s="301"/>
      <c r="G354" s="301"/>
      <c r="H354" s="301"/>
      <c r="I354" s="301"/>
      <c r="J354" s="301"/>
      <c r="K354" s="301"/>
      <c r="L354" s="301"/>
      <c r="M354" s="301"/>
      <c r="N354" s="301"/>
      <c r="O354" s="301"/>
      <c r="P354" s="301"/>
      <c r="Q354" s="301"/>
      <c r="R354" s="301"/>
      <c r="S354" s="301"/>
      <c r="T354" s="301"/>
      <c r="U354" s="301"/>
      <c r="V354" s="301"/>
      <c r="W354" s="301"/>
      <c r="X354" s="301"/>
      <c r="Y354" s="301"/>
      <c r="Z354" s="301"/>
      <c r="AA354" s="301"/>
      <c r="AB354" s="301"/>
      <c r="AC354" s="301"/>
      <c r="AD354" s="301"/>
      <c r="AE354" s="301"/>
      <c r="AF354" s="301"/>
      <c r="AG354" s="301"/>
      <c r="AH354" s="301"/>
      <c r="AI354" s="301"/>
      <c r="AJ354" s="301"/>
      <c r="AK354" s="301"/>
      <c r="AL354" s="301"/>
      <c r="AM354" s="301"/>
    </row>
    <row r="355" spans="1:39" x14ac:dyDescent="0.25">
      <c r="A355" s="301"/>
      <c r="B355" s="301"/>
      <c r="C355" s="301"/>
      <c r="D355" s="301"/>
      <c r="E355" s="301"/>
      <c r="F355" s="301"/>
      <c r="G355" s="301"/>
      <c r="H355" s="301"/>
      <c r="I355" s="301"/>
      <c r="J355" s="301"/>
      <c r="K355" s="301"/>
      <c r="L355" s="301"/>
      <c r="M355" s="301"/>
      <c r="N355" s="301"/>
      <c r="O355" s="301"/>
      <c r="P355" s="301"/>
      <c r="Q355" s="301"/>
      <c r="R355" s="301"/>
      <c r="S355" s="301"/>
      <c r="T355" s="301"/>
      <c r="U355" s="301"/>
      <c r="V355" s="301"/>
      <c r="W355" s="301"/>
      <c r="X355" s="301"/>
      <c r="Y355" s="301"/>
      <c r="Z355" s="301"/>
      <c r="AA355" s="301"/>
      <c r="AB355" s="301"/>
      <c r="AC355" s="301"/>
      <c r="AD355" s="301"/>
      <c r="AE355" s="301"/>
      <c r="AF355" s="301"/>
      <c r="AG355" s="301"/>
      <c r="AH355" s="301"/>
      <c r="AI355" s="301"/>
      <c r="AJ355" s="301"/>
      <c r="AK355" s="301"/>
      <c r="AL355" s="301"/>
      <c r="AM355" s="301"/>
    </row>
    <row r="356" spans="1:39" x14ac:dyDescent="0.25">
      <c r="A356" s="301"/>
      <c r="B356" s="301"/>
      <c r="C356" s="301"/>
      <c r="D356" s="301"/>
      <c r="E356" s="301"/>
      <c r="F356" s="301"/>
      <c r="G356" s="301"/>
      <c r="H356" s="301"/>
      <c r="I356" s="301"/>
      <c r="J356" s="301"/>
      <c r="K356" s="301"/>
      <c r="L356" s="30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  <c r="AC356" s="301"/>
      <c r="AD356" s="301"/>
      <c r="AE356" s="301"/>
      <c r="AF356" s="301"/>
      <c r="AG356" s="301"/>
      <c r="AH356" s="301"/>
      <c r="AI356" s="301"/>
      <c r="AJ356" s="301"/>
      <c r="AK356" s="301"/>
      <c r="AL356" s="301"/>
      <c r="AM356" s="301"/>
    </row>
    <row r="357" spans="1:39" x14ac:dyDescent="0.25">
      <c r="A357" s="301"/>
      <c r="B357" s="301"/>
      <c r="C357" s="301"/>
      <c r="D357" s="301"/>
      <c r="E357" s="301"/>
      <c r="F357" s="301"/>
      <c r="G357" s="301"/>
      <c r="H357" s="301"/>
      <c r="I357" s="301"/>
      <c r="J357" s="301"/>
      <c r="K357" s="301"/>
      <c r="L357" s="301"/>
      <c r="M357" s="301"/>
      <c r="N357" s="301"/>
      <c r="O357" s="301"/>
      <c r="P357" s="301"/>
      <c r="Q357" s="301"/>
      <c r="R357" s="301"/>
      <c r="S357" s="301"/>
      <c r="T357" s="301"/>
      <c r="U357" s="301"/>
      <c r="V357" s="301"/>
      <c r="W357" s="301"/>
      <c r="X357" s="301"/>
      <c r="Y357" s="301"/>
      <c r="Z357" s="301"/>
      <c r="AA357" s="301"/>
      <c r="AB357" s="301"/>
      <c r="AC357" s="301"/>
      <c r="AD357" s="301"/>
      <c r="AE357" s="301"/>
      <c r="AF357" s="301"/>
      <c r="AG357" s="301"/>
      <c r="AH357" s="301"/>
      <c r="AI357" s="301"/>
      <c r="AJ357" s="301"/>
      <c r="AK357" s="301"/>
      <c r="AL357" s="301"/>
      <c r="AM357" s="301"/>
    </row>
    <row r="358" spans="1:39" x14ac:dyDescent="0.25">
      <c r="A358" s="301"/>
      <c r="B358" s="301"/>
      <c r="C358" s="301"/>
      <c r="D358" s="301"/>
      <c r="E358" s="301"/>
      <c r="F358" s="301"/>
      <c r="G358" s="301"/>
      <c r="H358" s="301"/>
      <c r="I358" s="301"/>
      <c r="J358" s="301"/>
      <c r="K358" s="301"/>
      <c r="L358" s="301"/>
      <c r="M358" s="301"/>
      <c r="N358" s="301"/>
      <c r="O358" s="301"/>
      <c r="P358" s="301"/>
      <c r="Q358" s="301"/>
      <c r="R358" s="301"/>
      <c r="S358" s="301"/>
      <c r="T358" s="301"/>
      <c r="U358" s="301"/>
      <c r="V358" s="301"/>
      <c r="W358" s="301"/>
      <c r="X358" s="301"/>
      <c r="Y358" s="301"/>
      <c r="Z358" s="301"/>
      <c r="AA358" s="301"/>
      <c r="AB358" s="301"/>
      <c r="AC358" s="301"/>
      <c r="AD358" s="301"/>
      <c r="AE358" s="301"/>
      <c r="AF358" s="301"/>
      <c r="AG358" s="301"/>
      <c r="AH358" s="301"/>
      <c r="AI358" s="301"/>
      <c r="AJ358" s="301"/>
      <c r="AK358" s="301"/>
      <c r="AL358" s="301"/>
      <c r="AM358" s="301"/>
    </row>
    <row r="359" spans="1:39" x14ac:dyDescent="0.25">
      <c r="A359" s="301"/>
      <c r="B359" s="301"/>
      <c r="C359" s="301"/>
      <c r="D359" s="301"/>
      <c r="E359" s="301"/>
      <c r="F359" s="301"/>
      <c r="G359" s="301"/>
      <c r="H359" s="301"/>
      <c r="I359" s="301"/>
      <c r="J359" s="301"/>
      <c r="K359" s="301"/>
      <c r="L359" s="301"/>
      <c r="M359" s="301"/>
      <c r="N359" s="301"/>
      <c r="O359" s="301"/>
      <c r="P359" s="301"/>
      <c r="Q359" s="301"/>
      <c r="R359" s="301"/>
      <c r="S359" s="301"/>
      <c r="T359" s="301"/>
      <c r="U359" s="301"/>
      <c r="V359" s="301"/>
      <c r="W359" s="301"/>
      <c r="X359" s="301"/>
      <c r="Y359" s="301"/>
      <c r="Z359" s="301"/>
      <c r="AA359" s="301"/>
      <c r="AB359" s="301"/>
      <c r="AC359" s="301"/>
      <c r="AD359" s="301"/>
      <c r="AE359" s="301"/>
      <c r="AF359" s="301"/>
      <c r="AG359" s="301"/>
      <c r="AH359" s="301"/>
      <c r="AI359" s="301"/>
      <c r="AJ359" s="301"/>
      <c r="AK359" s="301"/>
      <c r="AL359" s="301"/>
      <c r="AM359" s="301"/>
    </row>
    <row r="360" spans="1:39" x14ac:dyDescent="0.25">
      <c r="A360" s="301"/>
      <c r="B360" s="301"/>
      <c r="C360" s="301"/>
      <c r="D360" s="301"/>
      <c r="E360" s="301"/>
      <c r="F360" s="301"/>
      <c r="G360" s="301"/>
      <c r="H360" s="301"/>
      <c r="I360" s="301"/>
      <c r="J360" s="301"/>
      <c r="K360" s="301"/>
      <c r="L360" s="301"/>
      <c r="M360" s="301"/>
      <c r="N360" s="301"/>
      <c r="O360" s="301"/>
      <c r="P360" s="301"/>
      <c r="Q360" s="301"/>
      <c r="R360" s="301"/>
      <c r="S360" s="301"/>
      <c r="T360" s="301"/>
      <c r="U360" s="301"/>
      <c r="V360" s="301"/>
      <c r="W360" s="301"/>
      <c r="X360" s="301"/>
      <c r="Y360" s="301"/>
      <c r="Z360" s="301"/>
      <c r="AA360" s="301"/>
      <c r="AB360" s="301"/>
      <c r="AC360" s="301"/>
      <c r="AD360" s="301"/>
      <c r="AE360" s="301"/>
      <c r="AF360" s="301"/>
      <c r="AG360" s="301"/>
      <c r="AH360" s="301"/>
      <c r="AI360" s="301"/>
      <c r="AJ360" s="301"/>
      <c r="AK360" s="301"/>
      <c r="AL360" s="301"/>
      <c r="AM360" s="301"/>
    </row>
    <row r="361" spans="1:39" x14ac:dyDescent="0.25">
      <c r="A361" s="301"/>
      <c r="B361" s="301"/>
      <c r="C361" s="301"/>
      <c r="D361" s="301"/>
      <c r="E361" s="301"/>
      <c r="F361" s="301"/>
      <c r="G361" s="301"/>
      <c r="H361" s="301"/>
      <c r="I361" s="301"/>
      <c r="J361" s="301"/>
      <c r="K361" s="301"/>
      <c r="L361" s="301"/>
      <c r="M361" s="301"/>
      <c r="N361" s="301"/>
      <c r="O361" s="301"/>
      <c r="P361" s="301"/>
      <c r="Q361" s="301"/>
      <c r="R361" s="301"/>
      <c r="S361" s="301"/>
      <c r="T361" s="301"/>
      <c r="U361" s="301"/>
      <c r="V361" s="301"/>
      <c r="W361" s="301"/>
      <c r="X361" s="301"/>
      <c r="Y361" s="301"/>
      <c r="Z361" s="301"/>
      <c r="AA361" s="301"/>
      <c r="AB361" s="301"/>
      <c r="AC361" s="301"/>
      <c r="AD361" s="301"/>
      <c r="AE361" s="301"/>
      <c r="AF361" s="301"/>
      <c r="AG361" s="301"/>
      <c r="AH361" s="301"/>
      <c r="AI361" s="301"/>
      <c r="AJ361" s="301"/>
      <c r="AK361" s="301"/>
      <c r="AL361" s="301"/>
      <c r="AM361" s="301"/>
    </row>
    <row r="362" spans="1:39" x14ac:dyDescent="0.25">
      <c r="A362" s="301"/>
      <c r="B362" s="301"/>
      <c r="C362" s="301"/>
      <c r="D362" s="301"/>
      <c r="E362" s="301"/>
      <c r="F362" s="301"/>
      <c r="G362" s="301"/>
      <c r="H362" s="301"/>
      <c r="I362" s="301"/>
      <c r="J362" s="301"/>
      <c r="K362" s="301"/>
      <c r="L362" s="301"/>
      <c r="M362" s="301"/>
      <c r="N362" s="301"/>
      <c r="O362" s="301"/>
      <c r="P362" s="301"/>
      <c r="Q362" s="301"/>
      <c r="R362" s="301"/>
      <c r="S362" s="301"/>
      <c r="T362" s="301"/>
      <c r="U362" s="301"/>
      <c r="V362" s="301"/>
      <c r="W362" s="301"/>
      <c r="X362" s="301"/>
      <c r="Y362" s="301"/>
      <c r="Z362" s="301"/>
      <c r="AA362" s="301"/>
      <c r="AB362" s="301"/>
      <c r="AC362" s="301"/>
      <c r="AD362" s="301"/>
      <c r="AE362" s="301"/>
      <c r="AF362" s="301"/>
      <c r="AG362" s="301"/>
      <c r="AH362" s="301"/>
      <c r="AI362" s="301"/>
      <c r="AJ362" s="301"/>
      <c r="AK362" s="301"/>
      <c r="AL362" s="301"/>
      <c r="AM362" s="301"/>
    </row>
    <row r="363" spans="1:39" x14ac:dyDescent="0.25">
      <c r="A363" s="301"/>
      <c r="B363" s="301"/>
      <c r="C363" s="301"/>
      <c r="D363" s="301"/>
      <c r="E363" s="301"/>
      <c r="F363" s="301"/>
      <c r="G363" s="301"/>
      <c r="H363" s="301"/>
      <c r="I363" s="301"/>
      <c r="J363" s="301"/>
      <c r="K363" s="301"/>
      <c r="L363" s="301"/>
      <c r="M363" s="301"/>
      <c r="N363" s="301"/>
      <c r="O363" s="301"/>
      <c r="P363" s="301"/>
      <c r="Q363" s="301"/>
      <c r="R363" s="301"/>
      <c r="S363" s="301"/>
      <c r="T363" s="301"/>
      <c r="U363" s="301"/>
      <c r="V363" s="301"/>
      <c r="W363" s="301"/>
      <c r="X363" s="301"/>
      <c r="Y363" s="301"/>
      <c r="Z363" s="301"/>
      <c r="AA363" s="301"/>
      <c r="AB363" s="301"/>
      <c r="AC363" s="301"/>
      <c r="AD363" s="301"/>
      <c r="AE363" s="301"/>
      <c r="AF363" s="301"/>
      <c r="AG363" s="301"/>
      <c r="AH363" s="301"/>
      <c r="AI363" s="301"/>
      <c r="AJ363" s="301"/>
      <c r="AK363" s="301"/>
      <c r="AL363" s="301"/>
      <c r="AM363" s="301"/>
    </row>
    <row r="364" spans="1:39" x14ac:dyDescent="0.25">
      <c r="A364" s="301"/>
      <c r="B364" s="301"/>
      <c r="C364" s="301"/>
      <c r="D364" s="301"/>
      <c r="E364" s="301"/>
      <c r="F364" s="301"/>
      <c r="G364" s="301"/>
      <c r="H364" s="301"/>
      <c r="I364" s="301"/>
      <c r="J364" s="301"/>
      <c r="K364" s="301"/>
      <c r="L364" s="301"/>
      <c r="M364" s="301"/>
      <c r="N364" s="301"/>
      <c r="O364" s="301"/>
      <c r="P364" s="301"/>
      <c r="Q364" s="301"/>
      <c r="R364" s="301"/>
      <c r="S364" s="301"/>
      <c r="T364" s="301"/>
      <c r="U364" s="301"/>
      <c r="V364" s="301"/>
      <c r="W364" s="301"/>
      <c r="X364" s="301"/>
      <c r="Y364" s="301"/>
      <c r="Z364" s="301"/>
      <c r="AA364" s="301"/>
      <c r="AB364" s="301"/>
      <c r="AC364" s="301"/>
      <c r="AD364" s="301"/>
      <c r="AE364" s="301"/>
      <c r="AF364" s="301"/>
      <c r="AG364" s="301"/>
      <c r="AH364" s="301"/>
      <c r="AI364" s="301"/>
      <c r="AJ364" s="301"/>
      <c r="AK364" s="301"/>
      <c r="AL364" s="301"/>
      <c r="AM364" s="301"/>
    </row>
    <row r="365" spans="1:39" x14ac:dyDescent="0.25">
      <c r="A365" s="301"/>
      <c r="B365" s="301"/>
      <c r="C365" s="301"/>
      <c r="D365" s="301"/>
      <c r="E365" s="301"/>
      <c r="F365" s="301"/>
      <c r="G365" s="301"/>
      <c r="H365" s="301"/>
      <c r="I365" s="301"/>
      <c r="J365" s="301"/>
      <c r="K365" s="301"/>
      <c r="L365" s="301"/>
      <c r="M365" s="301"/>
      <c r="N365" s="301"/>
      <c r="O365" s="301"/>
      <c r="P365" s="301"/>
      <c r="Q365" s="301"/>
      <c r="R365" s="301"/>
      <c r="S365" s="301"/>
      <c r="T365" s="301"/>
      <c r="U365" s="301"/>
      <c r="V365" s="301"/>
      <c r="W365" s="301"/>
      <c r="X365" s="301"/>
      <c r="Y365" s="301"/>
      <c r="Z365" s="301"/>
      <c r="AA365" s="301"/>
      <c r="AB365" s="301"/>
      <c r="AC365" s="301"/>
      <c r="AD365" s="301"/>
      <c r="AE365" s="301"/>
      <c r="AF365" s="301"/>
      <c r="AG365" s="301"/>
      <c r="AH365" s="301"/>
      <c r="AI365" s="301"/>
      <c r="AJ365" s="301"/>
      <c r="AK365" s="301"/>
      <c r="AL365" s="301"/>
      <c r="AM365" s="301"/>
    </row>
    <row r="366" spans="1:39" x14ac:dyDescent="0.25">
      <c r="A366" s="301"/>
      <c r="B366" s="301"/>
      <c r="C366" s="301"/>
      <c r="D366" s="301"/>
      <c r="E366" s="301"/>
      <c r="F366" s="301"/>
      <c r="G366" s="301"/>
      <c r="H366" s="301"/>
      <c r="I366" s="301"/>
      <c r="J366" s="301"/>
      <c r="K366" s="301"/>
      <c r="L366" s="301"/>
      <c r="M366" s="301"/>
      <c r="N366" s="301"/>
      <c r="O366" s="301"/>
      <c r="P366" s="301"/>
      <c r="Q366" s="301"/>
      <c r="R366" s="301"/>
      <c r="S366" s="301"/>
      <c r="T366" s="301"/>
      <c r="U366" s="301"/>
      <c r="V366" s="301"/>
      <c r="W366" s="301"/>
      <c r="X366" s="301"/>
      <c r="Y366" s="301"/>
      <c r="Z366" s="301"/>
      <c r="AA366" s="301"/>
      <c r="AB366" s="301"/>
      <c r="AC366" s="301"/>
      <c r="AD366" s="301"/>
      <c r="AE366" s="301"/>
      <c r="AF366" s="301"/>
      <c r="AG366" s="301"/>
      <c r="AH366" s="301"/>
      <c r="AI366" s="301"/>
      <c r="AJ366" s="301"/>
      <c r="AK366" s="301"/>
      <c r="AL366" s="301"/>
      <c r="AM366" s="301"/>
    </row>
    <row r="367" spans="1:39" x14ac:dyDescent="0.25">
      <c r="A367" s="301"/>
      <c r="B367" s="301"/>
      <c r="C367" s="301"/>
      <c r="D367" s="301"/>
      <c r="E367" s="301"/>
      <c r="F367" s="301"/>
      <c r="G367" s="301"/>
      <c r="H367" s="301"/>
      <c r="I367" s="301"/>
      <c r="J367" s="301"/>
      <c r="K367" s="301"/>
      <c r="L367" s="301"/>
      <c r="M367" s="301"/>
      <c r="N367" s="301"/>
      <c r="O367" s="301"/>
      <c r="P367" s="301"/>
      <c r="Q367" s="301"/>
      <c r="R367" s="301"/>
      <c r="S367" s="301"/>
      <c r="T367" s="301"/>
      <c r="U367" s="301"/>
      <c r="V367" s="301"/>
      <c r="W367" s="301"/>
      <c r="X367" s="301"/>
      <c r="Y367" s="301"/>
      <c r="Z367" s="301"/>
      <c r="AA367" s="301"/>
      <c r="AB367" s="301"/>
      <c r="AC367" s="301"/>
      <c r="AD367" s="301"/>
      <c r="AE367" s="301"/>
      <c r="AF367" s="301"/>
      <c r="AG367" s="301"/>
      <c r="AH367" s="301"/>
      <c r="AI367" s="301"/>
      <c r="AJ367" s="301"/>
      <c r="AK367" s="301"/>
      <c r="AL367" s="301"/>
      <c r="AM367" s="301"/>
    </row>
    <row r="368" spans="1:39" x14ac:dyDescent="0.25">
      <c r="A368" s="301"/>
      <c r="B368" s="301"/>
      <c r="C368" s="301"/>
      <c r="D368" s="301"/>
      <c r="E368" s="301"/>
      <c r="F368" s="301"/>
      <c r="G368" s="301"/>
      <c r="H368" s="301"/>
      <c r="I368" s="301"/>
      <c r="J368" s="301"/>
      <c r="K368" s="301"/>
      <c r="L368" s="301"/>
      <c r="M368" s="301"/>
      <c r="N368" s="301"/>
      <c r="O368" s="301"/>
      <c r="P368" s="301"/>
      <c r="Q368" s="301"/>
      <c r="R368" s="301"/>
      <c r="S368" s="301"/>
      <c r="T368" s="301"/>
      <c r="U368" s="301"/>
      <c r="V368" s="301"/>
      <c r="W368" s="301"/>
      <c r="X368" s="301"/>
      <c r="Y368" s="301"/>
      <c r="Z368" s="301"/>
      <c r="AA368" s="301"/>
      <c r="AB368" s="301"/>
      <c r="AC368" s="301"/>
      <c r="AD368" s="301"/>
      <c r="AE368" s="301"/>
      <c r="AF368" s="301"/>
      <c r="AG368" s="301"/>
      <c r="AH368" s="301"/>
      <c r="AI368" s="301"/>
      <c r="AJ368" s="301"/>
      <c r="AK368" s="301"/>
      <c r="AL368" s="301"/>
      <c r="AM368" s="301"/>
    </row>
    <row r="369" spans="1:39" x14ac:dyDescent="0.25">
      <c r="A369" s="301"/>
      <c r="B369" s="301"/>
      <c r="C369" s="301"/>
      <c r="D369" s="301"/>
      <c r="E369" s="301"/>
      <c r="F369" s="301"/>
      <c r="G369" s="301"/>
      <c r="H369" s="301"/>
      <c r="I369" s="301"/>
      <c r="J369" s="301"/>
      <c r="K369" s="301"/>
      <c r="L369" s="301"/>
      <c r="M369" s="301"/>
      <c r="N369" s="301"/>
      <c r="O369" s="301"/>
      <c r="P369" s="301"/>
      <c r="Q369" s="301"/>
      <c r="R369" s="301"/>
      <c r="S369" s="301"/>
      <c r="T369" s="301"/>
      <c r="U369" s="301"/>
      <c r="V369" s="301"/>
      <c r="W369" s="301"/>
      <c r="X369" s="301"/>
      <c r="Y369" s="301"/>
      <c r="Z369" s="301"/>
      <c r="AA369" s="301"/>
      <c r="AB369" s="301"/>
      <c r="AC369" s="301"/>
      <c r="AD369" s="301"/>
      <c r="AE369" s="301"/>
      <c r="AF369" s="301"/>
      <c r="AG369" s="301"/>
      <c r="AH369" s="301"/>
      <c r="AI369" s="301"/>
      <c r="AJ369" s="301"/>
      <c r="AK369" s="301"/>
      <c r="AL369" s="301"/>
      <c r="AM369" s="301"/>
    </row>
    <row r="370" spans="1:39" x14ac:dyDescent="0.25">
      <c r="A370" s="301"/>
      <c r="B370" s="301"/>
      <c r="C370" s="301"/>
      <c r="D370" s="301"/>
      <c r="E370" s="301"/>
      <c r="F370" s="301"/>
      <c r="G370" s="301"/>
      <c r="H370" s="301"/>
      <c r="I370" s="301"/>
      <c r="J370" s="301"/>
      <c r="K370" s="301"/>
      <c r="L370" s="301"/>
      <c r="M370" s="301"/>
      <c r="N370" s="301"/>
      <c r="O370" s="301"/>
      <c r="P370" s="301"/>
      <c r="Q370" s="301"/>
      <c r="R370" s="301"/>
      <c r="S370" s="301"/>
      <c r="T370" s="301"/>
      <c r="U370" s="301"/>
      <c r="V370" s="301"/>
      <c r="W370" s="301"/>
      <c r="X370" s="301"/>
      <c r="Y370" s="301"/>
      <c r="Z370" s="301"/>
      <c r="AA370" s="301"/>
      <c r="AB370" s="301"/>
      <c r="AC370" s="301"/>
      <c r="AD370" s="301"/>
      <c r="AE370" s="301"/>
      <c r="AF370" s="301"/>
      <c r="AG370" s="301"/>
      <c r="AH370" s="301"/>
      <c r="AI370" s="301"/>
      <c r="AJ370" s="301"/>
      <c r="AK370" s="301"/>
      <c r="AL370" s="301"/>
      <c r="AM370" s="301"/>
    </row>
    <row r="371" spans="1:39" x14ac:dyDescent="0.25">
      <c r="A371" s="301"/>
      <c r="B371" s="301"/>
      <c r="C371" s="301"/>
      <c r="D371" s="301"/>
      <c r="E371" s="301"/>
      <c r="F371" s="301"/>
      <c r="G371" s="301"/>
      <c r="H371" s="301"/>
      <c r="I371" s="301"/>
      <c r="J371" s="301"/>
      <c r="K371" s="301"/>
      <c r="L371" s="301"/>
      <c r="M371" s="301"/>
      <c r="N371" s="301"/>
      <c r="O371" s="301"/>
      <c r="P371" s="301"/>
      <c r="Q371" s="301"/>
      <c r="R371" s="301"/>
      <c r="S371" s="301"/>
      <c r="T371" s="301"/>
      <c r="U371" s="301"/>
      <c r="V371" s="301"/>
      <c r="W371" s="301"/>
      <c r="X371" s="301"/>
      <c r="Y371" s="301"/>
      <c r="Z371" s="301"/>
      <c r="AA371" s="301"/>
      <c r="AB371" s="301"/>
      <c r="AC371" s="301"/>
      <c r="AD371" s="301"/>
      <c r="AE371" s="301"/>
      <c r="AF371" s="301"/>
      <c r="AG371" s="301"/>
      <c r="AH371" s="301"/>
      <c r="AI371" s="301"/>
      <c r="AJ371" s="301"/>
      <c r="AK371" s="301"/>
      <c r="AL371" s="301"/>
      <c r="AM371" s="301"/>
    </row>
    <row r="372" spans="1:39" x14ac:dyDescent="0.25">
      <c r="A372" s="301"/>
      <c r="B372" s="301"/>
      <c r="C372" s="301"/>
      <c r="D372" s="301"/>
      <c r="E372" s="301"/>
      <c r="F372" s="301"/>
      <c r="G372" s="301"/>
      <c r="H372" s="301"/>
      <c r="I372" s="301"/>
      <c r="J372" s="301"/>
      <c r="K372" s="301"/>
      <c r="L372" s="301"/>
      <c r="M372" s="301"/>
      <c r="N372" s="301"/>
      <c r="O372" s="301"/>
      <c r="P372" s="301"/>
      <c r="Q372" s="301"/>
      <c r="R372" s="301"/>
      <c r="S372" s="301"/>
      <c r="T372" s="301"/>
      <c r="U372" s="301"/>
      <c r="V372" s="301"/>
      <c r="W372" s="301"/>
      <c r="X372" s="301"/>
      <c r="Y372" s="301"/>
      <c r="Z372" s="301"/>
      <c r="AA372" s="301"/>
      <c r="AB372" s="301"/>
      <c r="AC372" s="301"/>
      <c r="AD372" s="301"/>
      <c r="AE372" s="301"/>
      <c r="AF372" s="301"/>
      <c r="AG372" s="301"/>
      <c r="AH372" s="301"/>
      <c r="AI372" s="301"/>
      <c r="AJ372" s="301"/>
      <c r="AK372" s="301"/>
      <c r="AL372" s="301"/>
      <c r="AM372" s="301"/>
    </row>
    <row r="373" spans="1:39" x14ac:dyDescent="0.25">
      <c r="A373" s="301"/>
      <c r="B373" s="301"/>
      <c r="C373" s="301"/>
      <c r="D373" s="301"/>
      <c r="E373" s="301"/>
      <c r="F373" s="301"/>
      <c r="G373" s="301"/>
      <c r="H373" s="301"/>
      <c r="I373" s="301"/>
      <c r="J373" s="301"/>
      <c r="K373" s="301"/>
      <c r="L373" s="301"/>
      <c r="M373" s="301"/>
      <c r="N373" s="301"/>
      <c r="O373" s="301"/>
      <c r="P373" s="301"/>
      <c r="Q373" s="301"/>
      <c r="R373" s="301"/>
      <c r="S373" s="301"/>
      <c r="T373" s="301"/>
      <c r="U373" s="301"/>
      <c r="V373" s="301"/>
      <c r="W373" s="301"/>
      <c r="X373" s="301"/>
      <c r="Y373" s="301"/>
      <c r="Z373" s="301"/>
      <c r="AA373" s="301"/>
      <c r="AB373" s="301"/>
      <c r="AC373" s="301"/>
      <c r="AD373" s="301"/>
      <c r="AE373" s="301"/>
      <c r="AF373" s="301"/>
      <c r="AG373" s="301"/>
      <c r="AH373" s="301"/>
      <c r="AI373" s="301"/>
      <c r="AJ373" s="301"/>
      <c r="AK373" s="301"/>
      <c r="AL373" s="301"/>
      <c r="AM373" s="301"/>
    </row>
    <row r="374" spans="1:39" x14ac:dyDescent="0.25">
      <c r="A374" s="301"/>
      <c r="B374" s="301"/>
      <c r="C374" s="301"/>
      <c r="D374" s="301"/>
      <c r="E374" s="301"/>
      <c r="F374" s="301"/>
      <c r="G374" s="301"/>
      <c r="H374" s="301"/>
      <c r="I374" s="301"/>
      <c r="J374" s="301"/>
      <c r="K374" s="301"/>
      <c r="L374" s="301"/>
      <c r="M374" s="301"/>
      <c r="N374" s="301"/>
      <c r="O374" s="301"/>
      <c r="P374" s="301"/>
      <c r="Q374" s="301"/>
      <c r="R374" s="301"/>
      <c r="S374" s="301"/>
      <c r="T374" s="301"/>
      <c r="U374" s="301"/>
      <c r="V374" s="301"/>
      <c r="W374" s="301"/>
      <c r="X374" s="301"/>
      <c r="Y374" s="301"/>
      <c r="Z374" s="301"/>
      <c r="AA374" s="301"/>
      <c r="AB374" s="301"/>
      <c r="AC374" s="301"/>
      <c r="AD374" s="301"/>
      <c r="AE374" s="301"/>
      <c r="AF374" s="301"/>
      <c r="AG374" s="301"/>
      <c r="AH374" s="301"/>
      <c r="AI374" s="301"/>
      <c r="AJ374" s="301"/>
      <c r="AK374" s="301"/>
      <c r="AL374" s="301"/>
      <c r="AM374" s="301"/>
    </row>
    <row r="375" spans="1:39" x14ac:dyDescent="0.25">
      <c r="A375" s="301"/>
      <c r="B375" s="301"/>
      <c r="C375" s="301"/>
      <c r="D375" s="301"/>
      <c r="E375" s="301"/>
      <c r="F375" s="301"/>
      <c r="G375" s="301"/>
      <c r="H375" s="301"/>
      <c r="I375" s="301"/>
      <c r="J375" s="301"/>
      <c r="K375" s="301"/>
      <c r="L375" s="301"/>
      <c r="M375" s="301"/>
      <c r="N375" s="301"/>
      <c r="O375" s="301"/>
      <c r="P375" s="301"/>
      <c r="Q375" s="301"/>
      <c r="R375" s="301"/>
      <c r="S375" s="301"/>
      <c r="T375" s="301"/>
      <c r="U375" s="301"/>
      <c r="V375" s="301"/>
      <c r="W375" s="301"/>
      <c r="X375" s="301"/>
      <c r="Y375" s="301"/>
      <c r="Z375" s="301"/>
      <c r="AA375" s="301"/>
      <c r="AB375" s="301"/>
      <c r="AC375" s="301"/>
      <c r="AD375" s="301"/>
      <c r="AE375" s="301"/>
      <c r="AF375" s="301"/>
      <c r="AG375" s="301"/>
      <c r="AH375" s="301"/>
      <c r="AI375" s="301"/>
      <c r="AJ375" s="301"/>
      <c r="AK375" s="301"/>
      <c r="AL375" s="301"/>
      <c r="AM375" s="301"/>
    </row>
    <row r="376" spans="1:39" x14ac:dyDescent="0.25">
      <c r="A376" s="301"/>
      <c r="B376" s="301"/>
      <c r="C376" s="301"/>
      <c r="D376" s="301"/>
      <c r="E376" s="301"/>
      <c r="F376" s="301"/>
      <c r="G376" s="301"/>
      <c r="H376" s="301"/>
      <c r="I376" s="301"/>
      <c r="J376" s="301"/>
      <c r="K376" s="301"/>
      <c r="L376" s="301"/>
      <c r="M376" s="301"/>
      <c r="N376" s="301"/>
      <c r="O376" s="301"/>
      <c r="P376" s="301"/>
      <c r="Q376" s="301"/>
      <c r="R376" s="301"/>
      <c r="S376" s="301"/>
      <c r="T376" s="301"/>
      <c r="U376" s="301"/>
      <c r="V376" s="301"/>
      <c r="W376" s="301"/>
      <c r="X376" s="301"/>
      <c r="Y376" s="301"/>
      <c r="Z376" s="301"/>
      <c r="AA376" s="301"/>
      <c r="AB376" s="301"/>
      <c r="AC376" s="301"/>
      <c r="AD376" s="301"/>
      <c r="AE376" s="301"/>
      <c r="AF376" s="301"/>
      <c r="AG376" s="301"/>
      <c r="AH376" s="301"/>
      <c r="AI376" s="301"/>
      <c r="AJ376" s="301"/>
      <c r="AK376" s="301"/>
      <c r="AL376" s="301"/>
      <c r="AM376" s="301"/>
    </row>
    <row r="377" spans="1:39" x14ac:dyDescent="0.25">
      <c r="A377" s="301"/>
      <c r="B377" s="301"/>
      <c r="C377" s="301"/>
      <c r="D377" s="301"/>
      <c r="E377" s="301"/>
      <c r="F377" s="301"/>
      <c r="G377" s="301"/>
      <c r="H377" s="301"/>
      <c r="I377" s="301"/>
      <c r="J377" s="301"/>
      <c r="K377" s="301"/>
      <c r="L377" s="301"/>
      <c r="M377" s="301"/>
      <c r="N377" s="301"/>
      <c r="O377" s="301"/>
      <c r="P377" s="301"/>
      <c r="Q377" s="301"/>
      <c r="R377" s="301"/>
      <c r="S377" s="301"/>
      <c r="T377" s="301"/>
      <c r="U377" s="301"/>
      <c r="V377" s="301"/>
      <c r="W377" s="301"/>
      <c r="X377" s="301"/>
      <c r="Y377" s="301"/>
      <c r="Z377" s="301"/>
      <c r="AA377" s="301"/>
      <c r="AB377" s="301"/>
      <c r="AC377" s="301"/>
      <c r="AD377" s="301"/>
      <c r="AE377" s="301"/>
      <c r="AF377" s="301"/>
      <c r="AG377" s="301"/>
      <c r="AH377" s="301"/>
      <c r="AI377" s="301"/>
      <c r="AJ377" s="301"/>
      <c r="AK377" s="301"/>
      <c r="AL377" s="301"/>
      <c r="AM377" s="301"/>
    </row>
    <row r="378" spans="1:39" x14ac:dyDescent="0.25">
      <c r="A378" s="301"/>
      <c r="B378" s="301"/>
      <c r="C378" s="301"/>
      <c r="D378" s="301"/>
      <c r="E378" s="301"/>
      <c r="F378" s="301"/>
      <c r="G378" s="301"/>
      <c r="H378" s="301"/>
      <c r="I378" s="301"/>
      <c r="J378" s="301"/>
      <c r="K378" s="301"/>
      <c r="L378" s="301"/>
      <c r="M378" s="301"/>
      <c r="N378" s="301"/>
      <c r="O378" s="301"/>
      <c r="P378" s="301"/>
      <c r="Q378" s="301"/>
      <c r="R378" s="301"/>
      <c r="S378" s="301"/>
      <c r="T378" s="301"/>
      <c r="U378" s="301"/>
      <c r="V378" s="301"/>
      <c r="W378" s="301"/>
      <c r="X378" s="301"/>
      <c r="Y378" s="301"/>
      <c r="Z378" s="301"/>
      <c r="AA378" s="301"/>
      <c r="AB378" s="301"/>
      <c r="AC378" s="301"/>
      <c r="AD378" s="301"/>
      <c r="AE378" s="301"/>
      <c r="AF378" s="301"/>
      <c r="AG378" s="301"/>
      <c r="AH378" s="301"/>
      <c r="AI378" s="301"/>
      <c r="AJ378" s="301"/>
      <c r="AK378" s="301"/>
      <c r="AL378" s="301"/>
      <c r="AM378" s="301"/>
    </row>
    <row r="379" spans="1:39" x14ac:dyDescent="0.25">
      <c r="A379" s="301"/>
      <c r="B379" s="301"/>
      <c r="C379" s="301"/>
      <c r="D379" s="301"/>
      <c r="E379" s="301"/>
      <c r="F379" s="301"/>
      <c r="G379" s="301"/>
      <c r="H379" s="301"/>
      <c r="I379" s="301"/>
      <c r="J379" s="301"/>
      <c r="K379" s="301"/>
      <c r="L379" s="301"/>
      <c r="M379" s="301"/>
      <c r="N379" s="301"/>
      <c r="O379" s="301"/>
      <c r="P379" s="301"/>
      <c r="Q379" s="301"/>
      <c r="R379" s="301"/>
      <c r="S379" s="301"/>
      <c r="T379" s="301"/>
      <c r="U379" s="301"/>
      <c r="V379" s="301"/>
      <c r="W379" s="301"/>
      <c r="X379" s="301"/>
      <c r="Y379" s="301"/>
      <c r="Z379" s="301"/>
      <c r="AA379" s="301"/>
      <c r="AB379" s="301"/>
      <c r="AC379" s="301"/>
      <c r="AD379" s="301"/>
      <c r="AE379" s="301"/>
      <c r="AF379" s="301"/>
      <c r="AG379" s="301"/>
      <c r="AH379" s="301"/>
      <c r="AI379" s="301"/>
      <c r="AJ379" s="301"/>
      <c r="AK379" s="301"/>
      <c r="AL379" s="301"/>
      <c r="AM379" s="301"/>
    </row>
    <row r="380" spans="1:39" x14ac:dyDescent="0.25">
      <c r="A380" s="301"/>
      <c r="B380" s="301"/>
      <c r="C380" s="301"/>
      <c r="D380" s="301"/>
      <c r="E380" s="301"/>
      <c r="F380" s="301"/>
      <c r="G380" s="301"/>
      <c r="H380" s="301"/>
      <c r="I380" s="301"/>
      <c r="J380" s="301"/>
      <c r="K380" s="301"/>
      <c r="L380" s="301"/>
      <c r="M380" s="301"/>
      <c r="N380" s="301"/>
      <c r="O380" s="301"/>
      <c r="P380" s="301"/>
      <c r="Q380" s="301"/>
      <c r="R380" s="301"/>
      <c r="S380" s="301"/>
      <c r="T380" s="301"/>
      <c r="U380" s="301"/>
      <c r="V380" s="301"/>
      <c r="W380" s="301"/>
      <c r="X380" s="301"/>
      <c r="Y380" s="301"/>
      <c r="Z380" s="301"/>
      <c r="AA380" s="301"/>
      <c r="AB380" s="301"/>
      <c r="AC380" s="301"/>
      <c r="AD380" s="301"/>
      <c r="AE380" s="301"/>
      <c r="AF380" s="301"/>
      <c r="AG380" s="301"/>
      <c r="AH380" s="301"/>
      <c r="AI380" s="301"/>
      <c r="AJ380" s="301"/>
      <c r="AK380" s="301"/>
      <c r="AL380" s="301"/>
      <c r="AM380" s="301"/>
    </row>
    <row r="381" spans="1:39" x14ac:dyDescent="0.25">
      <c r="A381" s="301"/>
      <c r="B381" s="301"/>
      <c r="C381" s="301"/>
      <c r="D381" s="301"/>
      <c r="E381" s="301"/>
      <c r="F381" s="301"/>
      <c r="G381" s="301"/>
      <c r="H381" s="301"/>
      <c r="I381" s="301"/>
      <c r="J381" s="301"/>
      <c r="K381" s="301"/>
      <c r="L381" s="301"/>
      <c r="M381" s="301"/>
      <c r="N381" s="301"/>
      <c r="O381" s="301"/>
      <c r="P381" s="301"/>
      <c r="Q381" s="301"/>
      <c r="R381" s="301"/>
      <c r="S381" s="301"/>
      <c r="T381" s="301"/>
      <c r="U381" s="301"/>
      <c r="V381" s="301"/>
      <c r="W381" s="301"/>
      <c r="X381" s="301"/>
      <c r="Y381" s="301"/>
      <c r="Z381" s="301"/>
      <c r="AA381" s="301"/>
      <c r="AB381" s="301"/>
      <c r="AC381" s="301"/>
      <c r="AD381" s="301"/>
      <c r="AE381" s="301"/>
      <c r="AF381" s="301"/>
      <c r="AG381" s="301"/>
      <c r="AH381" s="301"/>
      <c r="AI381" s="301"/>
      <c r="AJ381" s="301"/>
      <c r="AK381" s="301"/>
      <c r="AL381" s="301"/>
      <c r="AM381" s="301"/>
    </row>
    <row r="382" spans="1:39" x14ac:dyDescent="0.25">
      <c r="A382" s="301"/>
      <c r="B382" s="301"/>
      <c r="C382" s="301"/>
      <c r="D382" s="301"/>
      <c r="E382" s="301"/>
      <c r="F382" s="301"/>
      <c r="G382" s="301"/>
      <c r="H382" s="301"/>
      <c r="I382" s="301"/>
      <c r="J382" s="301"/>
      <c r="K382" s="301"/>
      <c r="L382" s="301"/>
      <c r="M382" s="301"/>
      <c r="N382" s="301"/>
      <c r="O382" s="301"/>
      <c r="P382" s="301"/>
      <c r="Q382" s="301"/>
      <c r="R382" s="301"/>
      <c r="S382" s="301"/>
      <c r="T382" s="301"/>
      <c r="U382" s="301"/>
      <c r="V382" s="301"/>
      <c r="W382" s="301"/>
      <c r="X382" s="301"/>
      <c r="Y382" s="301"/>
      <c r="Z382" s="301"/>
      <c r="AA382" s="301"/>
      <c r="AB382" s="301"/>
      <c r="AC382" s="301"/>
      <c r="AD382" s="301"/>
      <c r="AE382" s="301"/>
      <c r="AF382" s="301"/>
      <c r="AG382" s="301"/>
      <c r="AH382" s="301"/>
      <c r="AI382" s="301"/>
      <c r="AJ382" s="301"/>
      <c r="AK382" s="301"/>
      <c r="AL382" s="301"/>
      <c r="AM382" s="301"/>
    </row>
    <row r="383" spans="1:39" x14ac:dyDescent="0.25">
      <c r="A383" s="301"/>
      <c r="B383" s="301"/>
      <c r="C383" s="301"/>
      <c r="D383" s="301"/>
      <c r="E383" s="301"/>
      <c r="F383" s="301"/>
      <c r="G383" s="301"/>
      <c r="H383" s="301"/>
      <c r="I383" s="301"/>
      <c r="J383" s="301"/>
      <c r="K383" s="301"/>
      <c r="L383" s="301"/>
      <c r="M383" s="301"/>
      <c r="N383" s="301"/>
      <c r="O383" s="301"/>
      <c r="P383" s="301"/>
      <c r="Q383" s="301"/>
      <c r="R383" s="301"/>
      <c r="S383" s="301"/>
      <c r="T383" s="301"/>
      <c r="U383" s="301"/>
      <c r="V383" s="301"/>
      <c r="W383" s="301"/>
      <c r="X383" s="301"/>
      <c r="Y383" s="301"/>
      <c r="Z383" s="301"/>
      <c r="AA383" s="301"/>
      <c r="AB383" s="301"/>
      <c r="AC383" s="301"/>
      <c r="AD383" s="301"/>
      <c r="AE383" s="301"/>
      <c r="AF383" s="301"/>
      <c r="AG383" s="301"/>
      <c r="AH383" s="301"/>
      <c r="AI383" s="301"/>
      <c r="AJ383" s="301"/>
      <c r="AK383" s="301"/>
      <c r="AL383" s="301"/>
      <c r="AM383" s="301"/>
    </row>
    <row r="384" spans="1:39" x14ac:dyDescent="0.25">
      <c r="A384" s="301"/>
      <c r="B384" s="301"/>
      <c r="C384" s="301"/>
      <c r="D384" s="301"/>
      <c r="E384" s="301"/>
      <c r="F384" s="301"/>
      <c r="G384" s="301"/>
      <c r="H384" s="301"/>
      <c r="I384" s="301"/>
      <c r="J384" s="301"/>
      <c r="K384" s="301"/>
      <c r="L384" s="301"/>
      <c r="M384" s="301"/>
      <c r="N384" s="301"/>
      <c r="O384" s="301"/>
      <c r="P384" s="301"/>
      <c r="Q384" s="301"/>
      <c r="R384" s="301"/>
      <c r="S384" s="301"/>
      <c r="T384" s="301"/>
      <c r="U384" s="301"/>
      <c r="V384" s="301"/>
      <c r="W384" s="301"/>
      <c r="X384" s="301"/>
      <c r="Y384" s="301"/>
      <c r="Z384" s="301"/>
      <c r="AA384" s="301"/>
      <c r="AB384" s="301"/>
      <c r="AC384" s="301"/>
      <c r="AD384" s="301"/>
      <c r="AE384" s="301"/>
      <c r="AF384" s="301"/>
      <c r="AG384" s="301"/>
      <c r="AH384" s="301"/>
      <c r="AI384" s="301"/>
      <c r="AJ384" s="301"/>
      <c r="AK384" s="301"/>
      <c r="AL384" s="301"/>
      <c r="AM384" s="301"/>
    </row>
    <row r="385" spans="1:39" x14ac:dyDescent="0.25">
      <c r="A385" s="301"/>
      <c r="B385" s="301"/>
      <c r="C385" s="301"/>
      <c r="D385" s="301"/>
      <c r="E385" s="301"/>
      <c r="F385" s="301"/>
      <c r="G385" s="301"/>
      <c r="H385" s="301"/>
      <c r="I385" s="301"/>
      <c r="J385" s="301"/>
      <c r="K385" s="301"/>
      <c r="L385" s="301"/>
      <c r="M385" s="301"/>
      <c r="N385" s="301"/>
      <c r="O385" s="301"/>
      <c r="P385" s="301"/>
      <c r="Q385" s="301"/>
      <c r="R385" s="301"/>
      <c r="S385" s="301"/>
      <c r="T385" s="301"/>
      <c r="U385" s="301"/>
      <c r="V385" s="301"/>
      <c r="W385" s="301"/>
      <c r="X385" s="301"/>
      <c r="Y385" s="301"/>
      <c r="Z385" s="301"/>
      <c r="AA385" s="301"/>
      <c r="AB385" s="301"/>
      <c r="AC385" s="301"/>
      <c r="AD385" s="301"/>
      <c r="AE385" s="301"/>
      <c r="AF385" s="301"/>
      <c r="AG385" s="301"/>
      <c r="AH385" s="301"/>
      <c r="AI385" s="301"/>
      <c r="AJ385" s="301"/>
      <c r="AK385" s="301"/>
      <c r="AL385" s="301"/>
      <c r="AM385" s="301"/>
    </row>
    <row r="386" spans="1:39" x14ac:dyDescent="0.25">
      <c r="A386" s="301"/>
      <c r="B386" s="301"/>
      <c r="C386" s="301"/>
      <c r="D386" s="301"/>
      <c r="E386" s="301"/>
      <c r="F386" s="301"/>
      <c r="G386" s="301"/>
      <c r="H386" s="301"/>
      <c r="I386" s="301"/>
      <c r="J386" s="301"/>
      <c r="K386" s="301"/>
      <c r="L386" s="301"/>
      <c r="M386" s="301"/>
      <c r="N386" s="301"/>
      <c r="O386" s="301"/>
      <c r="P386" s="301"/>
      <c r="Q386" s="301"/>
      <c r="R386" s="301"/>
      <c r="S386" s="301"/>
      <c r="T386" s="301"/>
      <c r="U386" s="301"/>
      <c r="V386" s="301"/>
      <c r="W386" s="301"/>
      <c r="X386" s="301"/>
      <c r="Y386" s="301"/>
      <c r="Z386" s="301"/>
      <c r="AA386" s="301"/>
      <c r="AB386" s="301"/>
      <c r="AC386" s="301"/>
      <c r="AD386" s="301"/>
      <c r="AE386" s="301"/>
      <c r="AF386" s="301"/>
      <c r="AG386" s="301"/>
      <c r="AH386" s="301"/>
      <c r="AI386" s="301"/>
      <c r="AJ386" s="301"/>
      <c r="AK386" s="301"/>
      <c r="AL386" s="301"/>
      <c r="AM386" s="301"/>
    </row>
    <row r="387" spans="1:39" x14ac:dyDescent="0.25">
      <c r="A387" s="301"/>
      <c r="B387" s="301"/>
      <c r="C387" s="301"/>
      <c r="D387" s="301"/>
      <c r="E387" s="301"/>
      <c r="F387" s="301"/>
      <c r="G387" s="301"/>
      <c r="H387" s="301"/>
      <c r="I387" s="301"/>
      <c r="J387" s="301"/>
      <c r="K387" s="301"/>
      <c r="L387" s="301"/>
      <c r="M387" s="301"/>
      <c r="N387" s="301"/>
      <c r="O387" s="301"/>
      <c r="P387" s="301"/>
      <c r="Q387" s="301"/>
      <c r="R387" s="301"/>
      <c r="S387" s="301"/>
      <c r="T387" s="301"/>
      <c r="U387" s="301"/>
      <c r="V387" s="301"/>
      <c r="W387" s="301"/>
      <c r="X387" s="301"/>
      <c r="Y387" s="301"/>
      <c r="Z387" s="301"/>
      <c r="AA387" s="301"/>
      <c r="AB387" s="301"/>
      <c r="AC387" s="301"/>
      <c r="AD387" s="301"/>
      <c r="AE387" s="301"/>
      <c r="AF387" s="301"/>
      <c r="AG387" s="301"/>
      <c r="AH387" s="301"/>
      <c r="AI387" s="301"/>
      <c r="AJ387" s="301"/>
      <c r="AK387" s="301"/>
      <c r="AL387" s="301"/>
      <c r="AM387" s="301"/>
    </row>
    <row r="388" spans="1:39" x14ac:dyDescent="0.25">
      <c r="A388" s="301"/>
      <c r="B388" s="301"/>
      <c r="C388" s="301"/>
      <c r="D388" s="301"/>
      <c r="E388" s="301"/>
      <c r="F388" s="301"/>
      <c r="G388" s="301"/>
      <c r="H388" s="301"/>
      <c r="I388" s="301"/>
      <c r="J388" s="301"/>
      <c r="K388" s="301"/>
      <c r="L388" s="301"/>
      <c r="M388" s="301"/>
      <c r="N388" s="301"/>
      <c r="O388" s="301"/>
      <c r="P388" s="301"/>
      <c r="Q388" s="301"/>
      <c r="R388" s="301"/>
      <c r="S388" s="301"/>
      <c r="T388" s="301"/>
      <c r="U388" s="301"/>
      <c r="V388" s="301"/>
      <c r="W388" s="301"/>
      <c r="X388" s="301"/>
      <c r="Y388" s="301"/>
      <c r="Z388" s="301"/>
      <c r="AA388" s="301"/>
      <c r="AB388" s="301"/>
      <c r="AC388" s="301"/>
      <c r="AD388" s="301"/>
      <c r="AE388" s="301"/>
      <c r="AF388" s="301"/>
      <c r="AG388" s="301"/>
      <c r="AH388" s="301"/>
      <c r="AI388" s="301"/>
      <c r="AJ388" s="301"/>
      <c r="AK388" s="301"/>
      <c r="AL388" s="301"/>
      <c r="AM388" s="301"/>
    </row>
    <row r="389" spans="1:39" x14ac:dyDescent="0.25">
      <c r="A389" s="301"/>
      <c r="B389" s="301"/>
      <c r="C389" s="301"/>
      <c r="D389" s="301"/>
      <c r="E389" s="301"/>
      <c r="F389" s="301"/>
      <c r="G389" s="301"/>
      <c r="H389" s="301"/>
      <c r="I389" s="301"/>
      <c r="J389" s="301"/>
      <c r="K389" s="301"/>
      <c r="L389" s="301"/>
      <c r="M389" s="301"/>
      <c r="N389" s="301"/>
      <c r="O389" s="301"/>
      <c r="P389" s="301"/>
      <c r="Q389" s="301"/>
      <c r="R389" s="301"/>
      <c r="S389" s="301"/>
      <c r="T389" s="301"/>
      <c r="U389" s="301"/>
      <c r="V389" s="301"/>
      <c r="W389" s="301"/>
      <c r="X389" s="301"/>
      <c r="Y389" s="301"/>
      <c r="Z389" s="301"/>
      <c r="AA389" s="301"/>
      <c r="AB389" s="301"/>
      <c r="AC389" s="301"/>
      <c r="AD389" s="301"/>
      <c r="AE389" s="301"/>
      <c r="AF389" s="301"/>
      <c r="AG389" s="301"/>
      <c r="AH389" s="301"/>
      <c r="AI389" s="301"/>
      <c r="AJ389" s="301"/>
      <c r="AK389" s="301"/>
      <c r="AL389" s="301"/>
      <c r="AM389" s="301"/>
    </row>
    <row r="390" spans="1:39" x14ac:dyDescent="0.25">
      <c r="A390" s="301"/>
      <c r="B390" s="301"/>
      <c r="C390" s="301"/>
      <c r="D390" s="301"/>
      <c r="E390" s="301"/>
      <c r="F390" s="301"/>
      <c r="G390" s="301"/>
      <c r="H390" s="301"/>
      <c r="I390" s="301"/>
      <c r="J390" s="301"/>
      <c r="K390" s="301"/>
      <c r="L390" s="301"/>
      <c r="M390" s="301"/>
      <c r="N390" s="301"/>
      <c r="O390" s="301"/>
      <c r="P390" s="301"/>
      <c r="Q390" s="301"/>
      <c r="R390" s="301"/>
      <c r="S390" s="301"/>
      <c r="T390" s="301"/>
      <c r="U390" s="301"/>
      <c r="V390" s="301"/>
      <c r="W390" s="301"/>
      <c r="X390" s="301"/>
      <c r="Y390" s="301"/>
      <c r="Z390" s="301"/>
      <c r="AA390" s="301"/>
      <c r="AB390" s="301"/>
      <c r="AC390" s="301"/>
      <c r="AD390" s="301"/>
      <c r="AE390" s="301"/>
      <c r="AF390" s="301"/>
      <c r="AG390" s="301"/>
      <c r="AH390" s="301"/>
      <c r="AI390" s="301"/>
      <c r="AJ390" s="301"/>
      <c r="AK390" s="301"/>
      <c r="AL390" s="301"/>
      <c r="AM390" s="301"/>
    </row>
    <row r="391" spans="1:39" x14ac:dyDescent="0.25">
      <c r="A391" s="301"/>
      <c r="B391" s="301"/>
      <c r="C391" s="301"/>
      <c r="D391" s="301"/>
      <c r="E391" s="301"/>
      <c r="F391" s="301"/>
      <c r="G391" s="301"/>
      <c r="H391" s="301"/>
      <c r="I391" s="301"/>
      <c r="J391" s="301"/>
      <c r="K391" s="301"/>
      <c r="L391" s="301"/>
      <c r="M391" s="301"/>
      <c r="N391" s="301"/>
      <c r="O391" s="301"/>
      <c r="P391" s="301"/>
      <c r="Q391" s="301"/>
      <c r="R391" s="301"/>
      <c r="S391" s="301"/>
      <c r="T391" s="301"/>
      <c r="U391" s="301"/>
      <c r="V391" s="301"/>
      <c r="W391" s="301"/>
      <c r="X391" s="301"/>
      <c r="Y391" s="301"/>
      <c r="Z391" s="301"/>
      <c r="AA391" s="301"/>
      <c r="AB391" s="301"/>
      <c r="AC391" s="301"/>
      <c r="AD391" s="301"/>
      <c r="AE391" s="301"/>
      <c r="AF391" s="301"/>
      <c r="AG391" s="301"/>
      <c r="AH391" s="301"/>
      <c r="AI391" s="301"/>
      <c r="AJ391" s="301"/>
      <c r="AK391" s="301"/>
      <c r="AL391" s="301"/>
      <c r="AM391" s="301"/>
    </row>
    <row r="392" spans="1:39" x14ac:dyDescent="0.25">
      <c r="A392" s="301"/>
      <c r="B392" s="301"/>
      <c r="C392" s="301"/>
      <c r="D392" s="301"/>
      <c r="E392" s="301"/>
      <c r="F392" s="301"/>
      <c r="G392" s="301"/>
      <c r="H392" s="301"/>
      <c r="I392" s="301"/>
      <c r="J392" s="301"/>
      <c r="K392" s="301"/>
      <c r="L392" s="301"/>
      <c r="M392" s="301"/>
      <c r="N392" s="301"/>
      <c r="O392" s="301"/>
      <c r="P392" s="301"/>
      <c r="Q392" s="301"/>
      <c r="R392" s="301"/>
      <c r="S392" s="301"/>
      <c r="T392" s="301"/>
      <c r="U392" s="301"/>
      <c r="V392" s="301"/>
      <c r="W392" s="301"/>
      <c r="X392" s="301"/>
      <c r="Y392" s="301"/>
      <c r="Z392" s="301"/>
      <c r="AA392" s="301"/>
      <c r="AB392" s="301"/>
      <c r="AC392" s="301"/>
      <c r="AD392" s="301"/>
      <c r="AE392" s="301"/>
      <c r="AF392" s="301"/>
      <c r="AG392" s="301"/>
      <c r="AH392" s="301"/>
      <c r="AI392" s="301"/>
      <c r="AJ392" s="301"/>
      <c r="AK392" s="301"/>
      <c r="AL392" s="301"/>
      <c r="AM392" s="301"/>
    </row>
    <row r="393" spans="1:39" x14ac:dyDescent="0.25">
      <c r="A393" s="301"/>
      <c r="B393" s="301"/>
      <c r="C393" s="301"/>
      <c r="D393" s="301"/>
      <c r="E393" s="301"/>
      <c r="F393" s="301"/>
      <c r="G393" s="301"/>
      <c r="H393" s="301"/>
      <c r="I393" s="301"/>
      <c r="J393" s="301"/>
      <c r="K393" s="301"/>
      <c r="L393" s="301"/>
      <c r="M393" s="301"/>
      <c r="N393" s="301"/>
      <c r="O393" s="301"/>
      <c r="P393" s="301"/>
      <c r="Q393" s="301"/>
      <c r="R393" s="301"/>
      <c r="S393" s="301"/>
      <c r="T393" s="301"/>
      <c r="U393" s="301"/>
      <c r="V393" s="301"/>
      <c r="W393" s="301"/>
      <c r="X393" s="301"/>
      <c r="Y393" s="301"/>
      <c r="Z393" s="301"/>
      <c r="AA393" s="301"/>
      <c r="AB393" s="301"/>
      <c r="AC393" s="301"/>
      <c r="AD393" s="301"/>
      <c r="AE393" s="301"/>
      <c r="AF393" s="301"/>
      <c r="AG393" s="301"/>
      <c r="AH393" s="301"/>
      <c r="AI393" s="301"/>
      <c r="AJ393" s="301"/>
      <c r="AK393" s="301"/>
      <c r="AL393" s="301"/>
      <c r="AM393" s="301"/>
    </row>
    <row r="394" spans="1:39" x14ac:dyDescent="0.25">
      <c r="A394" s="301"/>
      <c r="B394" s="301"/>
      <c r="C394" s="301"/>
      <c r="D394" s="301"/>
      <c r="E394" s="301"/>
      <c r="F394" s="301"/>
      <c r="G394" s="301"/>
      <c r="H394" s="301"/>
      <c r="I394" s="301"/>
      <c r="J394" s="301"/>
      <c r="K394" s="301"/>
      <c r="L394" s="301"/>
      <c r="M394" s="301"/>
      <c r="N394" s="301"/>
      <c r="O394" s="301"/>
      <c r="P394" s="301"/>
      <c r="Q394" s="301"/>
      <c r="R394" s="301"/>
      <c r="S394" s="301"/>
      <c r="T394" s="301"/>
      <c r="U394" s="301"/>
      <c r="V394" s="301"/>
      <c r="W394" s="301"/>
      <c r="X394" s="301"/>
      <c r="Y394" s="301"/>
      <c r="Z394" s="301"/>
      <c r="AA394" s="301"/>
      <c r="AB394" s="301"/>
      <c r="AC394" s="301"/>
      <c r="AD394" s="301"/>
      <c r="AE394" s="301"/>
      <c r="AF394" s="301"/>
      <c r="AG394" s="301"/>
      <c r="AH394" s="301"/>
      <c r="AI394" s="301"/>
      <c r="AJ394" s="301"/>
      <c r="AK394" s="301"/>
      <c r="AL394" s="301"/>
      <c r="AM394" s="301"/>
    </row>
    <row r="395" spans="1:39" x14ac:dyDescent="0.25">
      <c r="A395" s="301"/>
      <c r="B395" s="301"/>
      <c r="C395" s="301"/>
      <c r="D395" s="301"/>
      <c r="E395" s="301"/>
      <c r="F395" s="301"/>
      <c r="G395" s="301"/>
      <c r="H395" s="301"/>
      <c r="I395" s="301"/>
      <c r="J395" s="301"/>
      <c r="K395" s="301"/>
      <c r="L395" s="30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  <c r="AC395" s="301"/>
      <c r="AD395" s="301"/>
      <c r="AE395" s="301"/>
      <c r="AF395" s="301"/>
      <c r="AG395" s="301"/>
      <c r="AH395" s="301"/>
      <c r="AI395" s="301"/>
      <c r="AJ395" s="301"/>
      <c r="AK395" s="301"/>
      <c r="AL395" s="301"/>
      <c r="AM395" s="301"/>
    </row>
    <row r="396" spans="1:39" x14ac:dyDescent="0.25">
      <c r="A396" s="301"/>
      <c r="B396" s="301"/>
      <c r="C396" s="301"/>
      <c r="D396" s="301"/>
      <c r="E396" s="301"/>
      <c r="F396" s="301"/>
      <c r="G396" s="301"/>
      <c r="H396" s="301"/>
      <c r="I396" s="301"/>
      <c r="J396" s="301"/>
      <c r="K396" s="301"/>
      <c r="L396" s="301"/>
      <c r="M396" s="301"/>
      <c r="N396" s="301"/>
      <c r="O396" s="301"/>
      <c r="P396" s="301"/>
      <c r="Q396" s="301"/>
      <c r="R396" s="301"/>
      <c r="S396" s="301"/>
      <c r="T396" s="301"/>
      <c r="U396" s="301"/>
      <c r="V396" s="301"/>
      <c r="W396" s="301"/>
      <c r="X396" s="301"/>
      <c r="Y396" s="301"/>
      <c r="Z396" s="301"/>
      <c r="AA396" s="301"/>
      <c r="AB396" s="301"/>
      <c r="AC396" s="301"/>
      <c r="AD396" s="301"/>
      <c r="AE396" s="301"/>
      <c r="AF396" s="301"/>
      <c r="AG396" s="301"/>
      <c r="AH396" s="301"/>
      <c r="AI396" s="301"/>
      <c r="AJ396" s="301"/>
      <c r="AK396" s="301"/>
      <c r="AL396" s="301"/>
      <c r="AM396" s="301"/>
    </row>
    <row r="397" spans="1:39" x14ac:dyDescent="0.25">
      <c r="A397" s="301"/>
      <c r="B397" s="301"/>
      <c r="C397" s="301"/>
      <c r="D397" s="301"/>
      <c r="E397" s="301"/>
      <c r="F397" s="301"/>
      <c r="G397" s="301"/>
      <c r="H397" s="301"/>
      <c r="I397" s="301"/>
      <c r="J397" s="301"/>
      <c r="K397" s="301"/>
      <c r="L397" s="301"/>
      <c r="M397" s="301"/>
      <c r="N397" s="301"/>
      <c r="O397" s="301"/>
      <c r="P397" s="301"/>
      <c r="Q397" s="301"/>
      <c r="R397" s="301"/>
      <c r="S397" s="301"/>
      <c r="T397" s="301"/>
      <c r="U397" s="301"/>
      <c r="V397" s="301"/>
      <c r="W397" s="301"/>
      <c r="X397" s="301"/>
      <c r="Y397" s="301"/>
      <c r="Z397" s="301"/>
      <c r="AA397" s="301"/>
      <c r="AB397" s="301"/>
      <c r="AC397" s="301"/>
      <c r="AD397" s="301"/>
      <c r="AE397" s="301"/>
      <c r="AF397" s="301"/>
      <c r="AG397" s="301"/>
      <c r="AH397" s="301"/>
      <c r="AI397" s="301"/>
      <c r="AJ397" s="301"/>
      <c r="AK397" s="301"/>
      <c r="AL397" s="301"/>
      <c r="AM397" s="301"/>
    </row>
    <row r="398" spans="1:39" x14ac:dyDescent="0.25">
      <c r="A398" s="301"/>
      <c r="B398" s="301"/>
      <c r="C398" s="301"/>
      <c r="D398" s="301"/>
      <c r="E398" s="301"/>
      <c r="F398" s="301"/>
      <c r="G398" s="301"/>
      <c r="H398" s="301"/>
      <c r="I398" s="301"/>
      <c r="J398" s="301"/>
      <c r="K398" s="301"/>
      <c r="L398" s="301"/>
      <c r="M398" s="301"/>
      <c r="N398" s="301"/>
      <c r="O398" s="301"/>
      <c r="P398" s="301"/>
      <c r="Q398" s="301"/>
      <c r="R398" s="301"/>
      <c r="S398" s="301"/>
      <c r="T398" s="301"/>
      <c r="U398" s="301"/>
      <c r="V398" s="301"/>
      <c r="W398" s="301"/>
      <c r="X398" s="301"/>
      <c r="Y398" s="301"/>
      <c r="Z398" s="301"/>
      <c r="AA398" s="301"/>
      <c r="AB398" s="301"/>
      <c r="AC398" s="301"/>
      <c r="AD398" s="301"/>
      <c r="AE398" s="301"/>
      <c r="AF398" s="301"/>
      <c r="AG398" s="301"/>
      <c r="AH398" s="301"/>
      <c r="AI398" s="301"/>
      <c r="AJ398" s="301"/>
      <c r="AK398" s="301"/>
      <c r="AL398" s="301"/>
      <c r="AM398" s="301"/>
    </row>
    <row r="399" spans="1:39" x14ac:dyDescent="0.25">
      <c r="A399" s="301"/>
      <c r="B399" s="301"/>
      <c r="C399" s="301"/>
      <c r="D399" s="301"/>
      <c r="E399" s="301"/>
      <c r="F399" s="301"/>
      <c r="G399" s="301"/>
      <c r="H399" s="301"/>
      <c r="I399" s="301"/>
      <c r="J399" s="301"/>
      <c r="K399" s="301"/>
      <c r="L399" s="301"/>
      <c r="M399" s="301"/>
      <c r="N399" s="301"/>
      <c r="O399" s="301"/>
      <c r="P399" s="301"/>
      <c r="Q399" s="301"/>
      <c r="R399" s="301"/>
      <c r="S399" s="301"/>
      <c r="T399" s="301"/>
      <c r="U399" s="301"/>
      <c r="V399" s="301"/>
      <c r="W399" s="301"/>
      <c r="X399" s="301"/>
      <c r="Y399" s="301"/>
      <c r="Z399" s="301"/>
      <c r="AA399" s="301"/>
      <c r="AB399" s="301"/>
      <c r="AC399" s="301"/>
      <c r="AD399" s="301"/>
      <c r="AE399" s="301"/>
      <c r="AF399" s="301"/>
      <c r="AG399" s="301"/>
      <c r="AH399" s="301"/>
      <c r="AI399" s="301"/>
      <c r="AJ399" s="301"/>
      <c r="AK399" s="301"/>
      <c r="AL399" s="301"/>
      <c r="AM399" s="301"/>
    </row>
    <row r="400" spans="1:39" x14ac:dyDescent="0.25">
      <c r="A400" s="301"/>
      <c r="B400" s="301"/>
      <c r="C400" s="301"/>
      <c r="D400" s="301"/>
      <c r="E400" s="301"/>
      <c r="F400" s="301"/>
      <c r="G400" s="301"/>
      <c r="H400" s="301"/>
      <c r="I400" s="301"/>
      <c r="J400" s="301"/>
      <c r="K400" s="301"/>
      <c r="L400" s="301"/>
      <c r="M400" s="301"/>
      <c r="N400" s="301"/>
      <c r="O400" s="301"/>
      <c r="P400" s="301"/>
      <c r="Q400" s="301"/>
      <c r="R400" s="301"/>
      <c r="S400" s="301"/>
      <c r="T400" s="301"/>
      <c r="U400" s="301"/>
      <c r="V400" s="301"/>
      <c r="W400" s="301"/>
      <c r="X400" s="301"/>
      <c r="Y400" s="301"/>
      <c r="Z400" s="301"/>
      <c r="AA400" s="301"/>
      <c r="AB400" s="301"/>
      <c r="AC400" s="301"/>
      <c r="AD400" s="301"/>
      <c r="AE400" s="301"/>
      <c r="AF400" s="301"/>
      <c r="AG400" s="301"/>
      <c r="AH400" s="301"/>
      <c r="AI400" s="301"/>
      <c r="AJ400" s="301"/>
      <c r="AK400" s="301"/>
      <c r="AL400" s="301"/>
      <c r="AM400" s="301"/>
    </row>
    <row r="401" spans="1:39" x14ac:dyDescent="0.25">
      <c r="A401" s="301"/>
      <c r="B401" s="301"/>
      <c r="C401" s="301"/>
      <c r="D401" s="301"/>
      <c r="E401" s="301"/>
      <c r="F401" s="301"/>
      <c r="G401" s="301"/>
      <c r="H401" s="301"/>
      <c r="I401" s="301"/>
      <c r="J401" s="301"/>
      <c r="K401" s="301"/>
      <c r="L401" s="301"/>
      <c r="M401" s="301"/>
      <c r="N401" s="301"/>
      <c r="O401" s="301"/>
      <c r="P401" s="301"/>
      <c r="Q401" s="301"/>
      <c r="R401" s="301"/>
      <c r="S401" s="301"/>
      <c r="T401" s="301"/>
      <c r="U401" s="301"/>
      <c r="V401" s="301"/>
      <c r="W401" s="301"/>
      <c r="X401" s="301"/>
      <c r="Y401" s="301"/>
      <c r="Z401" s="301"/>
      <c r="AA401" s="301"/>
      <c r="AB401" s="301"/>
      <c r="AC401" s="301"/>
      <c r="AD401" s="301"/>
      <c r="AE401" s="301"/>
      <c r="AF401" s="301"/>
      <c r="AG401" s="301"/>
      <c r="AH401" s="301"/>
      <c r="AI401" s="301"/>
      <c r="AJ401" s="301"/>
      <c r="AK401" s="301"/>
      <c r="AL401" s="301"/>
      <c r="AM401" s="301"/>
    </row>
    <row r="402" spans="1:39" x14ac:dyDescent="0.25">
      <c r="A402" s="301"/>
      <c r="B402" s="301"/>
      <c r="C402" s="301"/>
      <c r="D402" s="301"/>
      <c r="E402" s="301"/>
      <c r="F402" s="301"/>
      <c r="G402" s="301"/>
      <c r="H402" s="301"/>
      <c r="I402" s="301"/>
      <c r="J402" s="301"/>
      <c r="K402" s="301"/>
      <c r="L402" s="301"/>
      <c r="M402" s="301"/>
      <c r="N402" s="301"/>
      <c r="O402" s="301"/>
      <c r="P402" s="301"/>
      <c r="Q402" s="301"/>
      <c r="R402" s="301"/>
      <c r="S402" s="301"/>
      <c r="T402" s="301"/>
      <c r="U402" s="301"/>
      <c r="V402" s="301"/>
      <c r="W402" s="301"/>
      <c r="X402" s="301"/>
      <c r="Y402" s="301"/>
      <c r="Z402" s="301"/>
      <c r="AA402" s="301"/>
      <c r="AB402" s="301"/>
      <c r="AC402" s="301"/>
      <c r="AD402" s="301"/>
      <c r="AE402" s="301"/>
      <c r="AF402" s="301"/>
      <c r="AG402" s="301"/>
      <c r="AH402" s="301"/>
      <c r="AI402" s="301"/>
      <c r="AJ402" s="301"/>
      <c r="AK402" s="301"/>
      <c r="AL402" s="301"/>
      <c r="AM402" s="301"/>
    </row>
    <row r="403" spans="1:39" x14ac:dyDescent="0.25">
      <c r="A403" s="301"/>
      <c r="B403" s="301"/>
      <c r="C403" s="301"/>
      <c r="D403" s="301"/>
      <c r="E403" s="301"/>
      <c r="F403" s="301"/>
      <c r="G403" s="301"/>
      <c r="H403" s="301"/>
      <c r="I403" s="301"/>
      <c r="J403" s="301"/>
      <c r="K403" s="301"/>
      <c r="L403" s="301"/>
      <c r="M403" s="301"/>
      <c r="N403" s="301"/>
      <c r="O403" s="301"/>
      <c r="P403" s="301"/>
      <c r="Q403" s="301"/>
      <c r="R403" s="301"/>
      <c r="S403" s="301"/>
      <c r="T403" s="301"/>
      <c r="U403" s="301"/>
      <c r="V403" s="301"/>
      <c r="W403" s="301"/>
      <c r="X403" s="301"/>
      <c r="Y403" s="301"/>
      <c r="Z403" s="301"/>
      <c r="AA403" s="301"/>
      <c r="AB403" s="301"/>
      <c r="AC403" s="301"/>
      <c r="AD403" s="301"/>
      <c r="AE403" s="301"/>
      <c r="AF403" s="301"/>
      <c r="AG403" s="301"/>
      <c r="AH403" s="301"/>
      <c r="AI403" s="301"/>
      <c r="AJ403" s="301"/>
      <c r="AK403" s="301"/>
      <c r="AL403" s="301"/>
      <c r="AM403" s="301"/>
    </row>
    <row r="404" spans="1:39" x14ac:dyDescent="0.25">
      <c r="A404" s="301"/>
      <c r="B404" s="301"/>
      <c r="C404" s="301"/>
      <c r="D404" s="301"/>
      <c r="E404" s="301"/>
      <c r="F404" s="301"/>
      <c r="G404" s="301"/>
      <c r="H404" s="301"/>
      <c r="I404" s="301"/>
      <c r="J404" s="301"/>
      <c r="K404" s="301"/>
      <c r="L404" s="301"/>
      <c r="M404" s="301"/>
      <c r="N404" s="301"/>
      <c r="O404" s="301"/>
      <c r="P404" s="301"/>
      <c r="Q404" s="301"/>
      <c r="R404" s="301"/>
      <c r="S404" s="301"/>
      <c r="T404" s="301"/>
      <c r="U404" s="301"/>
      <c r="V404" s="301"/>
      <c r="W404" s="301"/>
      <c r="X404" s="301"/>
      <c r="Y404" s="301"/>
      <c r="Z404" s="301"/>
      <c r="AA404" s="301"/>
      <c r="AB404" s="301"/>
      <c r="AC404" s="301"/>
      <c r="AD404" s="301"/>
      <c r="AE404" s="301"/>
      <c r="AF404" s="301"/>
      <c r="AG404" s="301"/>
      <c r="AH404" s="301"/>
      <c r="AI404" s="301"/>
      <c r="AJ404" s="301"/>
      <c r="AK404" s="301"/>
      <c r="AL404" s="301"/>
      <c r="AM404" s="301"/>
    </row>
    <row r="405" spans="1:39" x14ac:dyDescent="0.25">
      <c r="A405" s="301"/>
      <c r="B405" s="301"/>
      <c r="C405" s="301"/>
      <c r="D405" s="301"/>
      <c r="E405" s="301"/>
      <c r="F405" s="301"/>
      <c r="G405" s="301"/>
      <c r="H405" s="301"/>
      <c r="I405" s="301"/>
      <c r="J405" s="301"/>
      <c r="K405" s="301"/>
      <c r="L405" s="301"/>
      <c r="M405" s="301"/>
      <c r="N405" s="301"/>
      <c r="O405" s="301"/>
      <c r="P405" s="301"/>
      <c r="Q405" s="301"/>
      <c r="R405" s="301"/>
      <c r="S405" s="301"/>
      <c r="T405" s="301"/>
      <c r="U405" s="301"/>
      <c r="V405" s="301"/>
      <c r="W405" s="301"/>
      <c r="X405" s="301"/>
      <c r="Y405" s="301"/>
      <c r="Z405" s="301"/>
      <c r="AA405" s="301"/>
      <c r="AB405" s="301"/>
      <c r="AC405" s="301"/>
      <c r="AD405" s="301"/>
      <c r="AE405" s="301"/>
      <c r="AF405" s="301"/>
      <c r="AG405" s="301"/>
      <c r="AH405" s="301"/>
      <c r="AI405" s="301"/>
      <c r="AJ405" s="301"/>
      <c r="AK405" s="301"/>
      <c r="AL405" s="301"/>
      <c r="AM405" s="301"/>
    </row>
    <row r="406" spans="1:39" x14ac:dyDescent="0.25">
      <c r="A406" s="301"/>
      <c r="B406" s="301"/>
      <c r="C406" s="301"/>
      <c r="D406" s="301"/>
      <c r="E406" s="301"/>
      <c r="F406" s="301"/>
      <c r="G406" s="301"/>
      <c r="H406" s="301"/>
      <c r="I406" s="301"/>
      <c r="J406" s="301"/>
      <c r="K406" s="301"/>
      <c r="L406" s="301"/>
      <c r="M406" s="301"/>
      <c r="N406" s="301"/>
      <c r="O406" s="301"/>
      <c r="P406" s="301"/>
      <c r="Q406" s="301"/>
      <c r="R406" s="301"/>
      <c r="S406" s="301"/>
      <c r="T406" s="301"/>
      <c r="U406" s="301"/>
      <c r="V406" s="301"/>
      <c r="W406" s="301"/>
      <c r="X406" s="301"/>
      <c r="Y406" s="301"/>
      <c r="Z406" s="301"/>
      <c r="AA406" s="301"/>
      <c r="AB406" s="301"/>
      <c r="AC406" s="301"/>
      <c r="AD406" s="301"/>
      <c r="AE406" s="301"/>
      <c r="AF406" s="301"/>
      <c r="AG406" s="301"/>
      <c r="AH406" s="301"/>
      <c r="AI406" s="301"/>
      <c r="AJ406" s="301"/>
      <c r="AK406" s="301"/>
      <c r="AL406" s="301"/>
      <c r="AM406" s="301"/>
    </row>
    <row r="407" spans="1:39" x14ac:dyDescent="0.25">
      <c r="A407" s="301"/>
      <c r="B407" s="301"/>
      <c r="C407" s="301"/>
      <c r="D407" s="301"/>
      <c r="E407" s="301"/>
      <c r="F407" s="301"/>
      <c r="G407" s="301"/>
      <c r="H407" s="301"/>
      <c r="I407" s="301"/>
      <c r="J407" s="301"/>
      <c r="K407" s="301"/>
      <c r="L407" s="301"/>
      <c r="M407" s="301"/>
      <c r="N407" s="301"/>
      <c r="O407" s="301"/>
      <c r="P407" s="301"/>
      <c r="Q407" s="301"/>
      <c r="R407" s="301"/>
      <c r="S407" s="301"/>
      <c r="T407" s="301"/>
      <c r="U407" s="301"/>
      <c r="V407" s="301"/>
      <c r="W407" s="301"/>
      <c r="X407" s="301"/>
      <c r="Y407" s="301"/>
      <c r="Z407" s="301"/>
      <c r="AA407" s="301"/>
      <c r="AB407" s="301"/>
      <c r="AC407" s="301"/>
      <c r="AD407" s="301"/>
      <c r="AE407" s="301"/>
      <c r="AF407" s="301"/>
      <c r="AG407" s="301"/>
      <c r="AH407" s="301"/>
      <c r="AI407" s="301"/>
      <c r="AJ407" s="301"/>
      <c r="AK407" s="301"/>
      <c r="AL407" s="301"/>
      <c r="AM407" s="301"/>
    </row>
    <row r="408" spans="1:39" x14ac:dyDescent="0.25">
      <c r="A408" s="301"/>
      <c r="B408" s="301"/>
      <c r="C408" s="301"/>
      <c r="D408" s="301"/>
      <c r="E408" s="301"/>
      <c r="F408" s="301"/>
      <c r="G408" s="301"/>
      <c r="H408" s="301"/>
      <c r="I408" s="301"/>
      <c r="J408" s="301"/>
      <c r="K408" s="301"/>
      <c r="L408" s="301"/>
      <c r="M408" s="301"/>
      <c r="N408" s="301"/>
      <c r="O408" s="301"/>
      <c r="P408" s="301"/>
      <c r="Q408" s="301"/>
      <c r="R408" s="301"/>
      <c r="S408" s="301"/>
      <c r="T408" s="301"/>
      <c r="U408" s="301"/>
      <c r="V408" s="301"/>
      <c r="W408" s="301"/>
      <c r="X408" s="301"/>
      <c r="Y408" s="301"/>
      <c r="Z408" s="301"/>
      <c r="AA408" s="301"/>
      <c r="AB408" s="301"/>
      <c r="AC408" s="301"/>
      <c r="AD408" s="301"/>
      <c r="AE408" s="301"/>
      <c r="AF408" s="301"/>
      <c r="AG408" s="301"/>
      <c r="AH408" s="301"/>
      <c r="AI408" s="301"/>
      <c r="AJ408" s="301"/>
      <c r="AK408" s="301"/>
      <c r="AL408" s="301"/>
      <c r="AM408" s="301"/>
    </row>
    <row r="409" spans="1:39" x14ac:dyDescent="0.25">
      <c r="A409" s="301"/>
      <c r="B409" s="301"/>
      <c r="C409" s="301"/>
      <c r="D409" s="301"/>
      <c r="E409" s="301"/>
      <c r="F409" s="301"/>
      <c r="G409" s="301"/>
      <c r="H409" s="301"/>
      <c r="I409" s="301"/>
      <c r="J409" s="301"/>
      <c r="K409" s="301"/>
      <c r="L409" s="301"/>
      <c r="M409" s="301"/>
      <c r="N409" s="301"/>
      <c r="O409" s="301"/>
      <c r="P409" s="301"/>
      <c r="Q409" s="301"/>
      <c r="R409" s="301"/>
      <c r="S409" s="301"/>
      <c r="T409" s="301"/>
      <c r="U409" s="301"/>
      <c r="V409" s="301"/>
      <c r="W409" s="301"/>
      <c r="X409" s="301"/>
      <c r="Y409" s="301"/>
      <c r="Z409" s="301"/>
      <c r="AA409" s="301"/>
      <c r="AB409" s="301"/>
      <c r="AC409" s="301"/>
      <c r="AD409" s="301"/>
      <c r="AE409" s="301"/>
      <c r="AF409" s="301"/>
      <c r="AG409" s="301"/>
      <c r="AH409" s="301"/>
      <c r="AI409" s="301"/>
      <c r="AJ409" s="301"/>
      <c r="AK409" s="301"/>
      <c r="AL409" s="301"/>
      <c r="AM409" s="301"/>
    </row>
    <row r="410" spans="1:39" x14ac:dyDescent="0.25">
      <c r="A410" s="301"/>
      <c r="B410" s="301"/>
      <c r="C410" s="301"/>
      <c r="D410" s="301"/>
      <c r="E410" s="301"/>
      <c r="F410" s="301"/>
      <c r="G410" s="301"/>
      <c r="H410" s="301"/>
      <c r="I410" s="301"/>
      <c r="J410" s="301"/>
      <c r="K410" s="301"/>
      <c r="L410" s="301"/>
      <c r="M410" s="301"/>
      <c r="N410" s="301"/>
      <c r="O410" s="301"/>
      <c r="P410" s="301"/>
      <c r="Q410" s="301"/>
      <c r="R410" s="301"/>
      <c r="S410" s="301"/>
      <c r="T410" s="301"/>
      <c r="U410" s="301"/>
      <c r="V410" s="301"/>
      <c r="W410" s="301"/>
      <c r="X410" s="301"/>
      <c r="Y410" s="301"/>
      <c r="Z410" s="301"/>
      <c r="AA410" s="301"/>
      <c r="AB410" s="301"/>
      <c r="AC410" s="301"/>
      <c r="AD410" s="301"/>
      <c r="AE410" s="301"/>
      <c r="AF410" s="301"/>
      <c r="AG410" s="301"/>
      <c r="AH410" s="301"/>
      <c r="AI410" s="301"/>
      <c r="AJ410" s="301"/>
      <c r="AK410" s="301"/>
      <c r="AL410" s="301"/>
      <c r="AM410" s="301"/>
    </row>
    <row r="411" spans="1:39" x14ac:dyDescent="0.25">
      <c r="A411" s="301"/>
      <c r="B411" s="301"/>
      <c r="C411" s="301"/>
      <c r="D411" s="301"/>
      <c r="E411" s="301"/>
      <c r="F411" s="301"/>
      <c r="G411" s="301"/>
      <c r="H411" s="301"/>
      <c r="I411" s="301"/>
      <c r="J411" s="301"/>
      <c r="K411" s="301"/>
      <c r="L411" s="301"/>
      <c r="M411" s="301"/>
      <c r="N411" s="301"/>
      <c r="O411" s="301"/>
      <c r="P411" s="301"/>
      <c r="Q411" s="301"/>
      <c r="R411" s="301"/>
      <c r="S411" s="301"/>
      <c r="T411" s="301"/>
      <c r="U411" s="301"/>
      <c r="V411" s="301"/>
      <c r="W411" s="301"/>
      <c r="X411" s="301"/>
      <c r="Y411" s="301"/>
      <c r="Z411" s="301"/>
      <c r="AA411" s="301"/>
      <c r="AB411" s="301"/>
      <c r="AC411" s="301"/>
      <c r="AD411" s="301"/>
      <c r="AE411" s="301"/>
      <c r="AF411" s="301"/>
      <c r="AG411" s="301"/>
      <c r="AH411" s="301"/>
      <c r="AI411" s="301"/>
      <c r="AJ411" s="301"/>
      <c r="AK411" s="301"/>
      <c r="AL411" s="301"/>
      <c r="AM411" s="301"/>
    </row>
    <row r="412" spans="1:39" x14ac:dyDescent="0.25">
      <c r="A412" s="301"/>
      <c r="B412" s="301"/>
      <c r="C412" s="301"/>
      <c r="D412" s="301"/>
      <c r="E412" s="301"/>
      <c r="F412" s="301"/>
      <c r="G412" s="301"/>
      <c r="H412" s="301"/>
      <c r="I412" s="301"/>
      <c r="J412" s="301"/>
      <c r="K412" s="301"/>
      <c r="L412" s="301"/>
      <c r="M412" s="301"/>
      <c r="N412" s="301"/>
      <c r="O412" s="301"/>
      <c r="P412" s="301"/>
      <c r="Q412" s="301"/>
      <c r="R412" s="301"/>
      <c r="S412" s="301"/>
      <c r="T412" s="301"/>
      <c r="U412" s="301"/>
      <c r="V412" s="301"/>
      <c r="W412" s="301"/>
      <c r="X412" s="301"/>
      <c r="Y412" s="301"/>
      <c r="Z412" s="301"/>
      <c r="AA412" s="301"/>
      <c r="AB412" s="301"/>
      <c r="AC412" s="301"/>
      <c r="AD412" s="301"/>
      <c r="AE412" s="301"/>
      <c r="AF412" s="301"/>
      <c r="AG412" s="301"/>
      <c r="AH412" s="301"/>
      <c r="AI412" s="301"/>
      <c r="AJ412" s="301"/>
      <c r="AK412" s="301"/>
      <c r="AL412" s="301"/>
      <c r="AM412" s="301"/>
    </row>
    <row r="413" spans="1:39" x14ac:dyDescent="0.25">
      <c r="A413" s="301"/>
      <c r="B413" s="301"/>
      <c r="C413" s="301"/>
      <c r="D413" s="301"/>
      <c r="E413" s="301"/>
      <c r="F413" s="301"/>
      <c r="G413" s="301"/>
      <c r="H413" s="301"/>
      <c r="I413" s="301"/>
      <c r="J413" s="301"/>
      <c r="K413" s="301"/>
      <c r="L413" s="301"/>
      <c r="M413" s="301"/>
      <c r="N413" s="301"/>
      <c r="O413" s="301"/>
      <c r="P413" s="301"/>
      <c r="Q413" s="301"/>
      <c r="R413" s="301"/>
      <c r="S413" s="301"/>
      <c r="T413" s="301"/>
      <c r="U413" s="301"/>
      <c r="V413" s="301"/>
      <c r="W413" s="301"/>
      <c r="X413" s="301"/>
      <c r="Y413" s="301"/>
      <c r="Z413" s="301"/>
      <c r="AA413" s="301"/>
      <c r="AB413" s="301"/>
      <c r="AC413" s="301"/>
      <c r="AD413" s="301"/>
      <c r="AE413" s="301"/>
      <c r="AF413" s="301"/>
      <c r="AG413" s="301"/>
      <c r="AH413" s="301"/>
      <c r="AI413" s="301"/>
      <c r="AJ413" s="301"/>
      <c r="AK413" s="301"/>
      <c r="AL413" s="301"/>
      <c r="AM413" s="301"/>
    </row>
    <row r="414" spans="1:39" x14ac:dyDescent="0.25">
      <c r="A414" s="301"/>
      <c r="B414" s="301"/>
      <c r="C414" s="301"/>
      <c r="D414" s="301"/>
      <c r="E414" s="301"/>
      <c r="F414" s="301"/>
      <c r="G414" s="301"/>
      <c r="H414" s="301"/>
      <c r="I414" s="301"/>
      <c r="J414" s="301"/>
      <c r="K414" s="301"/>
      <c r="L414" s="301"/>
      <c r="M414" s="301"/>
      <c r="N414" s="301"/>
      <c r="O414" s="301"/>
      <c r="P414" s="301"/>
      <c r="Q414" s="301"/>
      <c r="R414" s="301"/>
      <c r="S414" s="301"/>
      <c r="T414" s="301"/>
      <c r="U414" s="301"/>
      <c r="V414" s="301"/>
      <c r="W414" s="301"/>
      <c r="X414" s="301"/>
      <c r="Y414" s="301"/>
      <c r="Z414" s="301"/>
      <c r="AA414" s="301"/>
      <c r="AB414" s="301"/>
      <c r="AC414" s="301"/>
      <c r="AD414" s="301"/>
      <c r="AE414" s="301"/>
      <c r="AF414" s="301"/>
      <c r="AG414" s="301"/>
      <c r="AH414" s="301"/>
      <c r="AI414" s="301"/>
      <c r="AJ414" s="301"/>
      <c r="AK414" s="301"/>
      <c r="AL414" s="301"/>
      <c r="AM414" s="301"/>
    </row>
    <row r="415" spans="1:39" x14ac:dyDescent="0.25">
      <c r="A415" s="301"/>
      <c r="B415" s="301"/>
      <c r="C415" s="301"/>
      <c r="D415" s="301"/>
      <c r="E415" s="301"/>
      <c r="F415" s="301"/>
      <c r="G415" s="301"/>
      <c r="H415" s="301"/>
      <c r="I415" s="301"/>
      <c r="J415" s="301"/>
      <c r="K415" s="301"/>
      <c r="L415" s="301"/>
      <c r="M415" s="301"/>
      <c r="N415" s="301"/>
      <c r="O415" s="301"/>
      <c r="P415" s="301"/>
      <c r="Q415" s="301"/>
      <c r="R415" s="301"/>
      <c r="S415" s="301"/>
      <c r="T415" s="301"/>
      <c r="U415" s="301"/>
      <c r="V415" s="301"/>
      <c r="W415" s="301"/>
      <c r="X415" s="301"/>
      <c r="Y415" s="301"/>
      <c r="Z415" s="301"/>
      <c r="AA415" s="301"/>
      <c r="AB415" s="301"/>
      <c r="AC415" s="301"/>
      <c r="AD415" s="301"/>
      <c r="AE415" s="301"/>
      <c r="AF415" s="301"/>
      <c r="AG415" s="301"/>
      <c r="AH415" s="301"/>
      <c r="AI415" s="301"/>
      <c r="AJ415" s="301"/>
      <c r="AK415" s="301"/>
      <c r="AL415" s="301"/>
      <c r="AM415" s="301"/>
    </row>
    <row r="416" spans="1:39" x14ac:dyDescent="0.25">
      <c r="A416" s="301"/>
      <c r="B416" s="301"/>
      <c r="C416" s="301"/>
      <c r="D416" s="301"/>
      <c r="E416" s="301"/>
      <c r="F416" s="301"/>
      <c r="G416" s="301"/>
      <c r="H416" s="301"/>
      <c r="I416" s="301"/>
      <c r="J416" s="301"/>
      <c r="K416" s="301"/>
      <c r="L416" s="301"/>
      <c r="M416" s="301"/>
      <c r="N416" s="301"/>
      <c r="O416" s="301"/>
      <c r="P416" s="301"/>
      <c r="Q416" s="301"/>
      <c r="R416" s="301"/>
      <c r="S416" s="301"/>
      <c r="T416" s="301"/>
      <c r="U416" s="301"/>
      <c r="V416" s="301"/>
      <c r="W416" s="301"/>
      <c r="X416" s="301"/>
      <c r="Y416" s="301"/>
      <c r="Z416" s="301"/>
      <c r="AA416" s="301"/>
      <c r="AB416" s="301"/>
      <c r="AC416" s="301"/>
      <c r="AD416" s="301"/>
      <c r="AE416" s="301"/>
      <c r="AF416" s="301"/>
      <c r="AG416" s="301"/>
      <c r="AH416" s="301"/>
      <c r="AI416" s="301"/>
      <c r="AJ416" s="301"/>
      <c r="AK416" s="301"/>
      <c r="AL416" s="301"/>
      <c r="AM416" s="301"/>
    </row>
    <row r="417" spans="1:39" x14ac:dyDescent="0.25">
      <c r="A417" s="301"/>
      <c r="B417" s="301"/>
      <c r="C417" s="301"/>
      <c r="D417" s="301"/>
      <c r="E417" s="301"/>
      <c r="F417" s="301"/>
      <c r="G417" s="301"/>
      <c r="H417" s="301"/>
      <c r="I417" s="301"/>
      <c r="J417" s="301"/>
      <c r="K417" s="301"/>
      <c r="L417" s="301"/>
      <c r="M417" s="301"/>
      <c r="N417" s="301"/>
      <c r="O417" s="301"/>
      <c r="P417" s="301"/>
      <c r="Q417" s="301"/>
      <c r="R417" s="301"/>
      <c r="S417" s="301"/>
      <c r="T417" s="301"/>
      <c r="U417" s="301"/>
      <c r="V417" s="301"/>
      <c r="W417" s="301"/>
      <c r="X417" s="301"/>
      <c r="Y417" s="301"/>
      <c r="Z417" s="301"/>
      <c r="AA417" s="301"/>
      <c r="AB417" s="301"/>
      <c r="AC417" s="301"/>
      <c r="AD417" s="301"/>
      <c r="AE417" s="301"/>
      <c r="AF417" s="301"/>
      <c r="AG417" s="301"/>
      <c r="AH417" s="301"/>
      <c r="AI417" s="301"/>
      <c r="AJ417" s="301"/>
      <c r="AK417" s="301"/>
      <c r="AL417" s="301"/>
      <c r="AM417" s="301"/>
    </row>
    <row r="418" spans="1:39" x14ac:dyDescent="0.25">
      <c r="A418" s="301"/>
      <c r="B418" s="301"/>
      <c r="C418" s="301"/>
      <c r="D418" s="301"/>
      <c r="E418" s="301"/>
      <c r="F418" s="301"/>
      <c r="G418" s="301"/>
      <c r="H418" s="301"/>
      <c r="I418" s="301"/>
      <c r="J418" s="301"/>
      <c r="K418" s="301"/>
      <c r="L418" s="301"/>
      <c r="M418" s="301"/>
      <c r="N418" s="301"/>
      <c r="O418" s="301"/>
      <c r="P418" s="301"/>
      <c r="Q418" s="301"/>
      <c r="R418" s="301"/>
      <c r="S418" s="301"/>
      <c r="T418" s="301"/>
      <c r="U418" s="301"/>
      <c r="V418" s="301"/>
      <c r="W418" s="301"/>
      <c r="X418" s="301"/>
      <c r="Y418" s="301"/>
      <c r="Z418" s="301"/>
      <c r="AA418" s="301"/>
      <c r="AB418" s="301"/>
      <c r="AC418" s="301"/>
      <c r="AD418" s="301"/>
      <c r="AE418" s="301"/>
      <c r="AF418" s="301"/>
      <c r="AG418" s="301"/>
      <c r="AH418" s="301"/>
      <c r="AI418" s="301"/>
      <c r="AJ418" s="301"/>
      <c r="AK418" s="301"/>
      <c r="AL418" s="301"/>
      <c r="AM418" s="301"/>
    </row>
    <row r="419" spans="1:39" x14ac:dyDescent="0.25">
      <c r="A419" s="301"/>
      <c r="B419" s="301"/>
      <c r="C419" s="301"/>
      <c r="D419" s="301"/>
      <c r="E419" s="301"/>
      <c r="F419" s="301"/>
      <c r="G419" s="301"/>
      <c r="H419" s="301"/>
      <c r="I419" s="301"/>
      <c r="J419" s="301"/>
      <c r="K419" s="301"/>
      <c r="L419" s="301"/>
      <c r="M419" s="301"/>
      <c r="N419" s="301"/>
      <c r="O419" s="301"/>
      <c r="P419" s="301"/>
      <c r="Q419" s="301"/>
      <c r="R419" s="301"/>
      <c r="S419" s="301"/>
      <c r="T419" s="301"/>
      <c r="U419" s="301"/>
      <c r="V419" s="301"/>
      <c r="W419" s="301"/>
      <c r="X419" s="301"/>
      <c r="Y419" s="301"/>
      <c r="Z419" s="301"/>
      <c r="AA419" s="301"/>
      <c r="AB419" s="301"/>
      <c r="AC419" s="301"/>
      <c r="AD419" s="301"/>
      <c r="AE419" s="301"/>
      <c r="AF419" s="301"/>
      <c r="AG419" s="301"/>
      <c r="AH419" s="301"/>
      <c r="AI419" s="301"/>
      <c r="AJ419" s="301"/>
      <c r="AK419" s="301"/>
      <c r="AL419" s="301"/>
      <c r="AM419" s="301"/>
    </row>
    <row r="420" spans="1:39" x14ac:dyDescent="0.25">
      <c r="A420" s="301"/>
      <c r="B420" s="301"/>
      <c r="C420" s="301"/>
      <c r="D420" s="301"/>
      <c r="E420" s="301"/>
      <c r="F420" s="301"/>
      <c r="G420" s="301"/>
      <c r="H420" s="301"/>
      <c r="I420" s="301"/>
      <c r="J420" s="301"/>
      <c r="K420" s="301"/>
      <c r="L420" s="301"/>
      <c r="M420" s="301"/>
      <c r="N420" s="301"/>
      <c r="O420" s="301"/>
      <c r="P420" s="301"/>
      <c r="Q420" s="301"/>
      <c r="R420" s="301"/>
      <c r="S420" s="301"/>
      <c r="T420" s="301"/>
      <c r="U420" s="301"/>
      <c r="V420" s="301"/>
      <c r="W420" s="301"/>
      <c r="X420" s="301"/>
      <c r="Y420" s="301"/>
      <c r="Z420" s="301"/>
      <c r="AA420" s="301"/>
      <c r="AB420" s="301"/>
      <c r="AC420" s="301"/>
      <c r="AD420" s="301"/>
      <c r="AE420" s="301"/>
      <c r="AF420" s="301"/>
      <c r="AG420" s="301"/>
      <c r="AH420" s="301"/>
      <c r="AI420" s="301"/>
      <c r="AJ420" s="301"/>
      <c r="AK420" s="301"/>
      <c r="AL420" s="301"/>
      <c r="AM420" s="301"/>
    </row>
    <row r="421" spans="1:39" x14ac:dyDescent="0.25">
      <c r="A421" s="301"/>
      <c r="B421" s="301"/>
      <c r="C421" s="301"/>
      <c r="D421" s="301"/>
      <c r="E421" s="301"/>
      <c r="F421" s="301"/>
      <c r="G421" s="301"/>
      <c r="H421" s="301"/>
      <c r="I421" s="301"/>
      <c r="J421" s="301"/>
      <c r="K421" s="301"/>
      <c r="L421" s="301"/>
      <c r="M421" s="301"/>
      <c r="N421" s="301"/>
      <c r="O421" s="301"/>
      <c r="P421" s="301"/>
      <c r="Q421" s="301"/>
      <c r="R421" s="301"/>
      <c r="S421" s="301"/>
      <c r="T421" s="301"/>
      <c r="U421" s="301"/>
      <c r="V421" s="301"/>
      <c r="W421" s="301"/>
      <c r="X421" s="301"/>
      <c r="Y421" s="301"/>
      <c r="Z421" s="301"/>
      <c r="AA421" s="301"/>
      <c r="AB421" s="301"/>
      <c r="AC421" s="301"/>
      <c r="AD421" s="301"/>
      <c r="AE421" s="301"/>
      <c r="AF421" s="301"/>
      <c r="AG421" s="301"/>
      <c r="AH421" s="301"/>
      <c r="AI421" s="301"/>
      <c r="AJ421" s="301"/>
      <c r="AK421" s="301"/>
      <c r="AL421" s="301"/>
      <c r="AM421" s="301"/>
    </row>
    <row r="422" spans="1:39" x14ac:dyDescent="0.25">
      <c r="A422" s="301"/>
      <c r="B422" s="301"/>
      <c r="C422" s="301"/>
      <c r="D422" s="301"/>
      <c r="E422" s="301"/>
      <c r="F422" s="301"/>
      <c r="G422" s="301"/>
      <c r="H422" s="301"/>
      <c r="I422" s="301"/>
      <c r="J422" s="301"/>
      <c r="K422" s="301"/>
      <c r="L422" s="301"/>
      <c r="M422" s="301"/>
      <c r="N422" s="301"/>
      <c r="O422" s="301"/>
      <c r="P422" s="301"/>
      <c r="Q422" s="301"/>
      <c r="R422" s="301"/>
      <c r="S422" s="301"/>
      <c r="T422" s="301"/>
      <c r="U422" s="301"/>
      <c r="V422" s="301"/>
      <c r="W422" s="301"/>
      <c r="X422" s="301"/>
      <c r="Y422" s="301"/>
      <c r="Z422" s="301"/>
      <c r="AA422" s="301"/>
      <c r="AB422" s="301"/>
      <c r="AC422" s="301"/>
      <c r="AD422" s="301"/>
      <c r="AE422" s="301"/>
      <c r="AF422" s="301"/>
      <c r="AG422" s="301"/>
      <c r="AH422" s="301"/>
      <c r="AI422" s="301"/>
      <c r="AJ422" s="301"/>
      <c r="AK422" s="301"/>
      <c r="AL422" s="301"/>
      <c r="AM422" s="301"/>
    </row>
    <row r="423" spans="1:39" x14ac:dyDescent="0.25">
      <c r="A423" s="301"/>
      <c r="B423" s="301"/>
      <c r="C423" s="301"/>
      <c r="D423" s="301"/>
      <c r="E423" s="301"/>
      <c r="F423" s="301"/>
      <c r="G423" s="301"/>
      <c r="H423" s="301"/>
      <c r="I423" s="301"/>
      <c r="J423" s="301"/>
      <c r="K423" s="301"/>
      <c r="L423" s="301"/>
      <c r="M423" s="301"/>
      <c r="N423" s="301"/>
      <c r="O423" s="301"/>
      <c r="P423" s="301"/>
      <c r="Q423" s="301"/>
      <c r="R423" s="301"/>
      <c r="S423" s="301"/>
      <c r="T423" s="301"/>
      <c r="U423" s="301"/>
      <c r="V423" s="301"/>
      <c r="W423" s="301"/>
      <c r="X423" s="301"/>
      <c r="Y423" s="301"/>
      <c r="Z423" s="301"/>
      <c r="AA423" s="301"/>
      <c r="AB423" s="301"/>
      <c r="AC423" s="301"/>
      <c r="AD423" s="301"/>
      <c r="AE423" s="301"/>
      <c r="AF423" s="301"/>
      <c r="AG423" s="301"/>
      <c r="AH423" s="301"/>
      <c r="AI423" s="301"/>
      <c r="AJ423" s="301"/>
      <c r="AK423" s="301"/>
      <c r="AL423" s="301"/>
      <c r="AM423" s="301"/>
    </row>
    <row r="424" spans="1:39" x14ac:dyDescent="0.25">
      <c r="A424" s="301"/>
      <c r="B424" s="301"/>
      <c r="C424" s="301"/>
      <c r="D424" s="301"/>
      <c r="E424" s="301"/>
      <c r="F424" s="301"/>
      <c r="G424" s="301"/>
      <c r="H424" s="301"/>
      <c r="I424" s="301"/>
      <c r="J424" s="301"/>
      <c r="K424" s="301"/>
      <c r="L424" s="301"/>
      <c r="M424" s="301"/>
      <c r="N424" s="301"/>
      <c r="O424" s="301"/>
      <c r="P424" s="301"/>
      <c r="Q424" s="301"/>
      <c r="R424" s="301"/>
      <c r="S424" s="301"/>
      <c r="T424" s="301"/>
      <c r="U424" s="301"/>
      <c r="V424" s="301"/>
      <c r="W424" s="301"/>
      <c r="X424" s="301"/>
      <c r="Y424" s="301"/>
      <c r="Z424" s="301"/>
      <c r="AA424" s="301"/>
      <c r="AB424" s="301"/>
      <c r="AC424" s="301"/>
      <c r="AD424" s="301"/>
      <c r="AE424" s="301"/>
      <c r="AF424" s="301"/>
      <c r="AG424" s="301"/>
      <c r="AH424" s="301"/>
      <c r="AI424" s="301"/>
      <c r="AJ424" s="301"/>
      <c r="AK424" s="301"/>
      <c r="AL424" s="301"/>
      <c r="AM424" s="301"/>
    </row>
    <row r="425" spans="1:39" x14ac:dyDescent="0.25">
      <c r="A425" s="301"/>
      <c r="B425" s="301"/>
      <c r="C425" s="301"/>
      <c r="D425" s="301"/>
      <c r="E425" s="301"/>
      <c r="F425" s="301"/>
      <c r="G425" s="301"/>
      <c r="H425" s="301"/>
      <c r="I425" s="301"/>
      <c r="J425" s="301"/>
      <c r="K425" s="301"/>
      <c r="L425" s="301"/>
      <c r="M425" s="301"/>
      <c r="N425" s="301"/>
      <c r="O425" s="301"/>
      <c r="P425" s="301"/>
      <c r="Q425" s="301"/>
      <c r="R425" s="301"/>
      <c r="S425" s="301"/>
      <c r="T425" s="301"/>
      <c r="U425" s="301"/>
      <c r="V425" s="301"/>
      <c r="W425" s="301"/>
      <c r="X425" s="301"/>
      <c r="Y425" s="301"/>
      <c r="Z425" s="301"/>
      <c r="AA425" s="301"/>
      <c r="AB425" s="301"/>
      <c r="AC425" s="301"/>
      <c r="AD425" s="301"/>
      <c r="AE425" s="301"/>
      <c r="AF425" s="301"/>
      <c r="AG425" s="301"/>
      <c r="AH425" s="301"/>
      <c r="AI425" s="301"/>
      <c r="AJ425" s="301"/>
      <c r="AK425" s="301"/>
      <c r="AL425" s="301"/>
      <c r="AM425" s="301"/>
    </row>
    <row r="426" spans="1:39" x14ac:dyDescent="0.25">
      <c r="A426" s="301"/>
      <c r="B426" s="301"/>
      <c r="C426" s="301"/>
      <c r="D426" s="301"/>
      <c r="E426" s="301"/>
      <c r="F426" s="301"/>
      <c r="G426" s="301"/>
      <c r="H426" s="301"/>
      <c r="I426" s="301"/>
      <c r="J426" s="301"/>
      <c r="K426" s="301"/>
      <c r="L426" s="301"/>
      <c r="M426" s="301"/>
      <c r="N426" s="301"/>
      <c r="O426" s="301"/>
      <c r="P426" s="301"/>
      <c r="Q426" s="301"/>
      <c r="R426" s="301"/>
      <c r="S426" s="301"/>
      <c r="T426" s="301"/>
      <c r="U426" s="301"/>
      <c r="V426" s="301"/>
      <c r="W426" s="301"/>
      <c r="X426" s="301"/>
      <c r="Y426" s="301"/>
      <c r="Z426" s="301"/>
      <c r="AA426" s="301"/>
      <c r="AB426" s="301"/>
      <c r="AC426" s="301"/>
      <c r="AD426" s="301"/>
      <c r="AE426" s="301"/>
      <c r="AF426" s="301"/>
      <c r="AG426" s="301"/>
      <c r="AH426" s="301"/>
      <c r="AI426" s="301"/>
      <c r="AJ426" s="301"/>
      <c r="AK426" s="301"/>
      <c r="AL426" s="301"/>
      <c r="AM426" s="301"/>
    </row>
    <row r="427" spans="1:39" x14ac:dyDescent="0.25">
      <c r="A427" s="301"/>
      <c r="B427" s="301"/>
      <c r="C427" s="301"/>
      <c r="D427" s="301"/>
      <c r="E427" s="301"/>
      <c r="F427" s="301"/>
      <c r="G427" s="301"/>
      <c r="H427" s="301"/>
      <c r="I427" s="301"/>
      <c r="J427" s="301"/>
      <c r="K427" s="301"/>
      <c r="L427" s="301"/>
      <c r="M427" s="301"/>
      <c r="N427" s="301"/>
      <c r="O427" s="301"/>
      <c r="P427" s="301"/>
      <c r="Q427" s="301"/>
      <c r="R427" s="301"/>
      <c r="S427" s="301"/>
      <c r="T427" s="301"/>
      <c r="U427" s="301"/>
      <c r="V427" s="301"/>
      <c r="W427" s="301"/>
      <c r="X427" s="301"/>
      <c r="Y427" s="301"/>
      <c r="Z427" s="301"/>
      <c r="AA427" s="301"/>
      <c r="AB427" s="301"/>
      <c r="AC427" s="301"/>
      <c r="AD427" s="301"/>
      <c r="AE427" s="301"/>
      <c r="AF427" s="301"/>
      <c r="AG427" s="301"/>
      <c r="AH427" s="301"/>
      <c r="AI427" s="301"/>
      <c r="AJ427" s="301"/>
      <c r="AK427" s="301"/>
      <c r="AL427" s="301"/>
      <c r="AM427" s="301"/>
    </row>
    <row r="428" spans="1:39" x14ac:dyDescent="0.25">
      <c r="A428" s="301"/>
      <c r="B428" s="301"/>
      <c r="C428" s="301"/>
      <c r="D428" s="301"/>
      <c r="E428" s="301"/>
      <c r="F428" s="301"/>
      <c r="G428" s="301"/>
      <c r="H428" s="301"/>
      <c r="I428" s="301"/>
      <c r="J428" s="301"/>
      <c r="K428" s="301"/>
      <c r="L428" s="301"/>
      <c r="M428" s="301"/>
      <c r="N428" s="301"/>
      <c r="O428" s="301"/>
      <c r="P428" s="301"/>
      <c r="Q428" s="301"/>
      <c r="R428" s="301"/>
      <c r="S428" s="301"/>
      <c r="T428" s="301"/>
      <c r="U428" s="301"/>
      <c r="V428" s="301"/>
      <c r="W428" s="301"/>
      <c r="X428" s="301"/>
      <c r="Y428" s="301"/>
      <c r="Z428" s="301"/>
      <c r="AA428" s="301"/>
      <c r="AB428" s="301"/>
      <c r="AC428" s="301"/>
      <c r="AD428" s="301"/>
      <c r="AE428" s="301"/>
      <c r="AF428" s="301"/>
      <c r="AG428" s="301"/>
      <c r="AH428" s="301"/>
      <c r="AI428" s="301"/>
      <c r="AJ428" s="301"/>
      <c r="AK428" s="301"/>
      <c r="AL428" s="301"/>
      <c r="AM428" s="301"/>
    </row>
    <row r="429" spans="1:39" x14ac:dyDescent="0.25">
      <c r="A429" s="301"/>
      <c r="B429" s="301"/>
      <c r="C429" s="301"/>
      <c r="D429" s="301"/>
      <c r="E429" s="301"/>
      <c r="F429" s="301"/>
      <c r="G429" s="301"/>
      <c r="H429" s="301"/>
      <c r="I429" s="301"/>
      <c r="J429" s="301"/>
      <c r="K429" s="301"/>
      <c r="L429" s="301"/>
      <c r="M429" s="301"/>
      <c r="N429" s="301"/>
      <c r="O429" s="301"/>
      <c r="P429" s="301"/>
      <c r="Q429" s="301"/>
      <c r="R429" s="301"/>
      <c r="S429" s="301"/>
      <c r="T429" s="301"/>
      <c r="U429" s="301"/>
      <c r="V429" s="301"/>
      <c r="W429" s="301"/>
      <c r="X429" s="301"/>
      <c r="Y429" s="301"/>
      <c r="Z429" s="301"/>
      <c r="AA429" s="301"/>
      <c r="AB429" s="301"/>
      <c r="AC429" s="301"/>
      <c r="AD429" s="301"/>
      <c r="AE429" s="301"/>
      <c r="AF429" s="301"/>
      <c r="AG429" s="301"/>
      <c r="AH429" s="301"/>
      <c r="AI429" s="301"/>
      <c r="AJ429" s="301"/>
      <c r="AK429" s="301"/>
      <c r="AL429" s="301"/>
      <c r="AM429" s="301"/>
    </row>
    <row r="430" spans="1:39" x14ac:dyDescent="0.25">
      <c r="A430" s="301"/>
      <c r="B430" s="301"/>
      <c r="C430" s="301"/>
      <c r="D430" s="301"/>
      <c r="E430" s="301"/>
      <c r="F430" s="301"/>
      <c r="G430" s="301"/>
      <c r="H430" s="301"/>
      <c r="I430" s="301"/>
      <c r="J430" s="301"/>
      <c r="K430" s="301"/>
      <c r="L430" s="301"/>
      <c r="M430" s="301"/>
      <c r="N430" s="301"/>
      <c r="O430" s="301"/>
      <c r="P430" s="301"/>
      <c r="Q430" s="301"/>
      <c r="R430" s="301"/>
      <c r="S430" s="301"/>
      <c r="T430" s="301"/>
      <c r="U430" s="301"/>
      <c r="V430" s="301"/>
      <c r="W430" s="301"/>
      <c r="X430" s="301"/>
      <c r="Y430" s="301"/>
      <c r="Z430" s="301"/>
      <c r="AA430" s="301"/>
      <c r="AB430" s="301"/>
      <c r="AC430" s="301"/>
      <c r="AD430" s="301"/>
      <c r="AE430" s="301"/>
      <c r="AF430" s="301"/>
      <c r="AG430" s="301"/>
      <c r="AH430" s="301"/>
      <c r="AI430" s="301"/>
      <c r="AJ430" s="301"/>
      <c r="AK430" s="301"/>
      <c r="AL430" s="301"/>
      <c r="AM430" s="301"/>
    </row>
    <row r="431" spans="1:39" x14ac:dyDescent="0.25">
      <c r="A431" s="301"/>
      <c r="B431" s="301"/>
      <c r="C431" s="301"/>
      <c r="D431" s="301"/>
      <c r="E431" s="301"/>
      <c r="F431" s="301"/>
      <c r="G431" s="301"/>
      <c r="H431" s="301"/>
      <c r="I431" s="301"/>
      <c r="J431" s="301"/>
      <c r="K431" s="301"/>
      <c r="L431" s="301"/>
      <c r="M431" s="301"/>
      <c r="N431" s="301"/>
      <c r="O431" s="301"/>
      <c r="P431" s="301"/>
      <c r="Q431" s="301"/>
      <c r="R431" s="301"/>
      <c r="S431" s="301"/>
      <c r="T431" s="301"/>
      <c r="U431" s="301"/>
      <c r="V431" s="301"/>
      <c r="W431" s="301"/>
      <c r="X431" s="301"/>
      <c r="Y431" s="301"/>
      <c r="Z431" s="301"/>
      <c r="AA431" s="301"/>
      <c r="AB431" s="301"/>
      <c r="AC431" s="301"/>
      <c r="AD431" s="301"/>
      <c r="AE431" s="301"/>
      <c r="AF431" s="301"/>
      <c r="AG431" s="301"/>
      <c r="AH431" s="301"/>
      <c r="AI431" s="301"/>
      <c r="AJ431" s="301"/>
      <c r="AK431" s="301"/>
      <c r="AL431" s="301"/>
      <c r="AM431" s="301"/>
    </row>
    <row r="432" spans="1:39" x14ac:dyDescent="0.25">
      <c r="A432" s="301"/>
      <c r="B432" s="301"/>
      <c r="C432" s="301"/>
      <c r="D432" s="301"/>
      <c r="E432" s="301"/>
      <c r="F432" s="301"/>
      <c r="G432" s="301"/>
      <c r="H432" s="301"/>
      <c r="I432" s="301"/>
      <c r="J432" s="301"/>
      <c r="K432" s="301"/>
      <c r="L432" s="301"/>
      <c r="M432" s="301"/>
      <c r="N432" s="301"/>
      <c r="O432" s="301"/>
      <c r="P432" s="301"/>
      <c r="Q432" s="301"/>
      <c r="R432" s="301"/>
      <c r="S432" s="301"/>
      <c r="T432" s="301"/>
      <c r="U432" s="301"/>
      <c r="V432" s="301"/>
      <c r="W432" s="301"/>
      <c r="X432" s="301"/>
      <c r="Y432" s="301"/>
      <c r="Z432" s="301"/>
      <c r="AA432" s="301"/>
      <c r="AB432" s="301"/>
      <c r="AC432" s="301"/>
      <c r="AD432" s="301"/>
      <c r="AE432" s="301"/>
      <c r="AF432" s="301"/>
      <c r="AG432" s="301"/>
      <c r="AH432" s="301"/>
      <c r="AI432" s="301"/>
      <c r="AJ432" s="301"/>
      <c r="AK432" s="301"/>
      <c r="AL432" s="301"/>
      <c r="AM432" s="301"/>
    </row>
    <row r="433" spans="1:39" x14ac:dyDescent="0.25">
      <c r="A433" s="301"/>
      <c r="B433" s="301"/>
      <c r="C433" s="301"/>
      <c r="D433" s="301"/>
      <c r="E433" s="301"/>
      <c r="F433" s="301"/>
      <c r="G433" s="301"/>
      <c r="H433" s="301"/>
      <c r="I433" s="301"/>
      <c r="J433" s="301"/>
      <c r="K433" s="301"/>
      <c r="L433" s="301"/>
      <c r="M433" s="301"/>
      <c r="N433" s="301"/>
      <c r="O433" s="301"/>
      <c r="P433" s="301"/>
      <c r="Q433" s="301"/>
      <c r="R433" s="301"/>
      <c r="S433" s="301"/>
      <c r="T433" s="301"/>
      <c r="U433" s="301"/>
      <c r="V433" s="301"/>
      <c r="W433" s="301"/>
      <c r="X433" s="301"/>
      <c r="Y433" s="301"/>
      <c r="Z433" s="301"/>
      <c r="AA433" s="301"/>
      <c r="AB433" s="301"/>
      <c r="AC433" s="301"/>
      <c r="AD433" s="301"/>
      <c r="AE433" s="301"/>
      <c r="AF433" s="301"/>
      <c r="AG433" s="301"/>
      <c r="AH433" s="301"/>
      <c r="AI433" s="301"/>
      <c r="AJ433" s="301"/>
      <c r="AK433" s="301"/>
      <c r="AL433" s="301"/>
      <c r="AM433" s="301"/>
    </row>
    <row r="434" spans="1:39" x14ac:dyDescent="0.25">
      <c r="A434" s="301"/>
      <c r="B434" s="301"/>
      <c r="C434" s="301"/>
      <c r="D434" s="301"/>
      <c r="E434" s="301"/>
      <c r="F434" s="301"/>
      <c r="G434" s="301"/>
      <c r="H434" s="301"/>
      <c r="I434" s="301"/>
      <c r="J434" s="301"/>
      <c r="K434" s="301"/>
      <c r="L434" s="30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  <c r="AC434" s="301"/>
      <c r="AD434" s="301"/>
      <c r="AE434" s="301"/>
      <c r="AF434" s="301"/>
      <c r="AG434" s="301"/>
      <c r="AH434" s="301"/>
      <c r="AI434" s="301"/>
      <c r="AJ434" s="301"/>
      <c r="AK434" s="301"/>
      <c r="AL434" s="301"/>
      <c r="AM434" s="301"/>
    </row>
    <row r="435" spans="1:39" x14ac:dyDescent="0.25">
      <c r="A435" s="301"/>
      <c r="B435" s="301"/>
      <c r="C435" s="301"/>
      <c r="D435" s="301"/>
      <c r="E435" s="301"/>
      <c r="F435" s="301"/>
      <c r="G435" s="301"/>
      <c r="H435" s="301"/>
      <c r="I435" s="301"/>
      <c r="J435" s="301"/>
      <c r="K435" s="301"/>
      <c r="L435" s="301"/>
      <c r="M435" s="301"/>
      <c r="N435" s="301"/>
      <c r="O435" s="301"/>
      <c r="P435" s="301"/>
      <c r="Q435" s="301"/>
      <c r="R435" s="301"/>
      <c r="S435" s="301"/>
      <c r="T435" s="301"/>
      <c r="U435" s="301"/>
      <c r="V435" s="301"/>
      <c r="W435" s="301"/>
      <c r="X435" s="301"/>
      <c r="Y435" s="301"/>
      <c r="Z435" s="301"/>
      <c r="AA435" s="301"/>
      <c r="AB435" s="301"/>
      <c r="AC435" s="301"/>
      <c r="AD435" s="301"/>
      <c r="AE435" s="301"/>
      <c r="AF435" s="301"/>
      <c r="AG435" s="301"/>
      <c r="AH435" s="301"/>
      <c r="AI435" s="301"/>
      <c r="AJ435" s="301"/>
      <c r="AK435" s="301"/>
      <c r="AL435" s="301"/>
      <c r="AM435" s="301"/>
    </row>
    <row r="436" spans="1:39" x14ac:dyDescent="0.25">
      <c r="A436" s="301"/>
      <c r="B436" s="301"/>
      <c r="C436" s="301"/>
      <c r="D436" s="301"/>
      <c r="E436" s="301"/>
      <c r="F436" s="301"/>
      <c r="G436" s="301"/>
      <c r="H436" s="301"/>
      <c r="I436" s="301"/>
      <c r="J436" s="301"/>
      <c r="K436" s="301"/>
      <c r="L436" s="301"/>
      <c r="M436" s="301"/>
      <c r="N436" s="301"/>
      <c r="O436" s="301"/>
      <c r="P436" s="301"/>
      <c r="Q436" s="301"/>
      <c r="R436" s="301"/>
      <c r="S436" s="301"/>
      <c r="T436" s="301"/>
      <c r="U436" s="301"/>
      <c r="V436" s="301"/>
      <c r="W436" s="301"/>
      <c r="X436" s="301"/>
      <c r="Y436" s="301"/>
      <c r="Z436" s="301"/>
      <c r="AA436" s="301"/>
      <c r="AB436" s="301"/>
      <c r="AC436" s="301"/>
      <c r="AD436" s="301"/>
      <c r="AE436" s="301"/>
      <c r="AF436" s="301"/>
      <c r="AG436" s="301"/>
      <c r="AH436" s="301"/>
      <c r="AI436" s="301"/>
      <c r="AJ436" s="301"/>
      <c r="AK436" s="301"/>
      <c r="AL436" s="301"/>
      <c r="AM436" s="301"/>
    </row>
    <row r="437" spans="1:39" x14ac:dyDescent="0.25">
      <c r="A437" s="301"/>
      <c r="B437" s="301"/>
      <c r="C437" s="301"/>
      <c r="D437" s="301"/>
      <c r="E437" s="301"/>
      <c r="F437" s="301"/>
      <c r="G437" s="301"/>
      <c r="H437" s="301"/>
      <c r="I437" s="301"/>
      <c r="J437" s="301"/>
      <c r="K437" s="301"/>
      <c r="L437" s="301"/>
      <c r="M437" s="301"/>
      <c r="N437" s="301"/>
      <c r="O437" s="301"/>
      <c r="P437" s="301"/>
      <c r="Q437" s="301"/>
      <c r="R437" s="301"/>
      <c r="S437" s="301"/>
      <c r="T437" s="301"/>
      <c r="U437" s="301"/>
      <c r="V437" s="301"/>
      <c r="W437" s="301"/>
      <c r="X437" s="301"/>
      <c r="Y437" s="301"/>
      <c r="Z437" s="301"/>
      <c r="AA437" s="301"/>
      <c r="AB437" s="301"/>
      <c r="AC437" s="301"/>
      <c r="AD437" s="301"/>
      <c r="AE437" s="301"/>
      <c r="AF437" s="301"/>
      <c r="AG437" s="301"/>
      <c r="AH437" s="301"/>
      <c r="AI437" s="301"/>
      <c r="AJ437" s="301"/>
      <c r="AK437" s="301"/>
      <c r="AL437" s="301"/>
      <c r="AM437" s="301"/>
    </row>
    <row r="438" spans="1:39" x14ac:dyDescent="0.25">
      <c r="A438" s="301"/>
      <c r="B438" s="301"/>
      <c r="C438" s="301"/>
      <c r="D438" s="301"/>
      <c r="E438" s="301"/>
      <c r="F438" s="301"/>
      <c r="G438" s="301"/>
      <c r="H438" s="301"/>
      <c r="I438" s="301"/>
      <c r="J438" s="301"/>
      <c r="K438" s="301"/>
      <c r="L438" s="301"/>
      <c r="M438" s="301"/>
      <c r="N438" s="301"/>
      <c r="O438" s="301"/>
      <c r="P438" s="301"/>
      <c r="Q438" s="301"/>
      <c r="R438" s="301"/>
      <c r="S438" s="301"/>
      <c r="T438" s="301"/>
      <c r="U438" s="301"/>
      <c r="V438" s="301"/>
      <c r="W438" s="301"/>
      <c r="X438" s="301"/>
      <c r="Y438" s="301"/>
      <c r="Z438" s="301"/>
      <c r="AA438" s="301"/>
      <c r="AB438" s="301"/>
      <c r="AC438" s="301"/>
      <c r="AD438" s="301"/>
      <c r="AE438" s="301"/>
      <c r="AF438" s="301"/>
      <c r="AG438" s="301"/>
      <c r="AH438" s="301"/>
      <c r="AI438" s="301"/>
      <c r="AJ438" s="301"/>
      <c r="AK438" s="301"/>
      <c r="AL438" s="301"/>
      <c r="AM438" s="301"/>
    </row>
    <row r="439" spans="1:39" x14ac:dyDescent="0.25">
      <c r="A439" s="301"/>
      <c r="B439" s="301"/>
      <c r="C439" s="301"/>
      <c r="D439" s="301"/>
      <c r="E439" s="301"/>
      <c r="F439" s="301"/>
      <c r="G439" s="301"/>
      <c r="H439" s="301"/>
      <c r="I439" s="301"/>
      <c r="J439" s="301"/>
      <c r="K439" s="301"/>
      <c r="L439" s="301"/>
      <c r="M439" s="301"/>
      <c r="N439" s="301"/>
      <c r="O439" s="301"/>
      <c r="P439" s="301"/>
      <c r="Q439" s="301"/>
      <c r="R439" s="301"/>
      <c r="S439" s="301"/>
      <c r="T439" s="301"/>
      <c r="U439" s="301"/>
      <c r="V439" s="301"/>
      <c r="W439" s="301"/>
      <c r="X439" s="301"/>
      <c r="Y439" s="301"/>
      <c r="Z439" s="301"/>
      <c r="AA439" s="301"/>
      <c r="AB439" s="301"/>
      <c r="AC439" s="301"/>
      <c r="AD439" s="301"/>
      <c r="AE439" s="301"/>
      <c r="AF439" s="301"/>
      <c r="AG439" s="301"/>
      <c r="AH439" s="301"/>
      <c r="AI439" s="301"/>
      <c r="AJ439" s="301"/>
      <c r="AK439" s="301"/>
      <c r="AL439" s="301"/>
      <c r="AM439" s="301"/>
    </row>
    <row r="440" spans="1:39" x14ac:dyDescent="0.25">
      <c r="A440" s="301"/>
      <c r="B440" s="301"/>
      <c r="C440" s="301"/>
      <c r="D440" s="301"/>
      <c r="E440" s="301"/>
      <c r="F440" s="301"/>
      <c r="G440" s="301"/>
      <c r="H440" s="301"/>
      <c r="I440" s="301"/>
      <c r="J440" s="301"/>
      <c r="K440" s="301"/>
      <c r="L440" s="301"/>
      <c r="M440" s="301"/>
      <c r="N440" s="301"/>
      <c r="O440" s="301"/>
      <c r="P440" s="301"/>
      <c r="Q440" s="301"/>
      <c r="R440" s="301"/>
      <c r="S440" s="301"/>
      <c r="T440" s="301"/>
      <c r="U440" s="301"/>
      <c r="V440" s="301"/>
      <c r="W440" s="301"/>
      <c r="X440" s="301"/>
      <c r="Y440" s="301"/>
      <c r="Z440" s="301"/>
      <c r="AA440" s="301"/>
      <c r="AB440" s="301"/>
      <c r="AC440" s="301"/>
      <c r="AD440" s="301"/>
      <c r="AE440" s="301"/>
      <c r="AF440" s="301"/>
      <c r="AG440" s="301"/>
      <c r="AH440" s="301"/>
      <c r="AI440" s="301"/>
      <c r="AJ440" s="301"/>
      <c r="AK440" s="301"/>
      <c r="AL440" s="301"/>
      <c r="AM440" s="301"/>
    </row>
    <row r="441" spans="1:39" x14ac:dyDescent="0.25">
      <c r="A441" s="301"/>
      <c r="B441" s="301"/>
      <c r="C441" s="301"/>
      <c r="D441" s="301"/>
      <c r="E441" s="301"/>
      <c r="F441" s="301"/>
      <c r="G441" s="301"/>
      <c r="H441" s="301"/>
      <c r="I441" s="301"/>
      <c r="J441" s="301"/>
      <c r="K441" s="301"/>
      <c r="L441" s="301"/>
      <c r="M441" s="301"/>
      <c r="N441" s="301"/>
      <c r="O441" s="301"/>
      <c r="P441" s="301"/>
      <c r="Q441" s="301"/>
      <c r="R441" s="301"/>
      <c r="S441" s="301"/>
      <c r="T441" s="301"/>
      <c r="U441" s="301"/>
      <c r="V441" s="301"/>
      <c r="W441" s="301"/>
      <c r="X441" s="301"/>
      <c r="Y441" s="301"/>
      <c r="Z441" s="301"/>
      <c r="AA441" s="301"/>
      <c r="AB441" s="301"/>
      <c r="AC441" s="301"/>
      <c r="AD441" s="301"/>
      <c r="AE441" s="301"/>
      <c r="AF441" s="301"/>
      <c r="AG441" s="301"/>
      <c r="AH441" s="301"/>
      <c r="AI441" s="301"/>
      <c r="AJ441" s="301"/>
      <c r="AK441" s="301"/>
      <c r="AL441" s="301"/>
      <c r="AM441" s="301"/>
    </row>
    <row r="442" spans="1:39" x14ac:dyDescent="0.25">
      <c r="A442" s="301"/>
      <c r="B442" s="301"/>
      <c r="C442" s="301"/>
      <c r="D442" s="301"/>
      <c r="E442" s="301"/>
      <c r="F442" s="301"/>
      <c r="G442" s="301"/>
      <c r="H442" s="301"/>
      <c r="I442" s="301"/>
      <c r="J442" s="301"/>
      <c r="K442" s="301"/>
      <c r="L442" s="301"/>
      <c r="M442" s="301"/>
      <c r="N442" s="301"/>
      <c r="O442" s="301"/>
      <c r="P442" s="301"/>
      <c r="Q442" s="301"/>
      <c r="R442" s="301"/>
      <c r="S442" s="301"/>
      <c r="T442" s="301"/>
      <c r="U442" s="301"/>
      <c r="V442" s="301"/>
      <c r="W442" s="301"/>
      <c r="X442" s="301"/>
      <c r="Y442" s="301"/>
      <c r="Z442" s="301"/>
      <c r="AA442" s="301"/>
      <c r="AB442" s="301"/>
      <c r="AC442" s="301"/>
      <c r="AD442" s="301"/>
      <c r="AE442" s="301"/>
      <c r="AF442" s="301"/>
      <c r="AG442" s="301"/>
      <c r="AH442" s="301"/>
      <c r="AI442" s="301"/>
      <c r="AJ442" s="301"/>
      <c r="AK442" s="301"/>
      <c r="AL442" s="301"/>
      <c r="AM442" s="301"/>
    </row>
    <row r="443" spans="1:39" x14ac:dyDescent="0.25">
      <c r="A443" s="301"/>
      <c r="B443" s="301"/>
      <c r="C443" s="301"/>
      <c r="D443" s="301"/>
      <c r="E443" s="301"/>
      <c r="F443" s="301"/>
      <c r="G443" s="301"/>
      <c r="H443" s="301"/>
      <c r="I443" s="301"/>
      <c r="J443" s="301"/>
      <c r="K443" s="301"/>
      <c r="L443" s="301"/>
      <c r="M443" s="301"/>
      <c r="N443" s="301"/>
      <c r="O443" s="301"/>
      <c r="P443" s="301"/>
      <c r="Q443" s="301"/>
      <c r="R443" s="301"/>
      <c r="S443" s="301"/>
      <c r="T443" s="301"/>
      <c r="U443" s="301"/>
      <c r="V443" s="301"/>
      <c r="W443" s="301"/>
      <c r="X443" s="301"/>
      <c r="Y443" s="301"/>
      <c r="Z443" s="301"/>
      <c r="AA443" s="301"/>
      <c r="AB443" s="301"/>
      <c r="AC443" s="301"/>
      <c r="AD443" s="301"/>
      <c r="AE443" s="301"/>
      <c r="AF443" s="301"/>
      <c r="AG443" s="301"/>
      <c r="AH443" s="301"/>
      <c r="AI443" s="301"/>
      <c r="AJ443" s="301"/>
      <c r="AK443" s="301"/>
      <c r="AL443" s="301"/>
      <c r="AM443" s="301"/>
    </row>
    <row r="444" spans="1:39" x14ac:dyDescent="0.25">
      <c r="A444" s="301"/>
      <c r="B444" s="301"/>
      <c r="C444" s="301"/>
      <c r="D444" s="301"/>
      <c r="E444" s="301"/>
      <c r="F444" s="301"/>
      <c r="G444" s="301"/>
      <c r="H444" s="301"/>
      <c r="I444" s="301"/>
      <c r="J444" s="301"/>
      <c r="K444" s="301"/>
      <c r="L444" s="301"/>
      <c r="M444" s="301"/>
      <c r="N444" s="301"/>
      <c r="O444" s="301"/>
      <c r="P444" s="301"/>
      <c r="Q444" s="301"/>
      <c r="R444" s="301"/>
      <c r="S444" s="301"/>
      <c r="T444" s="301"/>
      <c r="U444" s="301"/>
      <c r="V444" s="301"/>
      <c r="W444" s="301"/>
      <c r="X444" s="301"/>
      <c r="Y444" s="301"/>
      <c r="Z444" s="301"/>
      <c r="AA444" s="301"/>
      <c r="AB444" s="301"/>
      <c r="AC444" s="301"/>
      <c r="AD444" s="301"/>
      <c r="AE444" s="301"/>
      <c r="AF444" s="301"/>
      <c r="AG444" s="301"/>
      <c r="AH444" s="301"/>
      <c r="AI444" s="301"/>
      <c r="AJ444" s="301"/>
      <c r="AK444" s="301"/>
      <c r="AL444" s="301"/>
      <c r="AM444" s="301"/>
    </row>
    <row r="445" spans="1:39" x14ac:dyDescent="0.25">
      <c r="A445" s="301"/>
      <c r="B445" s="301"/>
      <c r="C445" s="301"/>
      <c r="D445" s="301"/>
      <c r="E445" s="301"/>
      <c r="F445" s="301"/>
      <c r="G445" s="301"/>
      <c r="H445" s="301"/>
      <c r="I445" s="301"/>
      <c r="J445" s="301"/>
      <c r="K445" s="301"/>
      <c r="L445" s="301"/>
      <c r="M445" s="301"/>
      <c r="N445" s="301"/>
      <c r="O445" s="301"/>
      <c r="P445" s="301"/>
      <c r="Q445" s="301"/>
      <c r="R445" s="301"/>
      <c r="S445" s="301"/>
      <c r="T445" s="301"/>
      <c r="U445" s="301"/>
      <c r="V445" s="301"/>
      <c r="W445" s="301"/>
      <c r="X445" s="301"/>
      <c r="Y445" s="301"/>
      <c r="Z445" s="301"/>
      <c r="AA445" s="301"/>
      <c r="AB445" s="301"/>
      <c r="AC445" s="301"/>
      <c r="AD445" s="301"/>
      <c r="AE445" s="301"/>
      <c r="AF445" s="301"/>
      <c r="AG445" s="301"/>
      <c r="AH445" s="301"/>
      <c r="AI445" s="301"/>
      <c r="AJ445" s="301"/>
      <c r="AK445" s="301"/>
      <c r="AL445" s="301"/>
      <c r="AM445" s="301"/>
    </row>
    <row r="446" spans="1:39" x14ac:dyDescent="0.25">
      <c r="A446" s="301"/>
      <c r="B446" s="301"/>
      <c r="C446" s="301"/>
      <c r="D446" s="301"/>
      <c r="E446" s="301"/>
      <c r="F446" s="301"/>
      <c r="G446" s="301"/>
      <c r="H446" s="301"/>
      <c r="I446" s="301"/>
      <c r="J446" s="301"/>
      <c r="K446" s="301"/>
      <c r="L446" s="301"/>
      <c r="M446" s="301"/>
      <c r="N446" s="301"/>
      <c r="O446" s="301"/>
      <c r="P446" s="301"/>
      <c r="Q446" s="301"/>
      <c r="R446" s="301"/>
      <c r="S446" s="301"/>
      <c r="T446" s="301"/>
      <c r="U446" s="301"/>
      <c r="V446" s="301"/>
      <c r="W446" s="301"/>
      <c r="X446" s="301"/>
      <c r="Y446" s="301"/>
      <c r="Z446" s="301"/>
      <c r="AA446" s="301"/>
      <c r="AB446" s="301"/>
      <c r="AC446" s="301"/>
      <c r="AD446" s="301"/>
      <c r="AE446" s="301"/>
      <c r="AF446" s="301"/>
      <c r="AG446" s="301"/>
      <c r="AH446" s="301"/>
      <c r="AI446" s="301"/>
      <c r="AJ446" s="301"/>
      <c r="AK446" s="301"/>
      <c r="AL446" s="301"/>
      <c r="AM446" s="301"/>
    </row>
    <row r="447" spans="1:39" x14ac:dyDescent="0.25">
      <c r="A447" s="301"/>
      <c r="B447" s="301"/>
      <c r="C447" s="301"/>
      <c r="D447" s="301"/>
      <c r="E447" s="301"/>
      <c r="F447" s="301"/>
      <c r="G447" s="301"/>
      <c r="H447" s="301"/>
      <c r="I447" s="301"/>
      <c r="J447" s="301"/>
      <c r="K447" s="301"/>
      <c r="L447" s="301"/>
      <c r="M447" s="301"/>
      <c r="N447" s="301"/>
      <c r="O447" s="301"/>
      <c r="P447" s="301"/>
      <c r="Q447" s="301"/>
      <c r="R447" s="301"/>
      <c r="S447" s="301"/>
      <c r="T447" s="301"/>
      <c r="U447" s="301"/>
      <c r="V447" s="301"/>
      <c r="W447" s="301"/>
      <c r="X447" s="301"/>
      <c r="Y447" s="301"/>
      <c r="Z447" s="301"/>
      <c r="AA447" s="301"/>
      <c r="AB447" s="301"/>
      <c r="AC447" s="301"/>
      <c r="AD447" s="301"/>
      <c r="AE447" s="301"/>
      <c r="AF447" s="301"/>
      <c r="AG447" s="301"/>
      <c r="AH447" s="301"/>
      <c r="AI447" s="301"/>
      <c r="AJ447" s="301"/>
      <c r="AK447" s="301"/>
      <c r="AL447" s="301"/>
      <c r="AM447" s="301"/>
    </row>
    <row r="448" spans="1:39" x14ac:dyDescent="0.25">
      <c r="A448" s="301"/>
      <c r="B448" s="301"/>
      <c r="C448" s="301"/>
      <c r="D448" s="301"/>
      <c r="E448" s="301"/>
      <c r="F448" s="301"/>
      <c r="G448" s="301"/>
      <c r="H448" s="301"/>
      <c r="I448" s="301"/>
      <c r="J448" s="301"/>
      <c r="K448" s="301"/>
      <c r="L448" s="301"/>
      <c r="M448" s="301"/>
      <c r="N448" s="301"/>
      <c r="O448" s="301"/>
      <c r="P448" s="301"/>
      <c r="Q448" s="301"/>
      <c r="R448" s="301"/>
      <c r="S448" s="301"/>
      <c r="T448" s="301"/>
      <c r="U448" s="301"/>
      <c r="V448" s="301"/>
      <c r="W448" s="301"/>
      <c r="X448" s="301"/>
      <c r="Y448" s="301"/>
      <c r="Z448" s="301"/>
      <c r="AA448" s="301"/>
      <c r="AB448" s="301"/>
      <c r="AC448" s="301"/>
      <c r="AD448" s="301"/>
      <c r="AE448" s="301"/>
      <c r="AF448" s="301"/>
      <c r="AG448" s="301"/>
      <c r="AH448" s="301"/>
      <c r="AI448" s="301"/>
      <c r="AJ448" s="301"/>
      <c r="AK448" s="301"/>
      <c r="AL448" s="301"/>
      <c r="AM448" s="301"/>
    </row>
    <row r="449" spans="1:39" x14ac:dyDescent="0.25">
      <c r="A449" s="301"/>
      <c r="B449" s="301"/>
      <c r="C449" s="301"/>
      <c r="D449" s="301"/>
      <c r="E449" s="301"/>
      <c r="F449" s="301"/>
      <c r="G449" s="301"/>
      <c r="H449" s="301"/>
      <c r="I449" s="301"/>
      <c r="J449" s="301"/>
      <c r="K449" s="301"/>
      <c r="L449" s="301"/>
      <c r="M449" s="301"/>
      <c r="N449" s="301"/>
      <c r="O449" s="301"/>
      <c r="P449" s="301"/>
      <c r="Q449" s="301"/>
      <c r="R449" s="301"/>
      <c r="S449" s="301"/>
      <c r="T449" s="301"/>
      <c r="U449" s="301"/>
      <c r="V449" s="301"/>
      <c r="W449" s="301"/>
      <c r="X449" s="301"/>
      <c r="Y449" s="301"/>
      <c r="Z449" s="301"/>
      <c r="AA449" s="301"/>
      <c r="AB449" s="301"/>
      <c r="AC449" s="301"/>
      <c r="AD449" s="301"/>
      <c r="AE449" s="301"/>
      <c r="AF449" s="301"/>
      <c r="AG449" s="301"/>
      <c r="AH449" s="301"/>
      <c r="AI449" s="301"/>
      <c r="AJ449" s="301"/>
      <c r="AK449" s="301"/>
      <c r="AL449" s="301"/>
      <c r="AM449" s="301"/>
    </row>
    <row r="450" spans="1:39" x14ac:dyDescent="0.25">
      <c r="A450" s="301"/>
      <c r="B450" s="301"/>
      <c r="C450" s="301"/>
      <c r="D450" s="301"/>
      <c r="E450" s="301"/>
      <c r="F450" s="301"/>
      <c r="G450" s="301"/>
      <c r="H450" s="301"/>
      <c r="I450" s="301"/>
      <c r="J450" s="301"/>
      <c r="K450" s="301"/>
      <c r="L450" s="301"/>
      <c r="M450" s="301"/>
      <c r="N450" s="301"/>
      <c r="O450" s="301"/>
      <c r="P450" s="301"/>
      <c r="Q450" s="301"/>
      <c r="R450" s="301"/>
      <c r="S450" s="301"/>
      <c r="T450" s="301"/>
      <c r="U450" s="301"/>
      <c r="V450" s="301"/>
      <c r="W450" s="301"/>
      <c r="X450" s="301"/>
      <c r="Y450" s="301"/>
      <c r="Z450" s="301"/>
      <c r="AA450" s="301"/>
      <c r="AB450" s="301"/>
      <c r="AC450" s="301"/>
      <c r="AD450" s="301"/>
      <c r="AE450" s="301"/>
      <c r="AF450" s="301"/>
      <c r="AG450" s="301"/>
      <c r="AH450" s="301"/>
      <c r="AI450" s="301"/>
      <c r="AJ450" s="301"/>
      <c r="AK450" s="301"/>
      <c r="AL450" s="301"/>
      <c r="AM450" s="301"/>
    </row>
    <row r="451" spans="1:39" x14ac:dyDescent="0.25">
      <c r="A451" s="301"/>
      <c r="B451" s="301"/>
      <c r="C451" s="301"/>
      <c r="D451" s="301"/>
      <c r="E451" s="301"/>
      <c r="F451" s="301"/>
      <c r="G451" s="301"/>
      <c r="H451" s="301"/>
      <c r="I451" s="301"/>
      <c r="J451" s="301"/>
      <c r="K451" s="301"/>
      <c r="L451" s="301"/>
      <c r="M451" s="301"/>
      <c r="N451" s="301"/>
      <c r="O451" s="301"/>
      <c r="P451" s="301"/>
      <c r="Q451" s="301"/>
      <c r="R451" s="301"/>
      <c r="S451" s="301"/>
      <c r="T451" s="301"/>
      <c r="U451" s="301"/>
      <c r="V451" s="301"/>
      <c r="W451" s="301"/>
      <c r="X451" s="301"/>
      <c r="Y451" s="301"/>
      <c r="Z451" s="301"/>
      <c r="AA451" s="301"/>
      <c r="AB451" s="301"/>
      <c r="AC451" s="301"/>
      <c r="AD451" s="301"/>
      <c r="AE451" s="301"/>
      <c r="AF451" s="301"/>
      <c r="AG451" s="301"/>
      <c r="AH451" s="301"/>
      <c r="AI451" s="301"/>
      <c r="AJ451" s="301"/>
      <c r="AK451" s="301"/>
      <c r="AL451" s="301"/>
      <c r="AM451" s="301"/>
    </row>
    <row r="452" spans="1:39" x14ac:dyDescent="0.25">
      <c r="A452" s="301"/>
      <c r="B452" s="301"/>
      <c r="C452" s="301"/>
      <c r="D452" s="301"/>
      <c r="E452" s="301"/>
      <c r="F452" s="301"/>
      <c r="G452" s="301"/>
      <c r="H452" s="301"/>
      <c r="I452" s="301"/>
      <c r="J452" s="301"/>
      <c r="K452" s="301"/>
      <c r="L452" s="301"/>
      <c r="M452" s="301"/>
      <c r="N452" s="301"/>
      <c r="O452" s="301"/>
      <c r="P452" s="301"/>
      <c r="Q452" s="301"/>
      <c r="R452" s="301"/>
      <c r="S452" s="301"/>
      <c r="T452" s="301"/>
      <c r="U452" s="301"/>
      <c r="V452" s="301"/>
      <c r="W452" s="301"/>
      <c r="X452" s="301"/>
      <c r="Y452" s="301"/>
      <c r="Z452" s="301"/>
      <c r="AA452" s="301"/>
      <c r="AB452" s="301"/>
      <c r="AC452" s="301"/>
      <c r="AD452" s="301"/>
      <c r="AE452" s="301"/>
      <c r="AF452" s="301"/>
      <c r="AG452" s="301"/>
      <c r="AH452" s="301"/>
      <c r="AI452" s="301"/>
      <c r="AJ452" s="301"/>
      <c r="AK452" s="301"/>
      <c r="AL452" s="301"/>
      <c r="AM452" s="301"/>
    </row>
    <row r="453" spans="1:39" x14ac:dyDescent="0.25">
      <c r="A453" s="301"/>
      <c r="B453" s="301"/>
      <c r="C453" s="301"/>
      <c r="D453" s="301"/>
      <c r="E453" s="301"/>
      <c r="F453" s="301"/>
      <c r="G453" s="301"/>
      <c r="H453" s="301"/>
      <c r="I453" s="301"/>
      <c r="J453" s="301"/>
      <c r="K453" s="301"/>
      <c r="L453" s="301"/>
      <c r="M453" s="301"/>
      <c r="N453" s="301"/>
      <c r="O453" s="301"/>
      <c r="P453" s="301"/>
      <c r="Q453" s="301"/>
      <c r="R453" s="301"/>
      <c r="S453" s="301"/>
      <c r="T453" s="301"/>
      <c r="U453" s="301"/>
      <c r="V453" s="301"/>
      <c r="W453" s="301"/>
      <c r="X453" s="301"/>
      <c r="Y453" s="301"/>
      <c r="Z453" s="301"/>
      <c r="AA453" s="301"/>
      <c r="AB453" s="301"/>
      <c r="AC453" s="301"/>
      <c r="AD453" s="301"/>
      <c r="AE453" s="301"/>
      <c r="AF453" s="301"/>
      <c r="AG453" s="301"/>
      <c r="AH453" s="301"/>
      <c r="AI453" s="301"/>
      <c r="AJ453" s="301"/>
      <c r="AK453" s="301"/>
      <c r="AL453" s="301"/>
      <c r="AM453" s="301"/>
    </row>
    <row r="454" spans="1:39" x14ac:dyDescent="0.25">
      <c r="A454" s="301"/>
      <c r="B454" s="301"/>
      <c r="C454" s="301"/>
      <c r="D454" s="301"/>
      <c r="E454" s="301"/>
      <c r="F454" s="301"/>
      <c r="G454" s="301"/>
      <c r="H454" s="301"/>
      <c r="I454" s="301"/>
      <c r="J454" s="301"/>
      <c r="K454" s="301"/>
      <c r="L454" s="301"/>
      <c r="M454" s="301"/>
      <c r="N454" s="301"/>
      <c r="O454" s="301"/>
      <c r="P454" s="301"/>
      <c r="Q454" s="301"/>
      <c r="R454" s="301"/>
      <c r="S454" s="301"/>
      <c r="T454" s="301"/>
      <c r="U454" s="301"/>
      <c r="V454" s="301"/>
      <c r="W454" s="301"/>
      <c r="X454" s="301"/>
      <c r="Y454" s="301"/>
      <c r="Z454" s="301"/>
      <c r="AA454" s="301"/>
      <c r="AB454" s="301"/>
      <c r="AC454" s="301"/>
      <c r="AD454" s="301"/>
      <c r="AE454" s="301"/>
      <c r="AF454" s="301"/>
      <c r="AG454" s="301"/>
      <c r="AH454" s="301"/>
      <c r="AI454" s="301"/>
      <c r="AJ454" s="301"/>
      <c r="AK454" s="301"/>
      <c r="AL454" s="301"/>
      <c r="AM454" s="301"/>
    </row>
    <row r="455" spans="1:39" x14ac:dyDescent="0.25">
      <c r="A455" s="301"/>
      <c r="B455" s="301"/>
      <c r="C455" s="301"/>
      <c r="D455" s="301"/>
      <c r="E455" s="301"/>
      <c r="F455" s="301"/>
      <c r="G455" s="301"/>
      <c r="H455" s="301"/>
      <c r="I455" s="301"/>
      <c r="J455" s="301"/>
      <c r="K455" s="301"/>
      <c r="L455" s="301"/>
      <c r="M455" s="301"/>
      <c r="N455" s="301"/>
      <c r="O455" s="301"/>
      <c r="P455" s="301"/>
      <c r="Q455" s="301"/>
      <c r="R455" s="301"/>
      <c r="S455" s="301"/>
      <c r="T455" s="301"/>
      <c r="U455" s="301"/>
      <c r="V455" s="301"/>
      <c r="W455" s="301"/>
      <c r="X455" s="301"/>
      <c r="Y455" s="301"/>
      <c r="Z455" s="301"/>
      <c r="AA455" s="301"/>
      <c r="AB455" s="301"/>
      <c r="AC455" s="301"/>
      <c r="AD455" s="301"/>
      <c r="AE455" s="301"/>
      <c r="AF455" s="301"/>
      <c r="AG455" s="301"/>
      <c r="AH455" s="301"/>
      <c r="AI455" s="301"/>
      <c r="AJ455" s="301"/>
      <c r="AK455" s="301"/>
      <c r="AL455" s="301"/>
      <c r="AM455" s="301"/>
    </row>
    <row r="456" spans="1:39" x14ac:dyDescent="0.25">
      <c r="A456" s="301"/>
      <c r="B456" s="301"/>
      <c r="C456" s="301"/>
      <c r="D456" s="301"/>
      <c r="E456" s="301"/>
      <c r="F456" s="301"/>
      <c r="G456" s="301"/>
      <c r="H456" s="301"/>
      <c r="I456" s="301"/>
      <c r="J456" s="301"/>
      <c r="K456" s="301"/>
      <c r="L456" s="301"/>
      <c r="M456" s="301"/>
      <c r="N456" s="301"/>
      <c r="O456" s="301"/>
      <c r="P456" s="301"/>
      <c r="Q456" s="301"/>
      <c r="R456" s="301"/>
      <c r="S456" s="301"/>
      <c r="T456" s="301"/>
      <c r="U456" s="301"/>
      <c r="V456" s="301"/>
      <c r="W456" s="301"/>
      <c r="X456" s="301"/>
      <c r="Y456" s="301"/>
      <c r="Z456" s="301"/>
      <c r="AA456" s="301"/>
      <c r="AB456" s="301"/>
      <c r="AC456" s="301"/>
      <c r="AD456" s="301"/>
      <c r="AE456" s="301"/>
      <c r="AF456" s="301"/>
      <c r="AG456" s="301"/>
      <c r="AH456" s="301"/>
      <c r="AI456" s="301"/>
      <c r="AJ456" s="301"/>
      <c r="AK456" s="301"/>
      <c r="AL456" s="301"/>
      <c r="AM456" s="301"/>
    </row>
    <row r="457" spans="1:39" x14ac:dyDescent="0.25">
      <c r="A457" s="301"/>
      <c r="B457" s="301"/>
      <c r="C457" s="301"/>
      <c r="D457" s="301"/>
      <c r="E457" s="301"/>
      <c r="F457" s="301"/>
      <c r="G457" s="301"/>
      <c r="H457" s="301"/>
      <c r="I457" s="301"/>
      <c r="J457" s="301"/>
      <c r="K457" s="301"/>
      <c r="L457" s="301"/>
      <c r="M457" s="301"/>
      <c r="N457" s="301"/>
      <c r="O457" s="301"/>
      <c r="P457" s="301"/>
      <c r="Q457" s="301"/>
      <c r="R457" s="301"/>
      <c r="S457" s="301"/>
      <c r="T457" s="301"/>
      <c r="U457" s="301"/>
      <c r="V457" s="301"/>
      <c r="W457" s="301"/>
      <c r="X457" s="301"/>
      <c r="Y457" s="301"/>
      <c r="Z457" s="301"/>
      <c r="AA457" s="301"/>
      <c r="AB457" s="301"/>
      <c r="AC457" s="301"/>
      <c r="AD457" s="301"/>
      <c r="AE457" s="301"/>
      <c r="AF457" s="301"/>
      <c r="AG457" s="301"/>
      <c r="AH457" s="301"/>
      <c r="AI457" s="301"/>
      <c r="AJ457" s="301"/>
      <c r="AK457" s="301"/>
      <c r="AL457" s="301"/>
      <c r="AM457" s="301"/>
    </row>
    <row r="458" spans="1:39" x14ac:dyDescent="0.25">
      <c r="A458" s="301"/>
      <c r="B458" s="301"/>
      <c r="C458" s="301"/>
      <c r="D458" s="301"/>
      <c r="E458" s="301"/>
      <c r="F458" s="301"/>
      <c r="G458" s="301"/>
      <c r="H458" s="301"/>
      <c r="I458" s="301"/>
      <c r="J458" s="301"/>
      <c r="K458" s="301"/>
      <c r="L458" s="301"/>
      <c r="M458" s="301"/>
      <c r="N458" s="301"/>
      <c r="O458" s="301"/>
      <c r="P458" s="301"/>
      <c r="Q458" s="301"/>
      <c r="R458" s="301"/>
      <c r="S458" s="301"/>
      <c r="T458" s="301"/>
      <c r="U458" s="301"/>
      <c r="V458" s="301"/>
      <c r="W458" s="301"/>
      <c r="X458" s="301"/>
      <c r="Y458" s="301"/>
      <c r="Z458" s="301"/>
      <c r="AA458" s="301"/>
      <c r="AB458" s="301"/>
      <c r="AC458" s="301"/>
      <c r="AD458" s="301"/>
      <c r="AE458" s="301"/>
      <c r="AF458" s="301"/>
      <c r="AG458" s="301"/>
      <c r="AH458" s="301"/>
      <c r="AI458" s="301"/>
      <c r="AJ458" s="301"/>
      <c r="AK458" s="301"/>
      <c r="AL458" s="301"/>
      <c r="AM458" s="301"/>
    </row>
    <row r="459" spans="1:39" x14ac:dyDescent="0.25">
      <c r="A459" s="301"/>
      <c r="B459" s="301"/>
      <c r="C459" s="301"/>
      <c r="D459" s="301"/>
      <c r="E459" s="301"/>
      <c r="F459" s="301"/>
      <c r="G459" s="301"/>
      <c r="H459" s="301"/>
      <c r="I459" s="301"/>
      <c r="J459" s="301"/>
      <c r="K459" s="301"/>
      <c r="L459" s="301"/>
      <c r="M459" s="301"/>
      <c r="N459" s="301"/>
      <c r="O459" s="301"/>
      <c r="P459" s="301"/>
      <c r="Q459" s="301"/>
      <c r="R459" s="301"/>
      <c r="S459" s="301"/>
      <c r="T459" s="301"/>
      <c r="U459" s="301"/>
      <c r="V459" s="301"/>
      <c r="W459" s="301"/>
      <c r="X459" s="301"/>
      <c r="Y459" s="301"/>
      <c r="Z459" s="301"/>
      <c r="AA459" s="301"/>
      <c r="AB459" s="301"/>
      <c r="AC459" s="301"/>
      <c r="AD459" s="301"/>
      <c r="AE459" s="301"/>
      <c r="AF459" s="301"/>
      <c r="AG459" s="301"/>
      <c r="AH459" s="301"/>
      <c r="AI459" s="301"/>
      <c r="AJ459" s="301"/>
      <c r="AK459" s="301"/>
      <c r="AL459" s="301"/>
      <c r="AM459" s="301"/>
    </row>
    <row r="460" spans="1:39" x14ac:dyDescent="0.25">
      <c r="A460" s="301"/>
      <c r="B460" s="301"/>
      <c r="C460" s="301"/>
      <c r="D460" s="301"/>
      <c r="E460" s="301"/>
      <c r="F460" s="301"/>
      <c r="G460" s="301"/>
      <c r="H460" s="301"/>
      <c r="I460" s="301"/>
      <c r="J460" s="301"/>
      <c r="K460" s="301"/>
      <c r="L460" s="301"/>
      <c r="M460" s="301"/>
      <c r="N460" s="301"/>
      <c r="O460" s="301"/>
      <c r="P460" s="301"/>
      <c r="Q460" s="301"/>
      <c r="R460" s="301"/>
      <c r="S460" s="301"/>
      <c r="T460" s="301"/>
      <c r="U460" s="301"/>
      <c r="V460" s="301"/>
      <c r="W460" s="301"/>
      <c r="X460" s="301"/>
      <c r="Y460" s="301"/>
      <c r="Z460" s="301"/>
      <c r="AA460" s="301"/>
      <c r="AB460" s="301"/>
      <c r="AC460" s="301"/>
      <c r="AD460" s="301"/>
      <c r="AE460" s="301"/>
      <c r="AF460" s="301"/>
      <c r="AG460" s="301"/>
      <c r="AH460" s="301"/>
      <c r="AI460" s="301"/>
      <c r="AJ460" s="301"/>
      <c r="AK460" s="301"/>
      <c r="AL460" s="301"/>
      <c r="AM460" s="301"/>
    </row>
    <row r="461" spans="1:39" x14ac:dyDescent="0.25">
      <c r="A461" s="301"/>
      <c r="B461" s="301"/>
      <c r="C461" s="301"/>
      <c r="D461" s="301"/>
      <c r="E461" s="301"/>
      <c r="F461" s="301"/>
      <c r="G461" s="301"/>
      <c r="H461" s="301"/>
      <c r="I461" s="301"/>
      <c r="J461" s="301"/>
      <c r="K461" s="301"/>
      <c r="L461" s="301"/>
      <c r="M461" s="301"/>
      <c r="N461" s="301"/>
      <c r="O461" s="301"/>
      <c r="P461" s="301"/>
      <c r="Q461" s="301"/>
      <c r="R461" s="301"/>
      <c r="S461" s="301"/>
      <c r="T461" s="301"/>
      <c r="U461" s="301"/>
      <c r="V461" s="301"/>
      <c r="W461" s="301"/>
      <c r="X461" s="301"/>
      <c r="Y461" s="301"/>
      <c r="Z461" s="301"/>
      <c r="AA461" s="301"/>
      <c r="AB461" s="301"/>
      <c r="AC461" s="301"/>
      <c r="AD461" s="301"/>
      <c r="AE461" s="301"/>
      <c r="AF461" s="301"/>
      <c r="AG461" s="301"/>
      <c r="AH461" s="301"/>
      <c r="AI461" s="301"/>
      <c r="AJ461" s="301"/>
      <c r="AK461" s="301"/>
      <c r="AL461" s="301"/>
      <c r="AM461" s="301"/>
    </row>
    <row r="462" spans="1:39" x14ac:dyDescent="0.25">
      <c r="A462" s="301"/>
      <c r="B462" s="301"/>
      <c r="C462" s="301"/>
      <c r="D462" s="301"/>
      <c r="E462" s="301"/>
      <c r="F462" s="301"/>
      <c r="G462" s="301"/>
      <c r="H462" s="301"/>
      <c r="I462" s="301"/>
      <c r="J462" s="301"/>
      <c r="K462" s="301"/>
      <c r="L462" s="301"/>
      <c r="M462" s="301"/>
      <c r="N462" s="301"/>
      <c r="O462" s="301"/>
      <c r="P462" s="301"/>
      <c r="Q462" s="301"/>
      <c r="R462" s="301"/>
      <c r="S462" s="301"/>
      <c r="T462" s="301"/>
      <c r="U462" s="301"/>
      <c r="V462" s="301"/>
      <c r="W462" s="301"/>
      <c r="X462" s="301"/>
      <c r="Y462" s="301"/>
      <c r="Z462" s="301"/>
      <c r="AA462" s="301"/>
      <c r="AB462" s="301"/>
      <c r="AC462" s="301"/>
      <c r="AD462" s="301"/>
      <c r="AE462" s="301"/>
      <c r="AF462" s="301"/>
      <c r="AG462" s="301"/>
      <c r="AH462" s="301"/>
      <c r="AI462" s="301"/>
      <c r="AJ462" s="301"/>
      <c r="AK462" s="301"/>
      <c r="AL462" s="301"/>
      <c r="AM462" s="301"/>
    </row>
    <row r="463" spans="1:39" x14ac:dyDescent="0.25">
      <c r="A463" s="301"/>
      <c r="B463" s="301"/>
      <c r="C463" s="301"/>
      <c r="D463" s="301"/>
      <c r="E463" s="301"/>
      <c r="F463" s="301"/>
      <c r="G463" s="301"/>
      <c r="H463" s="301"/>
      <c r="I463" s="301"/>
      <c r="J463" s="301"/>
      <c r="K463" s="301"/>
      <c r="L463" s="301"/>
      <c r="M463" s="301"/>
      <c r="N463" s="301"/>
      <c r="O463" s="301"/>
      <c r="P463" s="301"/>
      <c r="Q463" s="301"/>
      <c r="R463" s="301"/>
      <c r="S463" s="301"/>
      <c r="T463" s="301"/>
      <c r="U463" s="301"/>
      <c r="V463" s="301"/>
      <c r="W463" s="301"/>
      <c r="X463" s="301"/>
      <c r="Y463" s="301"/>
      <c r="Z463" s="301"/>
      <c r="AA463" s="301"/>
      <c r="AB463" s="301"/>
      <c r="AC463" s="301"/>
      <c r="AD463" s="301"/>
      <c r="AE463" s="301"/>
      <c r="AF463" s="301"/>
      <c r="AG463" s="301"/>
      <c r="AH463" s="301"/>
      <c r="AI463" s="301"/>
      <c r="AJ463" s="301"/>
      <c r="AK463" s="301"/>
      <c r="AL463" s="301"/>
      <c r="AM463" s="301"/>
    </row>
    <row r="464" spans="1:39" x14ac:dyDescent="0.25">
      <c r="A464" s="301"/>
      <c r="B464" s="301"/>
      <c r="C464" s="301"/>
      <c r="D464" s="301"/>
      <c r="E464" s="301"/>
      <c r="F464" s="301"/>
      <c r="G464" s="301"/>
      <c r="H464" s="301"/>
      <c r="I464" s="301"/>
      <c r="J464" s="301"/>
      <c r="K464" s="301"/>
      <c r="L464" s="301"/>
      <c r="M464" s="301"/>
      <c r="N464" s="301"/>
      <c r="O464" s="301"/>
      <c r="P464" s="301"/>
      <c r="Q464" s="301"/>
      <c r="R464" s="301"/>
      <c r="S464" s="301"/>
      <c r="T464" s="301"/>
      <c r="U464" s="301"/>
      <c r="V464" s="301"/>
      <c r="W464" s="301"/>
      <c r="X464" s="301"/>
      <c r="Y464" s="301"/>
      <c r="Z464" s="301"/>
      <c r="AA464" s="301"/>
      <c r="AB464" s="301"/>
      <c r="AC464" s="301"/>
      <c r="AD464" s="301"/>
      <c r="AE464" s="301"/>
      <c r="AF464" s="301"/>
      <c r="AG464" s="301"/>
      <c r="AH464" s="301"/>
      <c r="AI464" s="301"/>
      <c r="AJ464" s="301"/>
      <c r="AK464" s="301"/>
      <c r="AL464" s="301"/>
      <c r="AM464" s="301"/>
    </row>
    <row r="465" spans="1:39" x14ac:dyDescent="0.25">
      <c r="A465" s="301"/>
      <c r="B465" s="301"/>
      <c r="C465" s="301"/>
      <c r="D465" s="301"/>
      <c r="E465" s="301"/>
      <c r="F465" s="301"/>
      <c r="G465" s="301"/>
      <c r="H465" s="301"/>
      <c r="I465" s="301"/>
      <c r="J465" s="301"/>
      <c r="K465" s="301"/>
      <c r="L465" s="301"/>
      <c r="M465" s="301"/>
      <c r="N465" s="301"/>
      <c r="O465" s="301"/>
      <c r="P465" s="301"/>
      <c r="Q465" s="301"/>
      <c r="R465" s="301"/>
      <c r="S465" s="301"/>
      <c r="T465" s="301"/>
      <c r="U465" s="301"/>
      <c r="V465" s="301"/>
      <c r="W465" s="301"/>
      <c r="X465" s="301"/>
      <c r="Y465" s="301"/>
      <c r="Z465" s="301"/>
      <c r="AA465" s="301"/>
      <c r="AB465" s="301"/>
      <c r="AC465" s="301"/>
      <c r="AD465" s="301"/>
      <c r="AE465" s="301"/>
      <c r="AF465" s="301"/>
      <c r="AG465" s="301"/>
      <c r="AH465" s="301"/>
      <c r="AI465" s="301"/>
      <c r="AJ465" s="301"/>
      <c r="AK465" s="301"/>
      <c r="AL465" s="301"/>
      <c r="AM465" s="301"/>
    </row>
    <row r="466" spans="1:39" x14ac:dyDescent="0.25">
      <c r="A466" s="301"/>
      <c r="B466" s="301"/>
      <c r="C466" s="301"/>
      <c r="D466" s="301"/>
      <c r="E466" s="301"/>
      <c r="F466" s="301"/>
      <c r="G466" s="301"/>
      <c r="H466" s="301"/>
      <c r="I466" s="301"/>
      <c r="J466" s="301"/>
      <c r="K466" s="301"/>
      <c r="L466" s="301"/>
      <c r="M466" s="301"/>
      <c r="N466" s="301"/>
      <c r="O466" s="301"/>
      <c r="P466" s="301"/>
      <c r="Q466" s="301"/>
      <c r="R466" s="301"/>
      <c r="S466" s="301"/>
      <c r="T466" s="301"/>
      <c r="U466" s="301"/>
      <c r="V466" s="301"/>
      <c r="W466" s="301"/>
      <c r="X466" s="301"/>
      <c r="Y466" s="301"/>
      <c r="Z466" s="301"/>
      <c r="AA466" s="301"/>
      <c r="AB466" s="301"/>
      <c r="AC466" s="301"/>
      <c r="AD466" s="301"/>
      <c r="AE466" s="301"/>
      <c r="AF466" s="301"/>
      <c r="AG466" s="301"/>
      <c r="AH466" s="301"/>
      <c r="AI466" s="301"/>
      <c r="AJ466" s="301"/>
      <c r="AK466" s="301"/>
      <c r="AL466" s="301"/>
      <c r="AM466" s="301"/>
    </row>
    <row r="467" spans="1:39" x14ac:dyDescent="0.25">
      <c r="A467" s="301"/>
      <c r="B467" s="301"/>
      <c r="C467" s="301"/>
      <c r="D467" s="301"/>
      <c r="E467" s="301"/>
      <c r="F467" s="301"/>
      <c r="G467" s="301"/>
      <c r="H467" s="301"/>
      <c r="I467" s="301"/>
      <c r="J467" s="301"/>
      <c r="K467" s="301"/>
      <c r="L467" s="301"/>
      <c r="M467" s="301"/>
      <c r="N467" s="301"/>
      <c r="O467" s="301"/>
      <c r="P467" s="301"/>
      <c r="Q467" s="301"/>
      <c r="R467" s="301"/>
      <c r="S467" s="301"/>
      <c r="T467" s="301"/>
      <c r="U467" s="301"/>
      <c r="V467" s="301"/>
      <c r="W467" s="301"/>
      <c r="X467" s="301"/>
      <c r="Y467" s="301"/>
      <c r="Z467" s="301"/>
      <c r="AA467" s="301"/>
      <c r="AB467" s="301"/>
      <c r="AC467" s="301"/>
      <c r="AD467" s="301"/>
      <c r="AE467" s="301"/>
      <c r="AF467" s="301"/>
      <c r="AG467" s="301"/>
      <c r="AH467" s="301"/>
      <c r="AI467" s="301"/>
      <c r="AJ467" s="301"/>
      <c r="AK467" s="301"/>
      <c r="AL467" s="301"/>
      <c r="AM467" s="301"/>
    </row>
    <row r="468" spans="1:39" x14ac:dyDescent="0.25">
      <c r="A468" s="301"/>
      <c r="B468" s="301"/>
      <c r="C468" s="301"/>
      <c r="D468" s="301"/>
      <c r="E468" s="301"/>
      <c r="F468" s="301"/>
      <c r="G468" s="301"/>
      <c r="H468" s="301"/>
      <c r="I468" s="301"/>
      <c r="J468" s="301"/>
      <c r="K468" s="301"/>
      <c r="L468" s="301"/>
      <c r="M468" s="301"/>
      <c r="N468" s="301"/>
      <c r="O468" s="301"/>
      <c r="P468" s="301"/>
      <c r="Q468" s="301"/>
      <c r="R468" s="301"/>
      <c r="S468" s="301"/>
      <c r="T468" s="301"/>
      <c r="U468" s="301"/>
      <c r="V468" s="301"/>
      <c r="W468" s="301"/>
      <c r="X468" s="301"/>
      <c r="Y468" s="301"/>
      <c r="Z468" s="301"/>
      <c r="AA468" s="301"/>
      <c r="AB468" s="301"/>
      <c r="AC468" s="301"/>
      <c r="AD468" s="301"/>
      <c r="AE468" s="301"/>
      <c r="AF468" s="301"/>
      <c r="AG468" s="301"/>
      <c r="AH468" s="301"/>
      <c r="AI468" s="301"/>
      <c r="AJ468" s="301"/>
      <c r="AK468" s="301"/>
      <c r="AL468" s="301"/>
      <c r="AM468" s="301"/>
    </row>
    <row r="469" spans="1:39" x14ac:dyDescent="0.25">
      <c r="A469" s="301"/>
      <c r="B469" s="301"/>
      <c r="C469" s="301"/>
      <c r="D469" s="301"/>
      <c r="E469" s="301"/>
      <c r="F469" s="301"/>
      <c r="G469" s="301"/>
      <c r="H469" s="301"/>
      <c r="I469" s="301"/>
      <c r="J469" s="301"/>
      <c r="K469" s="301"/>
      <c r="L469" s="301"/>
      <c r="M469" s="301"/>
      <c r="N469" s="301"/>
      <c r="O469" s="301"/>
      <c r="P469" s="301"/>
      <c r="Q469" s="301"/>
      <c r="R469" s="301"/>
      <c r="S469" s="301"/>
      <c r="T469" s="301"/>
      <c r="U469" s="301"/>
      <c r="V469" s="301"/>
      <c r="W469" s="301"/>
      <c r="X469" s="301"/>
      <c r="Y469" s="301"/>
      <c r="Z469" s="301"/>
      <c r="AA469" s="301"/>
      <c r="AB469" s="301"/>
      <c r="AC469" s="301"/>
      <c r="AD469" s="301"/>
      <c r="AE469" s="301"/>
      <c r="AF469" s="301"/>
      <c r="AG469" s="301"/>
      <c r="AH469" s="301"/>
      <c r="AI469" s="301"/>
      <c r="AJ469" s="301"/>
      <c r="AK469" s="301"/>
      <c r="AL469" s="301"/>
      <c r="AM469" s="301"/>
    </row>
    <row r="470" spans="1:39" x14ac:dyDescent="0.25">
      <c r="A470" s="301"/>
      <c r="B470" s="301"/>
      <c r="C470" s="301"/>
      <c r="D470" s="301"/>
      <c r="E470" s="301"/>
      <c r="F470" s="301"/>
      <c r="G470" s="301"/>
      <c r="H470" s="301"/>
      <c r="I470" s="301"/>
      <c r="J470" s="301"/>
      <c r="K470" s="301"/>
      <c r="L470" s="301"/>
      <c r="M470" s="301"/>
      <c r="N470" s="301"/>
      <c r="O470" s="301"/>
      <c r="P470" s="301"/>
      <c r="Q470" s="301"/>
      <c r="R470" s="301"/>
      <c r="S470" s="301"/>
      <c r="T470" s="301"/>
      <c r="U470" s="301"/>
      <c r="V470" s="301"/>
      <c r="W470" s="301"/>
      <c r="X470" s="301"/>
      <c r="Y470" s="301"/>
      <c r="Z470" s="301"/>
      <c r="AA470" s="301"/>
      <c r="AB470" s="301"/>
      <c r="AC470" s="301"/>
      <c r="AD470" s="301"/>
      <c r="AE470" s="301"/>
      <c r="AF470" s="301"/>
      <c r="AG470" s="301"/>
      <c r="AH470" s="301"/>
      <c r="AI470" s="301"/>
      <c r="AJ470" s="301"/>
      <c r="AK470" s="301"/>
      <c r="AL470" s="301"/>
      <c r="AM470" s="301"/>
    </row>
    <row r="471" spans="1:39" x14ac:dyDescent="0.25">
      <c r="A471" s="301"/>
      <c r="B471" s="301"/>
      <c r="C471" s="301"/>
      <c r="D471" s="301"/>
      <c r="E471" s="301"/>
      <c r="F471" s="301"/>
      <c r="G471" s="301"/>
      <c r="H471" s="301"/>
      <c r="I471" s="301"/>
      <c r="J471" s="301"/>
      <c r="K471" s="301"/>
      <c r="L471" s="301"/>
      <c r="M471" s="301"/>
      <c r="N471" s="301"/>
      <c r="O471" s="301"/>
      <c r="P471" s="301"/>
      <c r="Q471" s="301"/>
      <c r="R471" s="301"/>
      <c r="S471" s="301"/>
      <c r="T471" s="301"/>
      <c r="U471" s="301"/>
      <c r="V471" s="301"/>
      <c r="W471" s="301"/>
      <c r="X471" s="301"/>
      <c r="Y471" s="301"/>
      <c r="Z471" s="301"/>
      <c r="AA471" s="301"/>
      <c r="AB471" s="301"/>
      <c r="AC471" s="301"/>
      <c r="AD471" s="301"/>
      <c r="AE471" s="301"/>
      <c r="AF471" s="301"/>
      <c r="AG471" s="301"/>
      <c r="AH471" s="301"/>
      <c r="AI471" s="301"/>
      <c r="AJ471" s="301"/>
      <c r="AK471" s="301"/>
      <c r="AL471" s="301"/>
      <c r="AM471" s="301"/>
    </row>
    <row r="472" spans="1:39" x14ac:dyDescent="0.25">
      <c r="A472" s="301"/>
      <c r="B472" s="301"/>
      <c r="C472" s="301"/>
      <c r="D472" s="301"/>
      <c r="E472" s="301"/>
      <c r="F472" s="301"/>
      <c r="G472" s="301"/>
      <c r="H472" s="301"/>
      <c r="I472" s="301"/>
      <c r="J472" s="301"/>
      <c r="K472" s="301"/>
      <c r="L472" s="301"/>
      <c r="M472" s="301"/>
      <c r="N472" s="301"/>
      <c r="O472" s="301"/>
      <c r="P472" s="301"/>
      <c r="Q472" s="301"/>
      <c r="R472" s="301"/>
      <c r="S472" s="301"/>
      <c r="T472" s="301"/>
      <c r="U472" s="301"/>
      <c r="V472" s="301"/>
      <c r="W472" s="301"/>
      <c r="X472" s="301"/>
      <c r="Y472" s="301"/>
      <c r="Z472" s="301"/>
      <c r="AA472" s="301"/>
      <c r="AB472" s="301"/>
      <c r="AC472" s="301"/>
      <c r="AD472" s="301"/>
      <c r="AE472" s="301"/>
      <c r="AF472" s="301"/>
      <c r="AG472" s="301"/>
      <c r="AH472" s="301"/>
      <c r="AI472" s="301"/>
      <c r="AJ472" s="301"/>
      <c r="AK472" s="301"/>
      <c r="AL472" s="301"/>
      <c r="AM472" s="301"/>
    </row>
    <row r="473" spans="1:39" x14ac:dyDescent="0.25">
      <c r="A473" s="301"/>
      <c r="B473" s="301"/>
      <c r="C473" s="301"/>
      <c r="D473" s="301"/>
      <c r="E473" s="301"/>
      <c r="F473" s="301"/>
      <c r="G473" s="301"/>
      <c r="H473" s="301"/>
      <c r="I473" s="301"/>
      <c r="J473" s="301"/>
      <c r="K473" s="301"/>
      <c r="L473" s="30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  <c r="AC473" s="301"/>
      <c r="AD473" s="301"/>
      <c r="AE473" s="301"/>
      <c r="AF473" s="301"/>
      <c r="AG473" s="301"/>
      <c r="AH473" s="301"/>
      <c r="AI473" s="301"/>
      <c r="AJ473" s="301"/>
      <c r="AK473" s="301"/>
      <c r="AL473" s="301"/>
      <c r="AM473" s="301"/>
    </row>
    <row r="474" spans="1:39" x14ac:dyDescent="0.25">
      <c r="A474" s="301"/>
      <c r="B474" s="301"/>
      <c r="C474" s="301"/>
      <c r="D474" s="301"/>
      <c r="E474" s="301"/>
      <c r="F474" s="301"/>
      <c r="G474" s="301"/>
      <c r="H474" s="301"/>
      <c r="I474" s="301"/>
      <c r="J474" s="301"/>
      <c r="K474" s="301"/>
      <c r="L474" s="301"/>
      <c r="M474" s="301"/>
      <c r="N474" s="301"/>
      <c r="O474" s="301"/>
      <c r="P474" s="301"/>
      <c r="Q474" s="301"/>
      <c r="R474" s="301"/>
      <c r="S474" s="301"/>
      <c r="T474" s="301"/>
      <c r="U474" s="301"/>
      <c r="V474" s="301"/>
      <c r="W474" s="301"/>
      <c r="X474" s="301"/>
      <c r="Y474" s="301"/>
      <c r="Z474" s="301"/>
      <c r="AA474" s="301"/>
      <c r="AB474" s="301"/>
      <c r="AC474" s="301"/>
      <c r="AD474" s="301"/>
      <c r="AE474" s="301"/>
      <c r="AF474" s="301"/>
      <c r="AG474" s="301"/>
      <c r="AH474" s="301"/>
      <c r="AI474" s="301"/>
      <c r="AJ474" s="301"/>
      <c r="AK474" s="301"/>
      <c r="AL474" s="301"/>
      <c r="AM474" s="301"/>
    </row>
    <row r="475" spans="1:39" x14ac:dyDescent="0.25">
      <c r="A475" s="301"/>
      <c r="B475" s="301"/>
      <c r="C475" s="301"/>
      <c r="D475" s="301"/>
      <c r="E475" s="301"/>
      <c r="F475" s="301"/>
      <c r="G475" s="301"/>
      <c r="H475" s="301"/>
      <c r="I475" s="301"/>
      <c r="J475" s="301"/>
      <c r="K475" s="301"/>
      <c r="L475" s="301"/>
      <c r="M475" s="301"/>
      <c r="N475" s="301"/>
      <c r="O475" s="301"/>
      <c r="P475" s="301"/>
      <c r="Q475" s="301"/>
      <c r="R475" s="301"/>
      <c r="S475" s="301"/>
      <c r="T475" s="301"/>
      <c r="U475" s="301"/>
      <c r="V475" s="301"/>
      <c r="W475" s="301"/>
      <c r="X475" s="301"/>
      <c r="Y475" s="301"/>
      <c r="Z475" s="301"/>
      <c r="AA475" s="301"/>
      <c r="AB475" s="301"/>
      <c r="AC475" s="301"/>
      <c r="AD475" s="301"/>
      <c r="AE475" s="301"/>
      <c r="AF475" s="301"/>
      <c r="AG475" s="301"/>
      <c r="AH475" s="301"/>
      <c r="AI475" s="301"/>
      <c r="AJ475" s="301"/>
      <c r="AK475" s="301"/>
      <c r="AL475" s="301"/>
      <c r="AM475" s="301"/>
    </row>
    <row r="476" spans="1:39" x14ac:dyDescent="0.25">
      <c r="A476" s="301"/>
      <c r="B476" s="301"/>
      <c r="C476" s="301"/>
      <c r="D476" s="301"/>
      <c r="E476" s="301"/>
      <c r="F476" s="301"/>
      <c r="G476" s="301"/>
      <c r="H476" s="301"/>
      <c r="I476" s="301"/>
      <c r="J476" s="301"/>
      <c r="K476" s="301"/>
      <c r="L476" s="301"/>
      <c r="M476" s="301"/>
      <c r="N476" s="301"/>
      <c r="O476" s="301"/>
      <c r="P476" s="301"/>
      <c r="Q476" s="301"/>
      <c r="R476" s="301"/>
      <c r="S476" s="301"/>
      <c r="T476" s="301"/>
      <c r="U476" s="301"/>
      <c r="V476" s="301"/>
      <c r="W476" s="301"/>
      <c r="X476" s="301"/>
      <c r="Y476" s="301"/>
      <c r="Z476" s="301"/>
      <c r="AA476" s="301"/>
      <c r="AB476" s="301"/>
      <c r="AC476" s="301"/>
      <c r="AD476" s="301"/>
      <c r="AE476" s="301"/>
      <c r="AF476" s="301"/>
      <c r="AG476" s="301"/>
      <c r="AH476" s="301"/>
      <c r="AI476" s="301"/>
      <c r="AJ476" s="301"/>
      <c r="AK476" s="301"/>
      <c r="AL476" s="301"/>
      <c r="AM476" s="301"/>
    </row>
    <row r="477" spans="1:39" x14ac:dyDescent="0.25">
      <c r="A477" s="301"/>
      <c r="B477" s="301"/>
      <c r="C477" s="301"/>
      <c r="D477" s="301"/>
      <c r="E477" s="301"/>
      <c r="F477" s="301"/>
      <c r="G477" s="301"/>
      <c r="H477" s="301"/>
      <c r="I477" s="301"/>
      <c r="J477" s="301"/>
      <c r="K477" s="301"/>
      <c r="L477" s="301"/>
      <c r="M477" s="301"/>
      <c r="N477" s="301"/>
      <c r="O477" s="301"/>
      <c r="P477" s="301"/>
      <c r="Q477" s="301"/>
      <c r="R477" s="301"/>
      <c r="S477" s="301"/>
      <c r="T477" s="301"/>
      <c r="U477" s="301"/>
      <c r="V477" s="301"/>
      <c r="W477" s="301"/>
      <c r="X477" s="301"/>
      <c r="Y477" s="301"/>
      <c r="Z477" s="301"/>
      <c r="AA477" s="301"/>
      <c r="AB477" s="301"/>
      <c r="AC477" s="301"/>
      <c r="AD477" s="301"/>
      <c r="AE477" s="301"/>
      <c r="AF477" s="301"/>
      <c r="AG477" s="301"/>
      <c r="AH477" s="301"/>
      <c r="AI477" s="301"/>
      <c r="AJ477" s="301"/>
      <c r="AK477" s="301"/>
      <c r="AL477" s="301"/>
      <c r="AM477" s="301"/>
    </row>
    <row r="478" spans="1:39" x14ac:dyDescent="0.25">
      <c r="A478" s="301"/>
      <c r="B478" s="301"/>
      <c r="C478" s="301"/>
      <c r="D478" s="301"/>
      <c r="E478" s="301"/>
      <c r="F478" s="301"/>
      <c r="G478" s="301"/>
      <c r="H478" s="301"/>
      <c r="I478" s="301"/>
      <c r="J478" s="301"/>
      <c r="K478" s="301"/>
      <c r="L478" s="301"/>
      <c r="M478" s="301"/>
      <c r="N478" s="301"/>
      <c r="O478" s="301"/>
      <c r="P478" s="301"/>
      <c r="Q478" s="301"/>
      <c r="R478" s="301"/>
      <c r="S478" s="301"/>
      <c r="T478" s="301"/>
      <c r="U478" s="301"/>
      <c r="V478" s="301"/>
      <c r="W478" s="301"/>
      <c r="X478" s="301"/>
      <c r="Y478" s="301"/>
      <c r="Z478" s="301"/>
      <c r="AA478" s="301"/>
      <c r="AB478" s="301"/>
      <c r="AC478" s="301"/>
      <c r="AD478" s="301"/>
      <c r="AE478" s="301"/>
      <c r="AF478" s="301"/>
      <c r="AG478" s="301"/>
      <c r="AH478" s="301"/>
      <c r="AI478" s="301"/>
      <c r="AJ478" s="301"/>
      <c r="AK478" s="301"/>
      <c r="AL478" s="301"/>
      <c r="AM478" s="301"/>
    </row>
    <row r="479" spans="1:39" x14ac:dyDescent="0.25">
      <c r="A479" s="301"/>
      <c r="B479" s="301"/>
      <c r="C479" s="301"/>
      <c r="D479" s="301"/>
      <c r="E479" s="301"/>
      <c r="F479" s="301"/>
      <c r="G479" s="301"/>
      <c r="H479" s="301"/>
      <c r="I479" s="301"/>
      <c r="J479" s="301"/>
      <c r="K479" s="301"/>
      <c r="L479" s="301"/>
      <c r="M479" s="301"/>
      <c r="N479" s="301"/>
      <c r="O479" s="301"/>
      <c r="P479" s="301"/>
      <c r="Q479" s="301"/>
      <c r="R479" s="301"/>
      <c r="S479" s="301"/>
      <c r="T479" s="301"/>
      <c r="U479" s="301"/>
      <c r="V479" s="301"/>
      <c r="W479" s="301"/>
      <c r="X479" s="301"/>
      <c r="Y479" s="301"/>
      <c r="Z479" s="301"/>
      <c r="AA479" s="301"/>
      <c r="AB479" s="301"/>
      <c r="AC479" s="301"/>
      <c r="AD479" s="301"/>
      <c r="AE479" s="301"/>
      <c r="AF479" s="301"/>
      <c r="AG479" s="301"/>
      <c r="AH479" s="301"/>
      <c r="AI479" s="301"/>
      <c r="AJ479" s="301"/>
      <c r="AK479" s="301"/>
      <c r="AL479" s="301"/>
      <c r="AM479" s="301"/>
    </row>
    <row r="480" spans="1:39" x14ac:dyDescent="0.25">
      <c r="A480" s="301"/>
      <c r="B480" s="301"/>
      <c r="C480" s="301"/>
      <c r="D480" s="301"/>
      <c r="E480" s="301"/>
      <c r="F480" s="301"/>
      <c r="G480" s="301"/>
      <c r="H480" s="301"/>
      <c r="I480" s="301"/>
      <c r="J480" s="301"/>
      <c r="K480" s="301"/>
      <c r="L480" s="301"/>
      <c r="M480" s="301"/>
      <c r="N480" s="301"/>
      <c r="O480" s="301"/>
      <c r="P480" s="301"/>
      <c r="Q480" s="301"/>
      <c r="R480" s="301"/>
      <c r="S480" s="301"/>
      <c r="T480" s="301"/>
      <c r="U480" s="301"/>
      <c r="V480" s="301"/>
      <c r="W480" s="301"/>
      <c r="X480" s="301"/>
      <c r="Y480" s="301"/>
      <c r="Z480" s="301"/>
      <c r="AA480" s="301"/>
      <c r="AB480" s="301"/>
      <c r="AC480" s="301"/>
      <c r="AD480" s="301"/>
      <c r="AE480" s="301"/>
      <c r="AF480" s="301"/>
      <c r="AG480" s="301"/>
      <c r="AH480" s="301"/>
      <c r="AI480" s="301"/>
      <c r="AJ480" s="301"/>
      <c r="AK480" s="301"/>
      <c r="AL480" s="301"/>
      <c r="AM480" s="301"/>
    </row>
    <row r="481" spans="1:39" x14ac:dyDescent="0.25">
      <c r="A481" s="301"/>
      <c r="B481" s="301"/>
      <c r="C481" s="301"/>
      <c r="D481" s="301"/>
      <c r="E481" s="301"/>
      <c r="F481" s="301"/>
      <c r="G481" s="301"/>
      <c r="H481" s="301"/>
      <c r="I481" s="301"/>
      <c r="J481" s="301"/>
      <c r="K481" s="301"/>
      <c r="L481" s="301"/>
      <c r="M481" s="301"/>
      <c r="N481" s="301"/>
      <c r="O481" s="301"/>
      <c r="P481" s="301"/>
      <c r="Q481" s="301"/>
      <c r="R481" s="301"/>
      <c r="S481" s="301"/>
      <c r="T481" s="301"/>
      <c r="U481" s="301"/>
      <c r="V481" s="301"/>
      <c r="W481" s="301"/>
      <c r="X481" s="301"/>
      <c r="Y481" s="301"/>
      <c r="Z481" s="301"/>
      <c r="AA481" s="301"/>
      <c r="AB481" s="301"/>
      <c r="AC481" s="301"/>
      <c r="AD481" s="301"/>
      <c r="AE481" s="301"/>
      <c r="AF481" s="301"/>
      <c r="AG481" s="301"/>
      <c r="AH481" s="301"/>
      <c r="AI481" s="301"/>
      <c r="AJ481" s="301"/>
      <c r="AK481" s="301"/>
      <c r="AL481" s="301"/>
      <c r="AM481" s="301"/>
    </row>
    <row r="482" spans="1:39" x14ac:dyDescent="0.25">
      <c r="A482" s="301"/>
      <c r="B482" s="301"/>
      <c r="C482" s="301"/>
      <c r="D482" s="301"/>
      <c r="E482" s="301"/>
      <c r="F482" s="301"/>
      <c r="G482" s="301"/>
      <c r="H482" s="301"/>
      <c r="I482" s="301"/>
      <c r="J482" s="301"/>
      <c r="K482" s="301"/>
      <c r="L482" s="301"/>
      <c r="M482" s="301"/>
      <c r="N482" s="301"/>
      <c r="O482" s="301"/>
      <c r="P482" s="301"/>
      <c r="Q482" s="301"/>
      <c r="R482" s="301"/>
      <c r="S482" s="301"/>
      <c r="T482" s="301"/>
      <c r="U482" s="301"/>
      <c r="V482" s="301"/>
      <c r="W482" s="301"/>
      <c r="X482" s="301"/>
      <c r="Y482" s="301"/>
      <c r="Z482" s="301"/>
      <c r="AA482" s="301"/>
      <c r="AB482" s="301"/>
      <c r="AC482" s="301"/>
      <c r="AD482" s="301"/>
      <c r="AE482" s="301"/>
      <c r="AF482" s="301"/>
      <c r="AG482" s="301"/>
      <c r="AH482" s="301"/>
      <c r="AI482" s="301"/>
      <c r="AJ482" s="301"/>
      <c r="AK482" s="301"/>
      <c r="AL482" s="301"/>
      <c r="AM482" s="301"/>
    </row>
    <row r="483" spans="1:39" x14ac:dyDescent="0.25">
      <c r="A483" s="301"/>
      <c r="B483" s="301"/>
      <c r="C483" s="301"/>
      <c r="D483" s="301"/>
      <c r="E483" s="301"/>
      <c r="F483" s="301"/>
      <c r="G483" s="301"/>
      <c r="H483" s="301"/>
      <c r="I483" s="301"/>
      <c r="J483" s="301"/>
      <c r="K483" s="301"/>
      <c r="L483" s="301"/>
      <c r="M483" s="301"/>
      <c r="N483" s="301"/>
      <c r="O483" s="301"/>
      <c r="P483" s="301"/>
      <c r="Q483" s="301"/>
      <c r="R483" s="301"/>
      <c r="S483" s="301"/>
      <c r="T483" s="301"/>
      <c r="U483" s="301"/>
      <c r="V483" s="301"/>
      <c r="W483" s="301"/>
      <c r="X483" s="301"/>
      <c r="Y483" s="301"/>
      <c r="Z483" s="301"/>
      <c r="AA483" s="301"/>
      <c r="AB483" s="301"/>
      <c r="AC483" s="301"/>
      <c r="AD483" s="301"/>
      <c r="AE483" s="301"/>
      <c r="AF483" s="301"/>
      <c r="AG483" s="301"/>
      <c r="AH483" s="301"/>
      <c r="AI483" s="301"/>
      <c r="AJ483" s="301"/>
      <c r="AK483" s="301"/>
      <c r="AL483" s="301"/>
      <c r="AM483" s="301"/>
    </row>
    <row r="484" spans="1:39" x14ac:dyDescent="0.25">
      <c r="A484" s="301"/>
      <c r="B484" s="301"/>
      <c r="C484" s="301"/>
      <c r="D484" s="301"/>
      <c r="E484" s="301"/>
      <c r="F484" s="301"/>
      <c r="G484" s="301"/>
      <c r="H484" s="301"/>
      <c r="I484" s="301"/>
      <c r="J484" s="301"/>
      <c r="K484" s="301"/>
      <c r="L484" s="301"/>
      <c r="M484" s="301"/>
      <c r="N484" s="301"/>
      <c r="O484" s="301"/>
      <c r="P484" s="301"/>
      <c r="Q484" s="301"/>
      <c r="R484" s="301"/>
      <c r="S484" s="301"/>
      <c r="T484" s="301"/>
      <c r="U484" s="301"/>
      <c r="V484" s="301"/>
      <c r="W484" s="301"/>
      <c r="X484" s="301"/>
      <c r="Y484" s="301"/>
      <c r="Z484" s="301"/>
      <c r="AA484" s="301"/>
      <c r="AB484" s="301"/>
      <c r="AC484" s="301"/>
      <c r="AD484" s="301"/>
      <c r="AE484" s="301"/>
      <c r="AF484" s="301"/>
      <c r="AG484" s="301"/>
      <c r="AH484" s="301"/>
      <c r="AI484" s="301"/>
      <c r="AJ484" s="301"/>
      <c r="AK484" s="301"/>
      <c r="AL484" s="301"/>
      <c r="AM484" s="301"/>
    </row>
    <row r="485" spans="1:39" x14ac:dyDescent="0.25">
      <c r="A485" s="301"/>
      <c r="B485" s="301"/>
      <c r="C485" s="301"/>
      <c r="D485" s="301"/>
      <c r="E485" s="301"/>
      <c r="F485" s="301"/>
      <c r="G485" s="301"/>
      <c r="H485" s="301"/>
      <c r="I485" s="301"/>
      <c r="J485" s="301"/>
      <c r="K485" s="301"/>
      <c r="L485" s="301"/>
      <c r="M485" s="301"/>
      <c r="N485" s="301"/>
      <c r="O485" s="301"/>
      <c r="P485" s="301"/>
      <c r="Q485" s="301"/>
      <c r="R485" s="301"/>
      <c r="S485" s="301"/>
      <c r="T485" s="301"/>
      <c r="U485" s="301"/>
      <c r="V485" s="301"/>
      <c r="W485" s="301"/>
      <c r="X485" s="301"/>
      <c r="Y485" s="301"/>
      <c r="Z485" s="301"/>
      <c r="AA485" s="301"/>
      <c r="AB485" s="301"/>
      <c r="AC485" s="301"/>
      <c r="AD485" s="301"/>
      <c r="AE485" s="301"/>
      <c r="AF485" s="301"/>
      <c r="AG485" s="301"/>
      <c r="AH485" s="301"/>
      <c r="AI485" s="301"/>
      <c r="AJ485" s="301"/>
      <c r="AK485" s="301"/>
      <c r="AL485" s="301"/>
      <c r="AM485" s="301"/>
    </row>
    <row r="486" spans="1:39" x14ac:dyDescent="0.25">
      <c r="A486" s="301"/>
      <c r="B486" s="301"/>
      <c r="C486" s="301"/>
      <c r="D486" s="301"/>
      <c r="E486" s="301"/>
      <c r="F486" s="301"/>
      <c r="G486" s="301"/>
      <c r="H486" s="301"/>
      <c r="I486" s="301"/>
      <c r="J486" s="301"/>
      <c r="K486" s="301"/>
      <c r="L486" s="301"/>
      <c r="M486" s="301"/>
      <c r="N486" s="301"/>
      <c r="O486" s="301"/>
      <c r="P486" s="301"/>
      <c r="Q486" s="301"/>
      <c r="R486" s="301"/>
      <c r="S486" s="301"/>
      <c r="T486" s="301"/>
      <c r="U486" s="301"/>
      <c r="V486" s="301"/>
      <c r="W486" s="301"/>
      <c r="X486" s="301"/>
      <c r="Y486" s="301"/>
      <c r="Z486" s="301"/>
      <c r="AA486" s="301"/>
      <c r="AB486" s="301"/>
      <c r="AC486" s="301"/>
      <c r="AD486" s="301"/>
      <c r="AE486" s="301"/>
      <c r="AF486" s="301"/>
      <c r="AG486" s="301"/>
      <c r="AH486" s="301"/>
      <c r="AI486" s="301"/>
      <c r="AJ486" s="301"/>
      <c r="AK486" s="301"/>
      <c r="AL486" s="301"/>
      <c r="AM486" s="301"/>
    </row>
    <row r="487" spans="1:39" x14ac:dyDescent="0.25">
      <c r="A487" s="301"/>
      <c r="B487" s="301"/>
      <c r="C487" s="301"/>
      <c r="D487" s="301"/>
      <c r="E487" s="301"/>
      <c r="F487" s="301"/>
      <c r="G487" s="301"/>
      <c r="H487" s="301"/>
      <c r="I487" s="301"/>
      <c r="J487" s="301"/>
      <c r="K487" s="301"/>
      <c r="L487" s="301"/>
      <c r="M487" s="301"/>
      <c r="N487" s="301"/>
      <c r="O487" s="301"/>
      <c r="P487" s="301"/>
      <c r="Q487" s="301"/>
      <c r="R487" s="301"/>
      <c r="S487" s="301"/>
      <c r="T487" s="301"/>
      <c r="U487" s="301"/>
      <c r="V487" s="301"/>
      <c r="W487" s="301"/>
      <c r="X487" s="301"/>
      <c r="Y487" s="301"/>
      <c r="Z487" s="301"/>
      <c r="AA487" s="301"/>
      <c r="AB487" s="301"/>
      <c r="AC487" s="301"/>
      <c r="AD487" s="301"/>
      <c r="AE487" s="301"/>
      <c r="AF487" s="301"/>
      <c r="AG487" s="301"/>
      <c r="AH487" s="301"/>
      <c r="AI487" s="301"/>
      <c r="AJ487" s="301"/>
      <c r="AK487" s="301"/>
      <c r="AL487" s="301"/>
      <c r="AM487" s="301"/>
    </row>
    <row r="488" spans="1:39" x14ac:dyDescent="0.25">
      <c r="A488" s="301"/>
      <c r="B488" s="301"/>
      <c r="C488" s="301"/>
      <c r="D488" s="301"/>
      <c r="E488" s="301"/>
      <c r="F488" s="301"/>
      <c r="G488" s="301"/>
      <c r="H488" s="301"/>
      <c r="I488" s="301"/>
      <c r="J488" s="301"/>
      <c r="K488" s="301"/>
      <c r="L488" s="301"/>
      <c r="M488" s="301"/>
      <c r="N488" s="301"/>
      <c r="O488" s="301"/>
      <c r="P488" s="301"/>
      <c r="Q488" s="301"/>
      <c r="R488" s="301"/>
      <c r="S488" s="301"/>
      <c r="T488" s="301"/>
      <c r="U488" s="301"/>
      <c r="V488" s="301"/>
      <c r="W488" s="301"/>
      <c r="X488" s="301"/>
      <c r="Y488" s="301"/>
      <c r="Z488" s="301"/>
      <c r="AA488" s="301"/>
      <c r="AB488" s="301"/>
      <c r="AC488" s="301"/>
      <c r="AD488" s="301"/>
      <c r="AE488" s="301"/>
      <c r="AF488" s="301"/>
      <c r="AG488" s="301"/>
      <c r="AH488" s="301"/>
      <c r="AI488" s="301"/>
      <c r="AJ488" s="301"/>
      <c r="AK488" s="301"/>
      <c r="AL488" s="301"/>
      <c r="AM488" s="301"/>
    </row>
    <row r="489" spans="1:39" x14ac:dyDescent="0.25">
      <c r="A489" s="301"/>
      <c r="B489" s="301"/>
      <c r="C489" s="301"/>
      <c r="D489" s="301"/>
      <c r="E489" s="301"/>
      <c r="F489" s="301"/>
      <c r="G489" s="301"/>
      <c r="H489" s="301"/>
      <c r="I489" s="301"/>
      <c r="J489" s="301"/>
      <c r="K489" s="301"/>
      <c r="L489" s="301"/>
      <c r="M489" s="301"/>
      <c r="N489" s="301"/>
      <c r="O489" s="301"/>
      <c r="P489" s="301"/>
      <c r="Q489" s="301"/>
      <c r="R489" s="301"/>
      <c r="S489" s="301"/>
      <c r="T489" s="301"/>
      <c r="U489" s="301"/>
      <c r="V489" s="301"/>
      <c r="W489" s="301"/>
      <c r="X489" s="301"/>
      <c r="Y489" s="301"/>
      <c r="Z489" s="301"/>
      <c r="AA489" s="301"/>
      <c r="AB489" s="301"/>
      <c r="AC489" s="301"/>
      <c r="AD489" s="301"/>
      <c r="AE489" s="301"/>
      <c r="AF489" s="301"/>
      <c r="AG489" s="301"/>
      <c r="AH489" s="301"/>
      <c r="AI489" s="301"/>
      <c r="AJ489" s="301"/>
      <c r="AK489" s="301"/>
      <c r="AL489" s="301"/>
      <c r="AM489" s="301"/>
    </row>
    <row r="490" spans="1:39" x14ac:dyDescent="0.25">
      <c r="A490" s="301"/>
      <c r="B490" s="301"/>
      <c r="C490" s="301"/>
      <c r="D490" s="301"/>
      <c r="E490" s="301"/>
      <c r="F490" s="301"/>
      <c r="G490" s="301"/>
      <c r="H490" s="301"/>
      <c r="I490" s="301"/>
      <c r="J490" s="301"/>
      <c r="K490" s="301"/>
      <c r="L490" s="301"/>
      <c r="M490" s="301"/>
      <c r="N490" s="301"/>
      <c r="O490" s="301"/>
      <c r="P490" s="301"/>
      <c r="Q490" s="301"/>
      <c r="R490" s="301"/>
      <c r="S490" s="301"/>
      <c r="T490" s="301"/>
      <c r="U490" s="301"/>
      <c r="V490" s="301"/>
      <c r="W490" s="301"/>
      <c r="X490" s="301"/>
      <c r="Y490" s="301"/>
      <c r="Z490" s="301"/>
      <c r="AA490" s="301"/>
      <c r="AB490" s="301"/>
      <c r="AC490" s="301"/>
      <c r="AD490" s="301"/>
      <c r="AE490" s="301"/>
      <c r="AF490" s="301"/>
      <c r="AG490" s="301"/>
      <c r="AH490" s="301"/>
      <c r="AI490" s="301"/>
      <c r="AJ490" s="301"/>
      <c r="AK490" s="301"/>
      <c r="AL490" s="301"/>
      <c r="AM490" s="301"/>
    </row>
    <row r="491" spans="1:39" x14ac:dyDescent="0.25">
      <c r="A491" s="301"/>
      <c r="B491" s="301"/>
      <c r="C491" s="301"/>
      <c r="D491" s="301"/>
      <c r="E491" s="301"/>
      <c r="F491" s="301"/>
      <c r="G491" s="301"/>
      <c r="H491" s="301"/>
      <c r="I491" s="301"/>
      <c r="J491" s="301"/>
      <c r="K491" s="301"/>
      <c r="L491" s="301"/>
      <c r="M491" s="301"/>
      <c r="N491" s="301"/>
      <c r="O491" s="301"/>
      <c r="P491" s="301"/>
      <c r="Q491" s="301"/>
      <c r="R491" s="301"/>
      <c r="S491" s="301"/>
      <c r="T491" s="301"/>
      <c r="U491" s="301"/>
      <c r="V491" s="301"/>
      <c r="W491" s="301"/>
      <c r="X491" s="301"/>
      <c r="Y491" s="301"/>
      <c r="Z491" s="301"/>
      <c r="AA491" s="301"/>
      <c r="AB491" s="301"/>
      <c r="AC491" s="301"/>
      <c r="AD491" s="301"/>
      <c r="AE491" s="301"/>
      <c r="AF491" s="301"/>
      <c r="AG491" s="301"/>
      <c r="AH491" s="301"/>
      <c r="AI491" s="301"/>
      <c r="AJ491" s="301"/>
      <c r="AK491" s="301"/>
      <c r="AL491" s="301"/>
      <c r="AM491" s="301"/>
    </row>
    <row r="492" spans="1:39" x14ac:dyDescent="0.25">
      <c r="A492" s="301"/>
      <c r="B492" s="301"/>
      <c r="C492" s="301"/>
      <c r="D492" s="301"/>
      <c r="E492" s="301"/>
      <c r="F492" s="301"/>
      <c r="G492" s="301"/>
      <c r="H492" s="301"/>
      <c r="I492" s="301"/>
      <c r="J492" s="301"/>
      <c r="K492" s="301"/>
      <c r="L492" s="301"/>
      <c r="M492" s="301"/>
      <c r="N492" s="301"/>
      <c r="O492" s="301"/>
      <c r="P492" s="301"/>
      <c r="Q492" s="301"/>
      <c r="R492" s="301"/>
      <c r="S492" s="301"/>
      <c r="T492" s="301"/>
      <c r="U492" s="301"/>
      <c r="V492" s="301"/>
      <c r="W492" s="301"/>
      <c r="X492" s="301"/>
      <c r="Y492" s="301"/>
      <c r="Z492" s="301"/>
      <c r="AA492" s="301"/>
      <c r="AB492" s="301"/>
      <c r="AC492" s="301"/>
      <c r="AD492" s="301"/>
      <c r="AE492" s="301"/>
      <c r="AF492" s="301"/>
      <c r="AG492" s="301"/>
      <c r="AH492" s="301"/>
      <c r="AI492" s="301"/>
      <c r="AJ492" s="301"/>
      <c r="AK492" s="301"/>
      <c r="AL492" s="301"/>
      <c r="AM492" s="301"/>
    </row>
    <row r="493" spans="1:39" x14ac:dyDescent="0.25">
      <c r="A493" s="301"/>
      <c r="B493" s="301"/>
      <c r="C493" s="301"/>
      <c r="D493" s="301"/>
      <c r="E493" s="301"/>
      <c r="F493" s="301"/>
      <c r="G493" s="301"/>
      <c r="H493" s="301"/>
      <c r="I493" s="301"/>
      <c r="J493" s="301"/>
      <c r="K493" s="301"/>
      <c r="L493" s="301"/>
      <c r="M493" s="301"/>
      <c r="N493" s="301"/>
      <c r="O493" s="301"/>
      <c r="P493" s="301"/>
      <c r="Q493" s="301"/>
      <c r="R493" s="301"/>
      <c r="S493" s="301"/>
      <c r="T493" s="301"/>
      <c r="U493" s="301"/>
      <c r="V493" s="301"/>
      <c r="W493" s="301"/>
      <c r="X493" s="301"/>
      <c r="Y493" s="301"/>
      <c r="Z493" s="301"/>
      <c r="AA493" s="301"/>
      <c r="AB493" s="301"/>
      <c r="AC493" s="301"/>
      <c r="AD493" s="301"/>
      <c r="AE493" s="301"/>
      <c r="AF493" s="301"/>
      <c r="AG493" s="301"/>
      <c r="AH493" s="301"/>
      <c r="AI493" s="301"/>
      <c r="AJ493" s="301"/>
      <c r="AK493" s="301"/>
      <c r="AL493" s="301"/>
      <c r="AM493" s="301"/>
    </row>
    <row r="494" spans="1:39" x14ac:dyDescent="0.25">
      <c r="A494" s="301"/>
      <c r="B494" s="301"/>
      <c r="C494" s="301"/>
      <c r="D494" s="301"/>
      <c r="E494" s="301"/>
      <c r="F494" s="301"/>
      <c r="G494" s="301"/>
      <c r="H494" s="301"/>
      <c r="I494" s="301"/>
      <c r="J494" s="301"/>
      <c r="K494" s="301"/>
      <c r="L494" s="301"/>
      <c r="M494" s="301"/>
      <c r="N494" s="301"/>
      <c r="O494" s="301"/>
      <c r="P494" s="301"/>
      <c r="Q494" s="301"/>
      <c r="R494" s="301"/>
      <c r="S494" s="301"/>
      <c r="T494" s="301"/>
      <c r="U494" s="301"/>
      <c r="V494" s="301"/>
      <c r="W494" s="301"/>
      <c r="X494" s="301"/>
      <c r="Y494" s="301"/>
      <c r="Z494" s="301"/>
      <c r="AA494" s="301"/>
      <c r="AB494" s="301"/>
      <c r="AC494" s="301"/>
      <c r="AD494" s="301"/>
      <c r="AE494" s="301"/>
      <c r="AF494" s="301"/>
      <c r="AG494" s="301"/>
      <c r="AH494" s="301"/>
      <c r="AI494" s="301"/>
      <c r="AJ494" s="301"/>
      <c r="AK494" s="301"/>
      <c r="AL494" s="301"/>
      <c r="AM494" s="301"/>
    </row>
    <row r="495" spans="1:39" x14ac:dyDescent="0.25">
      <c r="A495" s="301"/>
      <c r="B495" s="301"/>
      <c r="C495" s="301"/>
      <c r="D495" s="301"/>
      <c r="E495" s="301"/>
      <c r="F495" s="301"/>
      <c r="G495" s="301"/>
      <c r="H495" s="301"/>
      <c r="I495" s="301"/>
      <c r="J495" s="301"/>
      <c r="K495" s="301"/>
      <c r="L495" s="301"/>
      <c r="M495" s="301"/>
      <c r="N495" s="301"/>
      <c r="O495" s="301"/>
      <c r="P495" s="301"/>
      <c r="Q495" s="301"/>
      <c r="R495" s="301"/>
      <c r="S495" s="301"/>
      <c r="T495" s="301"/>
      <c r="U495" s="301"/>
      <c r="V495" s="301"/>
      <c r="W495" s="301"/>
      <c r="X495" s="301"/>
      <c r="Y495" s="301"/>
      <c r="Z495" s="301"/>
      <c r="AA495" s="301"/>
      <c r="AB495" s="301"/>
      <c r="AC495" s="301"/>
      <c r="AD495" s="301"/>
      <c r="AE495" s="301"/>
      <c r="AF495" s="301"/>
      <c r="AG495" s="301"/>
      <c r="AH495" s="301"/>
      <c r="AI495" s="301"/>
      <c r="AJ495" s="301"/>
      <c r="AK495" s="301"/>
      <c r="AL495" s="301"/>
      <c r="AM495" s="301"/>
    </row>
    <row r="496" spans="1:39" x14ac:dyDescent="0.25">
      <c r="A496" s="301"/>
      <c r="B496" s="301"/>
      <c r="C496" s="301"/>
      <c r="D496" s="301"/>
      <c r="E496" s="301"/>
      <c r="F496" s="301"/>
      <c r="G496" s="301"/>
      <c r="H496" s="301"/>
      <c r="I496" s="301"/>
      <c r="J496" s="301"/>
      <c r="K496" s="301"/>
      <c r="L496" s="301"/>
      <c r="M496" s="301"/>
      <c r="N496" s="301"/>
      <c r="O496" s="301"/>
      <c r="P496" s="301"/>
      <c r="Q496" s="301"/>
      <c r="R496" s="301"/>
      <c r="S496" s="301"/>
      <c r="T496" s="301"/>
      <c r="U496" s="301"/>
      <c r="V496" s="301"/>
      <c r="W496" s="301"/>
      <c r="X496" s="301"/>
      <c r="Y496" s="301"/>
      <c r="Z496" s="301"/>
      <c r="AA496" s="301"/>
      <c r="AB496" s="301"/>
      <c r="AC496" s="301"/>
      <c r="AD496" s="301"/>
      <c r="AE496" s="301"/>
      <c r="AF496" s="301"/>
      <c r="AG496" s="301"/>
      <c r="AH496" s="301"/>
      <c r="AI496" s="301"/>
      <c r="AJ496" s="301"/>
      <c r="AK496" s="301"/>
      <c r="AL496" s="301"/>
      <c r="AM496" s="301"/>
    </row>
    <row r="497" spans="1:39" x14ac:dyDescent="0.25">
      <c r="A497" s="301"/>
      <c r="B497" s="301"/>
      <c r="C497" s="301"/>
      <c r="D497" s="301"/>
      <c r="E497" s="301"/>
      <c r="F497" s="301"/>
      <c r="G497" s="301"/>
      <c r="H497" s="301"/>
      <c r="I497" s="301"/>
      <c r="J497" s="301"/>
      <c r="K497" s="301"/>
      <c r="L497" s="301"/>
      <c r="M497" s="301"/>
      <c r="N497" s="301"/>
      <c r="O497" s="301"/>
      <c r="P497" s="301"/>
      <c r="Q497" s="301"/>
      <c r="R497" s="301"/>
      <c r="S497" s="301"/>
      <c r="T497" s="301"/>
      <c r="U497" s="301"/>
      <c r="V497" s="301"/>
      <c r="W497" s="301"/>
      <c r="X497" s="301"/>
      <c r="Y497" s="301"/>
      <c r="Z497" s="301"/>
      <c r="AA497" s="301"/>
      <c r="AB497" s="301"/>
      <c r="AC497" s="301"/>
      <c r="AD497" s="301"/>
      <c r="AE497" s="301"/>
      <c r="AF497" s="301"/>
      <c r="AG497" s="301"/>
      <c r="AH497" s="301"/>
      <c r="AI497" s="301"/>
      <c r="AJ497" s="301"/>
      <c r="AK497" s="301"/>
      <c r="AL497" s="301"/>
      <c r="AM497" s="301"/>
    </row>
    <row r="498" spans="1:39" x14ac:dyDescent="0.25">
      <c r="A498" s="301"/>
      <c r="B498" s="301"/>
      <c r="C498" s="301"/>
      <c r="D498" s="301"/>
      <c r="E498" s="301"/>
      <c r="F498" s="301"/>
      <c r="G498" s="301"/>
      <c r="H498" s="301"/>
      <c r="I498" s="301"/>
      <c r="J498" s="301"/>
      <c r="K498" s="301"/>
      <c r="L498" s="301"/>
      <c r="M498" s="301"/>
      <c r="N498" s="301"/>
      <c r="O498" s="301"/>
      <c r="P498" s="301"/>
      <c r="Q498" s="301"/>
      <c r="R498" s="301"/>
      <c r="S498" s="301"/>
      <c r="T498" s="301"/>
      <c r="U498" s="301"/>
      <c r="V498" s="301"/>
      <c r="W498" s="301"/>
      <c r="X498" s="301"/>
      <c r="Y498" s="301"/>
      <c r="Z498" s="301"/>
      <c r="AA498" s="301"/>
      <c r="AB498" s="301"/>
      <c r="AC498" s="301"/>
      <c r="AD498" s="301"/>
      <c r="AE498" s="301"/>
      <c r="AF498" s="301"/>
      <c r="AG498" s="301"/>
      <c r="AH498" s="301"/>
      <c r="AI498" s="301"/>
      <c r="AJ498" s="301"/>
      <c r="AK498" s="301"/>
      <c r="AL498" s="301"/>
      <c r="AM498" s="301"/>
    </row>
    <row r="499" spans="1:39" x14ac:dyDescent="0.25">
      <c r="A499" s="301"/>
      <c r="B499" s="301"/>
      <c r="C499" s="301"/>
      <c r="D499" s="301"/>
      <c r="E499" s="301"/>
      <c r="F499" s="301"/>
      <c r="G499" s="301"/>
      <c r="H499" s="301"/>
      <c r="I499" s="301"/>
      <c r="J499" s="301"/>
      <c r="K499" s="301"/>
      <c r="L499" s="301"/>
      <c r="M499" s="301"/>
      <c r="N499" s="301"/>
      <c r="O499" s="301"/>
      <c r="P499" s="301"/>
      <c r="Q499" s="301"/>
      <c r="R499" s="301"/>
      <c r="S499" s="301"/>
      <c r="T499" s="301"/>
      <c r="U499" s="301"/>
      <c r="V499" s="301"/>
      <c r="W499" s="301"/>
      <c r="X499" s="301"/>
      <c r="Y499" s="301"/>
      <c r="Z499" s="301"/>
      <c r="AA499" s="301"/>
      <c r="AB499" s="301"/>
      <c r="AC499" s="301"/>
      <c r="AD499" s="301"/>
      <c r="AE499" s="301"/>
      <c r="AF499" s="301"/>
      <c r="AG499" s="301"/>
      <c r="AH499" s="301"/>
      <c r="AI499" s="301"/>
      <c r="AJ499" s="301"/>
      <c r="AK499" s="301"/>
      <c r="AL499" s="301"/>
      <c r="AM499" s="301"/>
    </row>
    <row r="500" spans="1:39" x14ac:dyDescent="0.25">
      <c r="A500" s="301"/>
      <c r="B500" s="301"/>
      <c r="C500" s="301"/>
      <c r="D500" s="301"/>
      <c r="E500" s="301"/>
      <c r="F500" s="301"/>
      <c r="G500" s="301"/>
      <c r="H500" s="301"/>
      <c r="I500" s="301"/>
      <c r="J500" s="301"/>
      <c r="K500" s="301"/>
      <c r="L500" s="301"/>
      <c r="M500" s="301"/>
      <c r="N500" s="301"/>
      <c r="O500" s="301"/>
      <c r="P500" s="301"/>
      <c r="Q500" s="301"/>
      <c r="R500" s="301"/>
      <c r="S500" s="301"/>
      <c r="T500" s="301"/>
      <c r="U500" s="301"/>
      <c r="V500" s="301"/>
      <c r="W500" s="301"/>
      <c r="X500" s="301"/>
      <c r="Y500" s="301"/>
      <c r="Z500" s="301"/>
      <c r="AA500" s="301"/>
      <c r="AB500" s="301"/>
      <c r="AC500" s="301"/>
      <c r="AD500" s="301"/>
      <c r="AE500" s="301"/>
      <c r="AF500" s="301"/>
      <c r="AG500" s="301"/>
      <c r="AH500" s="301"/>
      <c r="AI500" s="301"/>
      <c r="AJ500" s="301"/>
      <c r="AK500" s="301"/>
      <c r="AL500" s="301"/>
      <c r="AM500" s="301"/>
    </row>
    <row r="501" spans="1:39" x14ac:dyDescent="0.25">
      <c r="A501" s="301"/>
      <c r="B501" s="301"/>
      <c r="C501" s="301"/>
      <c r="D501" s="301"/>
      <c r="E501" s="301"/>
      <c r="F501" s="301"/>
      <c r="G501" s="301"/>
      <c r="H501" s="301"/>
      <c r="I501" s="301"/>
      <c r="J501" s="301"/>
      <c r="K501" s="301"/>
      <c r="L501" s="301"/>
      <c r="M501" s="301"/>
      <c r="N501" s="301"/>
      <c r="O501" s="301"/>
      <c r="P501" s="301"/>
      <c r="Q501" s="301"/>
      <c r="R501" s="301"/>
      <c r="S501" s="301"/>
      <c r="T501" s="301"/>
      <c r="U501" s="301"/>
      <c r="V501" s="301"/>
      <c r="W501" s="301"/>
      <c r="X501" s="301"/>
      <c r="Y501" s="301"/>
      <c r="Z501" s="301"/>
      <c r="AA501" s="301"/>
      <c r="AB501" s="301"/>
      <c r="AC501" s="301"/>
      <c r="AD501" s="301"/>
      <c r="AE501" s="301"/>
      <c r="AF501" s="301"/>
      <c r="AG501" s="301"/>
      <c r="AH501" s="301"/>
      <c r="AI501" s="301"/>
      <c r="AJ501" s="301"/>
      <c r="AK501" s="301"/>
      <c r="AL501" s="301"/>
      <c r="AM501" s="301"/>
    </row>
    <row r="502" spans="1:39" x14ac:dyDescent="0.25">
      <c r="A502" s="301"/>
      <c r="B502" s="301"/>
      <c r="C502" s="301"/>
      <c r="D502" s="301"/>
      <c r="E502" s="301"/>
      <c r="F502" s="301"/>
      <c r="G502" s="301"/>
      <c r="H502" s="301"/>
      <c r="I502" s="301"/>
      <c r="J502" s="301"/>
      <c r="K502" s="301"/>
      <c r="L502" s="301"/>
      <c r="M502" s="301"/>
      <c r="N502" s="301"/>
      <c r="O502" s="301"/>
      <c r="P502" s="301"/>
      <c r="Q502" s="301"/>
      <c r="R502" s="301"/>
      <c r="S502" s="301"/>
      <c r="T502" s="301"/>
      <c r="U502" s="301"/>
      <c r="V502" s="301"/>
      <c r="W502" s="301"/>
      <c r="X502" s="301"/>
      <c r="Y502" s="301"/>
      <c r="Z502" s="301"/>
      <c r="AA502" s="301"/>
      <c r="AB502" s="301"/>
      <c r="AC502" s="301"/>
      <c r="AD502" s="301"/>
      <c r="AE502" s="301"/>
      <c r="AF502" s="301"/>
      <c r="AG502" s="301"/>
      <c r="AH502" s="301"/>
      <c r="AI502" s="301"/>
      <c r="AJ502" s="301"/>
      <c r="AK502" s="301"/>
      <c r="AL502" s="301"/>
      <c r="AM502" s="301"/>
    </row>
    <row r="503" spans="1:39" x14ac:dyDescent="0.25">
      <c r="A503" s="301"/>
      <c r="B503" s="301"/>
      <c r="C503" s="301"/>
      <c r="D503" s="301"/>
      <c r="E503" s="301"/>
      <c r="F503" s="301"/>
      <c r="G503" s="301"/>
      <c r="H503" s="301"/>
      <c r="I503" s="301"/>
      <c r="J503" s="301"/>
      <c r="K503" s="301"/>
      <c r="L503" s="301"/>
      <c r="M503" s="301"/>
      <c r="N503" s="301"/>
      <c r="O503" s="301"/>
      <c r="P503" s="301"/>
      <c r="Q503" s="301"/>
      <c r="R503" s="301"/>
      <c r="S503" s="301"/>
      <c r="T503" s="301"/>
      <c r="U503" s="301"/>
      <c r="V503" s="301"/>
      <c r="W503" s="301"/>
      <c r="X503" s="301"/>
      <c r="Y503" s="301"/>
      <c r="Z503" s="301"/>
      <c r="AA503" s="301"/>
      <c r="AB503" s="301"/>
      <c r="AC503" s="301"/>
      <c r="AD503" s="301"/>
      <c r="AE503" s="301"/>
      <c r="AF503" s="301"/>
      <c r="AG503" s="301"/>
      <c r="AH503" s="301"/>
      <c r="AI503" s="301"/>
      <c r="AJ503" s="301"/>
      <c r="AK503" s="301"/>
      <c r="AL503" s="301"/>
      <c r="AM503" s="301"/>
    </row>
    <row r="504" spans="1:39" x14ac:dyDescent="0.25">
      <c r="A504" s="301"/>
      <c r="B504" s="301"/>
      <c r="C504" s="301"/>
      <c r="D504" s="301"/>
      <c r="E504" s="301"/>
      <c r="F504" s="301"/>
      <c r="G504" s="301"/>
      <c r="H504" s="301"/>
      <c r="I504" s="301"/>
      <c r="J504" s="301"/>
      <c r="K504" s="301"/>
      <c r="L504" s="301"/>
      <c r="M504" s="301"/>
      <c r="N504" s="301"/>
      <c r="O504" s="301"/>
      <c r="P504" s="301"/>
      <c r="Q504" s="301"/>
      <c r="R504" s="301"/>
      <c r="S504" s="301"/>
      <c r="T504" s="301"/>
      <c r="U504" s="301"/>
      <c r="V504" s="301"/>
      <c r="W504" s="301"/>
      <c r="X504" s="301"/>
      <c r="Y504" s="301"/>
      <c r="Z504" s="301"/>
      <c r="AA504" s="301"/>
      <c r="AB504" s="301"/>
      <c r="AC504" s="301"/>
      <c r="AD504" s="301"/>
      <c r="AE504" s="301"/>
      <c r="AF504" s="301"/>
      <c r="AG504" s="301"/>
      <c r="AH504" s="301"/>
      <c r="AI504" s="301"/>
      <c r="AJ504" s="301"/>
      <c r="AK504" s="301"/>
      <c r="AL504" s="301"/>
      <c r="AM504" s="301"/>
    </row>
    <row r="505" spans="1:39" x14ac:dyDescent="0.25">
      <c r="A505" s="301"/>
      <c r="B505" s="301"/>
      <c r="C505" s="301"/>
      <c r="D505" s="301"/>
      <c r="E505" s="301"/>
      <c r="F505" s="301"/>
      <c r="G505" s="301"/>
      <c r="H505" s="301"/>
      <c r="I505" s="301"/>
      <c r="J505" s="301"/>
      <c r="K505" s="301"/>
      <c r="L505" s="301"/>
      <c r="M505" s="301"/>
      <c r="N505" s="301"/>
      <c r="O505" s="301"/>
      <c r="P505" s="301"/>
      <c r="Q505" s="301"/>
      <c r="R505" s="301"/>
      <c r="S505" s="301"/>
      <c r="T505" s="301"/>
      <c r="U505" s="301"/>
      <c r="V505" s="301"/>
      <c r="W505" s="301"/>
      <c r="X505" s="301"/>
      <c r="Y505" s="301"/>
      <c r="Z505" s="301"/>
      <c r="AA505" s="301"/>
      <c r="AB505" s="301"/>
      <c r="AC505" s="301"/>
      <c r="AD505" s="301"/>
      <c r="AE505" s="301"/>
      <c r="AF505" s="301"/>
      <c r="AG505" s="301"/>
      <c r="AH505" s="301"/>
      <c r="AI505" s="301"/>
      <c r="AJ505" s="301"/>
      <c r="AK505" s="301"/>
      <c r="AL505" s="301"/>
      <c r="AM505" s="301"/>
    </row>
    <row r="506" spans="1:39" x14ac:dyDescent="0.25">
      <c r="A506" s="301"/>
      <c r="B506" s="301"/>
      <c r="C506" s="301"/>
      <c r="D506" s="301"/>
      <c r="E506" s="301"/>
      <c r="F506" s="301"/>
      <c r="G506" s="301"/>
      <c r="H506" s="301"/>
      <c r="I506" s="301"/>
      <c r="J506" s="301"/>
      <c r="K506" s="301"/>
      <c r="L506" s="301"/>
      <c r="M506" s="301"/>
      <c r="N506" s="301"/>
      <c r="O506" s="301"/>
      <c r="P506" s="301"/>
      <c r="Q506" s="301"/>
      <c r="R506" s="301"/>
      <c r="S506" s="301"/>
      <c r="T506" s="301"/>
      <c r="U506" s="301"/>
      <c r="V506" s="301"/>
      <c r="W506" s="301"/>
      <c r="X506" s="301"/>
      <c r="Y506" s="301"/>
      <c r="Z506" s="301"/>
      <c r="AA506" s="301"/>
      <c r="AB506" s="301"/>
      <c r="AC506" s="301"/>
      <c r="AD506" s="301"/>
      <c r="AE506" s="301"/>
      <c r="AF506" s="301"/>
      <c r="AG506" s="301"/>
      <c r="AH506" s="301"/>
      <c r="AI506" s="301"/>
      <c r="AJ506" s="301"/>
      <c r="AK506" s="301"/>
      <c r="AL506" s="301"/>
      <c r="AM506" s="301"/>
    </row>
    <row r="507" spans="1:39" x14ac:dyDescent="0.25">
      <c r="A507" s="301"/>
      <c r="B507" s="301"/>
      <c r="C507" s="301"/>
      <c r="D507" s="301"/>
      <c r="E507" s="301"/>
      <c r="F507" s="301"/>
      <c r="G507" s="301"/>
      <c r="H507" s="301"/>
      <c r="I507" s="301"/>
      <c r="J507" s="301"/>
      <c r="K507" s="301"/>
      <c r="L507" s="301"/>
      <c r="M507" s="301"/>
      <c r="N507" s="301"/>
      <c r="O507" s="301"/>
      <c r="P507" s="301"/>
      <c r="Q507" s="301"/>
      <c r="R507" s="301"/>
      <c r="S507" s="301"/>
      <c r="T507" s="301"/>
      <c r="U507" s="301"/>
      <c r="V507" s="301"/>
      <c r="W507" s="301"/>
      <c r="X507" s="301"/>
      <c r="Y507" s="301"/>
      <c r="Z507" s="301"/>
      <c r="AA507" s="301"/>
      <c r="AB507" s="301"/>
      <c r="AC507" s="301"/>
      <c r="AD507" s="301"/>
      <c r="AE507" s="301"/>
      <c r="AF507" s="301"/>
      <c r="AG507" s="301"/>
      <c r="AH507" s="301"/>
      <c r="AI507" s="301"/>
      <c r="AJ507" s="301"/>
      <c r="AK507" s="301"/>
      <c r="AL507" s="301"/>
      <c r="AM507" s="301"/>
    </row>
    <row r="508" spans="1:39" x14ac:dyDescent="0.25">
      <c r="A508" s="301"/>
      <c r="B508" s="301"/>
      <c r="C508" s="301"/>
      <c r="D508" s="301"/>
      <c r="E508" s="301"/>
      <c r="F508" s="301"/>
      <c r="G508" s="301"/>
      <c r="H508" s="301"/>
      <c r="I508" s="301"/>
      <c r="J508" s="301"/>
      <c r="K508" s="301"/>
      <c r="L508" s="301"/>
      <c r="M508" s="301"/>
      <c r="N508" s="301"/>
      <c r="O508" s="301"/>
      <c r="P508" s="301"/>
      <c r="Q508" s="301"/>
      <c r="R508" s="301"/>
      <c r="S508" s="301"/>
      <c r="T508" s="301"/>
      <c r="U508" s="301"/>
      <c r="V508" s="301"/>
      <c r="W508" s="301"/>
      <c r="X508" s="301"/>
      <c r="Y508" s="301"/>
      <c r="Z508" s="301"/>
      <c r="AA508" s="301"/>
      <c r="AB508" s="301"/>
      <c r="AC508" s="301"/>
      <c r="AD508" s="301"/>
      <c r="AE508" s="301"/>
      <c r="AF508" s="301"/>
      <c r="AG508" s="301"/>
      <c r="AH508" s="301"/>
      <c r="AI508" s="301"/>
      <c r="AJ508" s="301"/>
      <c r="AK508" s="301"/>
      <c r="AL508" s="301"/>
      <c r="AM508" s="301"/>
    </row>
    <row r="509" spans="1:39" x14ac:dyDescent="0.25">
      <c r="A509" s="301"/>
      <c r="B509" s="301"/>
      <c r="C509" s="301"/>
      <c r="D509" s="301"/>
      <c r="E509" s="301"/>
      <c r="F509" s="301"/>
      <c r="G509" s="301"/>
      <c r="H509" s="301"/>
      <c r="I509" s="301"/>
      <c r="J509" s="301"/>
      <c r="K509" s="301"/>
      <c r="L509" s="301"/>
      <c r="M509" s="301"/>
      <c r="N509" s="301"/>
      <c r="O509" s="301"/>
      <c r="P509" s="301"/>
      <c r="Q509" s="301"/>
      <c r="R509" s="301"/>
      <c r="S509" s="301"/>
      <c r="T509" s="301"/>
      <c r="U509" s="301"/>
      <c r="V509" s="301"/>
      <c r="W509" s="301"/>
      <c r="X509" s="301"/>
      <c r="Y509" s="301"/>
      <c r="Z509" s="301"/>
      <c r="AA509" s="301"/>
      <c r="AB509" s="301"/>
      <c r="AC509" s="301"/>
      <c r="AD509" s="301"/>
      <c r="AE509" s="301"/>
      <c r="AF509" s="301"/>
      <c r="AG509" s="301"/>
      <c r="AH509" s="301"/>
      <c r="AI509" s="301"/>
      <c r="AJ509" s="301"/>
      <c r="AK509" s="301"/>
      <c r="AL509" s="301"/>
      <c r="AM509" s="301"/>
    </row>
    <row r="510" spans="1:39" x14ac:dyDescent="0.25">
      <c r="A510" s="301"/>
      <c r="B510" s="301"/>
      <c r="C510" s="301"/>
      <c r="D510" s="301"/>
      <c r="E510" s="301"/>
      <c r="F510" s="301"/>
      <c r="G510" s="301"/>
      <c r="H510" s="301"/>
      <c r="I510" s="301"/>
      <c r="J510" s="301"/>
      <c r="K510" s="301"/>
      <c r="L510" s="301"/>
      <c r="M510" s="301"/>
      <c r="N510" s="301"/>
      <c r="O510" s="301"/>
      <c r="P510" s="301"/>
      <c r="Q510" s="301"/>
      <c r="R510" s="301"/>
      <c r="S510" s="301"/>
      <c r="T510" s="301"/>
      <c r="U510" s="301"/>
      <c r="V510" s="301"/>
      <c r="W510" s="301"/>
      <c r="X510" s="301"/>
      <c r="Y510" s="301"/>
      <c r="Z510" s="301"/>
      <c r="AA510" s="301"/>
      <c r="AB510" s="301"/>
      <c r="AC510" s="301"/>
      <c r="AD510" s="301"/>
      <c r="AE510" s="301"/>
      <c r="AF510" s="301"/>
      <c r="AG510" s="301"/>
      <c r="AH510" s="301"/>
      <c r="AI510" s="301"/>
      <c r="AJ510" s="301"/>
      <c r="AK510" s="301"/>
      <c r="AL510" s="301"/>
      <c r="AM510" s="301"/>
    </row>
    <row r="511" spans="1:39" x14ac:dyDescent="0.25">
      <c r="A511" s="301"/>
      <c r="B511" s="301"/>
      <c r="C511" s="301"/>
      <c r="D511" s="301"/>
      <c r="E511" s="301"/>
      <c r="F511" s="301"/>
      <c r="G511" s="301"/>
      <c r="H511" s="301"/>
      <c r="I511" s="301"/>
      <c r="J511" s="301"/>
      <c r="K511" s="301"/>
      <c r="L511" s="301"/>
      <c r="M511" s="301"/>
      <c r="N511" s="301"/>
      <c r="O511" s="301"/>
      <c r="P511" s="301"/>
      <c r="Q511" s="301"/>
      <c r="R511" s="301"/>
      <c r="S511" s="301"/>
      <c r="T511" s="301"/>
      <c r="U511" s="301"/>
      <c r="V511" s="301"/>
      <c r="W511" s="301"/>
      <c r="X511" s="301"/>
      <c r="Y511" s="301"/>
      <c r="Z511" s="301"/>
      <c r="AA511" s="301"/>
      <c r="AB511" s="301"/>
      <c r="AC511" s="301"/>
      <c r="AD511" s="301"/>
      <c r="AE511" s="301"/>
      <c r="AF511" s="301"/>
      <c r="AG511" s="301"/>
      <c r="AH511" s="301"/>
      <c r="AI511" s="301"/>
      <c r="AJ511" s="301"/>
      <c r="AK511" s="301"/>
      <c r="AL511" s="301"/>
      <c r="AM511" s="301"/>
    </row>
    <row r="512" spans="1:39" x14ac:dyDescent="0.25">
      <c r="A512" s="301"/>
      <c r="B512" s="301"/>
      <c r="C512" s="301"/>
      <c r="D512" s="301"/>
      <c r="E512" s="301"/>
      <c r="F512" s="301"/>
      <c r="G512" s="301"/>
      <c r="H512" s="301"/>
      <c r="I512" s="301"/>
      <c r="J512" s="301"/>
      <c r="K512" s="301"/>
      <c r="L512" s="30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  <c r="AC512" s="301"/>
      <c r="AD512" s="301"/>
      <c r="AE512" s="301"/>
      <c r="AF512" s="301"/>
      <c r="AG512" s="301"/>
      <c r="AH512" s="301"/>
      <c r="AI512" s="301"/>
      <c r="AJ512" s="301"/>
      <c r="AK512" s="301"/>
      <c r="AL512" s="301"/>
      <c r="AM512" s="301"/>
    </row>
    <row r="513" spans="1:39" x14ac:dyDescent="0.25">
      <c r="A513" s="301"/>
      <c r="B513" s="301"/>
      <c r="C513" s="301"/>
      <c r="D513" s="301"/>
      <c r="E513" s="301"/>
      <c r="F513" s="301"/>
      <c r="G513" s="301"/>
      <c r="H513" s="301"/>
      <c r="I513" s="301"/>
      <c r="J513" s="301"/>
      <c r="K513" s="301"/>
      <c r="L513" s="301"/>
      <c r="M513" s="301"/>
      <c r="N513" s="301"/>
      <c r="O513" s="301"/>
      <c r="P513" s="301"/>
      <c r="Q513" s="301"/>
      <c r="R513" s="301"/>
      <c r="S513" s="301"/>
      <c r="T513" s="301"/>
      <c r="U513" s="301"/>
      <c r="V513" s="301"/>
      <c r="W513" s="301"/>
      <c r="X513" s="301"/>
      <c r="Y513" s="301"/>
      <c r="Z513" s="301"/>
      <c r="AA513" s="301"/>
      <c r="AB513" s="301"/>
      <c r="AC513" s="301"/>
      <c r="AD513" s="301"/>
      <c r="AE513" s="301"/>
      <c r="AF513" s="301"/>
      <c r="AG513" s="301"/>
      <c r="AH513" s="301"/>
      <c r="AI513" s="301"/>
      <c r="AJ513" s="301"/>
      <c r="AK513" s="301"/>
      <c r="AL513" s="301"/>
      <c r="AM513" s="301"/>
    </row>
    <row r="514" spans="1:39" x14ac:dyDescent="0.25">
      <c r="A514" s="301"/>
      <c r="B514" s="301"/>
      <c r="C514" s="301"/>
      <c r="D514" s="301"/>
      <c r="E514" s="301"/>
      <c r="F514" s="301"/>
      <c r="G514" s="301"/>
      <c r="H514" s="301"/>
      <c r="I514" s="301"/>
      <c r="J514" s="301"/>
      <c r="K514" s="301"/>
      <c r="L514" s="301"/>
      <c r="M514" s="301"/>
      <c r="N514" s="301"/>
      <c r="O514" s="301"/>
      <c r="P514" s="301"/>
      <c r="Q514" s="301"/>
      <c r="R514" s="301"/>
      <c r="S514" s="301"/>
      <c r="T514" s="301"/>
      <c r="U514" s="301"/>
      <c r="V514" s="301"/>
      <c r="W514" s="301"/>
      <c r="X514" s="301"/>
      <c r="Y514" s="301"/>
      <c r="Z514" s="301"/>
      <c r="AA514" s="301"/>
      <c r="AB514" s="301"/>
      <c r="AC514" s="301"/>
      <c r="AD514" s="301"/>
      <c r="AE514" s="301"/>
      <c r="AF514" s="301"/>
      <c r="AG514" s="301"/>
      <c r="AH514" s="301"/>
      <c r="AI514" s="301"/>
      <c r="AJ514" s="301"/>
      <c r="AK514" s="301"/>
      <c r="AL514" s="301"/>
      <c r="AM514" s="301"/>
    </row>
    <row r="515" spans="1:39" x14ac:dyDescent="0.25">
      <c r="A515" s="301"/>
      <c r="B515" s="301"/>
      <c r="C515" s="301"/>
      <c r="D515" s="301"/>
      <c r="E515" s="301"/>
      <c r="F515" s="301"/>
      <c r="G515" s="301"/>
      <c r="H515" s="301"/>
      <c r="I515" s="301"/>
      <c r="J515" s="301"/>
      <c r="K515" s="301"/>
      <c r="L515" s="301"/>
      <c r="M515" s="301"/>
      <c r="N515" s="301"/>
      <c r="O515" s="301"/>
      <c r="P515" s="301"/>
      <c r="Q515" s="301"/>
      <c r="R515" s="301"/>
      <c r="S515" s="301"/>
      <c r="T515" s="301"/>
      <c r="U515" s="301"/>
      <c r="V515" s="301"/>
      <c r="W515" s="301"/>
      <c r="X515" s="301"/>
      <c r="Y515" s="301"/>
      <c r="Z515" s="301"/>
      <c r="AA515" s="301"/>
      <c r="AB515" s="301"/>
      <c r="AC515" s="301"/>
      <c r="AD515" s="301"/>
      <c r="AE515" s="301"/>
      <c r="AF515" s="301"/>
      <c r="AG515" s="301"/>
      <c r="AH515" s="301"/>
      <c r="AI515" s="301"/>
      <c r="AJ515" s="301"/>
      <c r="AK515" s="301"/>
      <c r="AL515" s="301"/>
      <c r="AM515" s="301"/>
    </row>
    <row r="516" spans="1:39" x14ac:dyDescent="0.25">
      <c r="A516" s="301"/>
      <c r="B516" s="301"/>
      <c r="C516" s="301"/>
      <c r="D516" s="301"/>
      <c r="E516" s="301"/>
      <c r="F516" s="301"/>
      <c r="G516" s="301"/>
      <c r="H516" s="301"/>
      <c r="I516" s="301"/>
      <c r="J516" s="301"/>
      <c r="K516" s="301"/>
      <c r="L516" s="301"/>
      <c r="M516" s="301"/>
      <c r="N516" s="301"/>
      <c r="O516" s="301"/>
      <c r="P516" s="301"/>
      <c r="Q516" s="301"/>
      <c r="R516" s="301"/>
      <c r="S516" s="301"/>
      <c r="T516" s="301"/>
      <c r="U516" s="301"/>
      <c r="V516" s="301"/>
      <c r="W516" s="301"/>
      <c r="X516" s="301"/>
      <c r="Y516" s="301"/>
      <c r="Z516" s="301"/>
      <c r="AA516" s="301"/>
      <c r="AB516" s="301"/>
      <c r="AC516" s="301"/>
      <c r="AD516" s="301"/>
      <c r="AE516" s="301"/>
      <c r="AF516" s="301"/>
      <c r="AG516" s="301"/>
      <c r="AH516" s="301"/>
      <c r="AI516" s="301"/>
      <c r="AJ516" s="301"/>
      <c r="AK516" s="301"/>
      <c r="AL516" s="301"/>
      <c r="AM516" s="301"/>
    </row>
    <row r="517" spans="1:39" x14ac:dyDescent="0.25">
      <c r="A517" s="301"/>
      <c r="B517" s="301"/>
      <c r="C517" s="301"/>
      <c r="D517" s="301"/>
      <c r="E517" s="301"/>
      <c r="F517" s="301"/>
      <c r="G517" s="301"/>
      <c r="H517" s="301"/>
      <c r="I517" s="301"/>
      <c r="J517" s="301"/>
      <c r="K517" s="301"/>
      <c r="L517" s="301"/>
      <c r="M517" s="301"/>
      <c r="N517" s="301"/>
      <c r="O517" s="301"/>
      <c r="P517" s="301"/>
      <c r="Q517" s="301"/>
      <c r="R517" s="301"/>
      <c r="S517" s="301"/>
      <c r="T517" s="301"/>
      <c r="U517" s="301"/>
      <c r="V517" s="301"/>
      <c r="W517" s="301"/>
      <c r="X517" s="301"/>
      <c r="Y517" s="301"/>
      <c r="Z517" s="301"/>
      <c r="AA517" s="301"/>
      <c r="AB517" s="301"/>
      <c r="AC517" s="301"/>
      <c r="AD517" s="301"/>
      <c r="AE517" s="301"/>
      <c r="AF517" s="301"/>
      <c r="AG517" s="301"/>
      <c r="AH517" s="301"/>
      <c r="AI517" s="301"/>
      <c r="AJ517" s="301"/>
      <c r="AK517" s="301"/>
      <c r="AL517" s="301"/>
      <c r="AM517" s="301"/>
    </row>
    <row r="518" spans="1:39" x14ac:dyDescent="0.25">
      <c r="A518" s="301"/>
      <c r="B518" s="301"/>
      <c r="C518" s="301"/>
      <c r="D518" s="301"/>
      <c r="E518" s="301"/>
      <c r="F518" s="301"/>
      <c r="G518" s="301"/>
      <c r="H518" s="301"/>
      <c r="I518" s="301"/>
      <c r="J518" s="301"/>
      <c r="K518" s="301"/>
      <c r="L518" s="301"/>
      <c r="M518" s="301"/>
      <c r="N518" s="301"/>
      <c r="O518" s="301"/>
      <c r="P518" s="301"/>
      <c r="Q518" s="301"/>
      <c r="R518" s="301"/>
      <c r="S518" s="301"/>
      <c r="T518" s="301"/>
      <c r="U518" s="301"/>
      <c r="V518" s="301"/>
      <c r="W518" s="301"/>
      <c r="X518" s="301"/>
      <c r="Y518" s="301"/>
      <c r="Z518" s="301"/>
      <c r="AA518" s="301"/>
      <c r="AB518" s="301"/>
      <c r="AC518" s="301"/>
      <c r="AD518" s="301"/>
      <c r="AE518" s="301"/>
      <c r="AF518" s="301"/>
      <c r="AG518" s="301"/>
      <c r="AH518" s="301"/>
      <c r="AI518" s="301"/>
      <c r="AJ518" s="301"/>
      <c r="AK518" s="301"/>
      <c r="AL518" s="301"/>
      <c r="AM518" s="301"/>
    </row>
    <row r="519" spans="1:39" x14ac:dyDescent="0.25">
      <c r="A519" s="301"/>
      <c r="B519" s="301"/>
      <c r="C519" s="301"/>
      <c r="D519" s="301"/>
      <c r="E519" s="301"/>
      <c r="F519" s="301"/>
      <c r="G519" s="301"/>
      <c r="H519" s="301"/>
      <c r="I519" s="301"/>
      <c r="J519" s="301"/>
      <c r="K519" s="301"/>
      <c r="L519" s="301"/>
      <c r="M519" s="301"/>
      <c r="N519" s="301"/>
      <c r="O519" s="301"/>
      <c r="P519" s="301"/>
      <c r="Q519" s="301"/>
      <c r="R519" s="301"/>
      <c r="S519" s="301"/>
      <c r="T519" s="301"/>
      <c r="U519" s="301"/>
      <c r="V519" s="301"/>
      <c r="W519" s="301"/>
      <c r="X519" s="301"/>
      <c r="Y519" s="301"/>
      <c r="Z519" s="301"/>
      <c r="AA519" s="301"/>
      <c r="AB519" s="301"/>
      <c r="AC519" s="301"/>
      <c r="AD519" s="301"/>
      <c r="AE519" s="301"/>
      <c r="AF519" s="301"/>
      <c r="AG519" s="301"/>
      <c r="AH519" s="301"/>
      <c r="AI519" s="301"/>
      <c r="AJ519" s="301"/>
      <c r="AK519" s="301"/>
      <c r="AL519" s="301"/>
      <c r="AM519" s="301"/>
    </row>
    <row r="520" spans="1:39" x14ac:dyDescent="0.25">
      <c r="A520" s="301"/>
      <c r="B520" s="301"/>
      <c r="C520" s="301"/>
      <c r="D520" s="301"/>
      <c r="E520" s="301"/>
      <c r="F520" s="301"/>
      <c r="G520" s="301"/>
      <c r="H520" s="301"/>
      <c r="I520" s="301"/>
      <c r="J520" s="301"/>
      <c r="K520" s="301"/>
      <c r="L520" s="301"/>
      <c r="M520" s="301"/>
      <c r="N520" s="301"/>
      <c r="O520" s="301"/>
      <c r="P520" s="301"/>
      <c r="Q520" s="301"/>
      <c r="R520" s="301"/>
      <c r="S520" s="301"/>
      <c r="T520" s="301"/>
      <c r="U520" s="301"/>
      <c r="V520" s="301"/>
      <c r="W520" s="301"/>
      <c r="X520" s="301"/>
      <c r="Y520" s="301"/>
      <c r="Z520" s="301"/>
      <c r="AA520" s="301"/>
      <c r="AB520" s="301"/>
      <c r="AC520" s="301"/>
      <c r="AD520" s="301"/>
      <c r="AE520" s="301"/>
      <c r="AF520" s="301"/>
      <c r="AG520" s="301"/>
      <c r="AH520" s="301"/>
      <c r="AI520" s="301"/>
      <c r="AJ520" s="301"/>
      <c r="AK520" s="301"/>
      <c r="AL520" s="301"/>
      <c r="AM520" s="301"/>
    </row>
    <row r="521" spans="1:39" x14ac:dyDescent="0.25">
      <c r="A521" s="301"/>
      <c r="B521" s="301"/>
      <c r="C521" s="301"/>
      <c r="D521" s="301"/>
      <c r="E521" s="301"/>
      <c r="F521" s="301"/>
      <c r="G521" s="301"/>
      <c r="H521" s="301"/>
      <c r="I521" s="301"/>
      <c r="J521" s="301"/>
      <c r="K521" s="301"/>
      <c r="L521" s="301"/>
      <c r="M521" s="301"/>
      <c r="N521" s="301"/>
      <c r="O521" s="301"/>
      <c r="P521" s="301"/>
      <c r="Q521" s="301"/>
      <c r="R521" s="301"/>
      <c r="S521" s="301"/>
      <c r="T521" s="301"/>
      <c r="U521" s="301"/>
      <c r="V521" s="301"/>
      <c r="W521" s="301"/>
      <c r="X521" s="301"/>
      <c r="Y521" s="301"/>
      <c r="Z521" s="301"/>
      <c r="AA521" s="301"/>
      <c r="AB521" s="301"/>
      <c r="AC521" s="301"/>
      <c r="AD521" s="301"/>
      <c r="AE521" s="301"/>
      <c r="AF521" s="301"/>
      <c r="AG521" s="301"/>
      <c r="AH521" s="301"/>
      <c r="AI521" s="301"/>
      <c r="AJ521" s="301"/>
      <c r="AK521" s="301"/>
      <c r="AL521" s="301"/>
      <c r="AM521" s="301"/>
    </row>
    <row r="522" spans="1:39" x14ac:dyDescent="0.25">
      <c r="A522" s="301"/>
      <c r="B522" s="301"/>
      <c r="C522" s="301"/>
      <c r="D522" s="301"/>
      <c r="E522" s="301"/>
      <c r="F522" s="301"/>
      <c r="G522" s="301"/>
      <c r="H522" s="301"/>
      <c r="I522" s="301"/>
      <c r="J522" s="301"/>
      <c r="K522" s="301"/>
      <c r="L522" s="301"/>
      <c r="M522" s="301"/>
      <c r="N522" s="301"/>
      <c r="O522" s="301"/>
      <c r="P522" s="301"/>
      <c r="Q522" s="301"/>
      <c r="R522" s="301"/>
      <c r="S522" s="301"/>
      <c r="T522" s="301"/>
      <c r="U522" s="301"/>
      <c r="V522" s="301"/>
      <c r="W522" s="301"/>
      <c r="X522" s="301"/>
      <c r="Y522" s="301"/>
      <c r="Z522" s="301"/>
      <c r="AA522" s="301"/>
      <c r="AB522" s="301"/>
      <c r="AC522" s="301"/>
      <c r="AD522" s="301"/>
      <c r="AE522" s="301"/>
      <c r="AF522" s="301"/>
      <c r="AG522" s="301"/>
      <c r="AH522" s="301"/>
      <c r="AI522" s="301"/>
      <c r="AJ522" s="301"/>
      <c r="AK522" s="301"/>
      <c r="AL522" s="301"/>
      <c r="AM522" s="301"/>
    </row>
    <row r="523" spans="1:39" x14ac:dyDescent="0.25">
      <c r="A523" s="301"/>
      <c r="B523" s="301"/>
      <c r="C523" s="301"/>
      <c r="D523" s="301"/>
      <c r="E523" s="301"/>
      <c r="F523" s="301"/>
      <c r="G523" s="301"/>
      <c r="H523" s="301"/>
      <c r="I523" s="301"/>
      <c r="J523" s="301"/>
      <c r="K523" s="301"/>
      <c r="L523" s="301"/>
      <c r="M523" s="301"/>
      <c r="N523" s="301"/>
      <c r="O523" s="301"/>
      <c r="P523" s="301"/>
      <c r="Q523" s="301"/>
      <c r="R523" s="301"/>
      <c r="S523" s="301"/>
      <c r="T523" s="301"/>
      <c r="U523" s="301"/>
      <c r="V523" s="301"/>
      <c r="W523" s="301"/>
      <c r="X523" s="301"/>
      <c r="Y523" s="301"/>
      <c r="Z523" s="301"/>
      <c r="AA523" s="301"/>
      <c r="AB523" s="301"/>
      <c r="AC523" s="301"/>
      <c r="AD523" s="301"/>
      <c r="AE523" s="301"/>
      <c r="AF523" s="301"/>
      <c r="AG523" s="301"/>
      <c r="AH523" s="301"/>
      <c r="AI523" s="301"/>
      <c r="AJ523" s="301"/>
      <c r="AK523" s="301"/>
      <c r="AL523" s="301"/>
      <c r="AM523" s="301"/>
    </row>
    <row r="524" spans="1:39" x14ac:dyDescent="0.25">
      <c r="A524" s="301"/>
      <c r="B524" s="301"/>
      <c r="C524" s="301"/>
      <c r="D524" s="301"/>
      <c r="E524" s="301"/>
      <c r="F524" s="301"/>
      <c r="G524" s="301"/>
      <c r="H524" s="301"/>
      <c r="I524" s="301"/>
      <c r="J524" s="301"/>
      <c r="K524" s="301"/>
      <c r="L524" s="301"/>
      <c r="M524" s="301"/>
      <c r="N524" s="301"/>
      <c r="O524" s="301"/>
      <c r="P524" s="301"/>
      <c r="Q524" s="301"/>
      <c r="R524" s="301"/>
      <c r="S524" s="301"/>
      <c r="T524" s="301"/>
      <c r="U524" s="301"/>
      <c r="V524" s="301"/>
      <c r="W524" s="301"/>
      <c r="X524" s="301"/>
      <c r="Y524" s="301"/>
      <c r="Z524" s="301"/>
      <c r="AA524" s="301"/>
      <c r="AB524" s="301"/>
      <c r="AC524" s="301"/>
      <c r="AD524" s="301"/>
      <c r="AE524" s="301"/>
      <c r="AF524" s="301"/>
      <c r="AG524" s="301"/>
      <c r="AH524" s="301"/>
      <c r="AI524" s="301"/>
      <c r="AJ524" s="301"/>
      <c r="AK524" s="301"/>
      <c r="AL524" s="301"/>
      <c r="AM524" s="301"/>
    </row>
    <row r="525" spans="1:39" x14ac:dyDescent="0.25">
      <c r="A525" s="301"/>
      <c r="B525" s="301"/>
      <c r="C525" s="301"/>
      <c r="D525" s="301"/>
      <c r="E525" s="301"/>
      <c r="F525" s="301"/>
      <c r="G525" s="301"/>
      <c r="H525" s="301"/>
      <c r="I525" s="301"/>
      <c r="J525" s="301"/>
      <c r="K525" s="301"/>
      <c r="L525" s="301"/>
      <c r="M525" s="301"/>
      <c r="N525" s="301"/>
      <c r="O525" s="301"/>
      <c r="P525" s="301"/>
      <c r="Q525" s="301"/>
      <c r="R525" s="301"/>
      <c r="S525" s="301"/>
      <c r="T525" s="301"/>
      <c r="U525" s="301"/>
      <c r="V525" s="301"/>
      <c r="W525" s="301"/>
      <c r="X525" s="301"/>
      <c r="Y525" s="301"/>
      <c r="Z525" s="301"/>
      <c r="AA525" s="301"/>
      <c r="AB525" s="301"/>
      <c r="AC525" s="301"/>
      <c r="AD525" s="301"/>
      <c r="AE525" s="301"/>
      <c r="AF525" s="301"/>
      <c r="AG525" s="301"/>
      <c r="AH525" s="301"/>
      <c r="AI525" s="301"/>
      <c r="AJ525" s="301"/>
      <c r="AK525" s="301"/>
      <c r="AL525" s="301"/>
      <c r="AM525" s="301"/>
    </row>
    <row r="526" spans="1:39" x14ac:dyDescent="0.25">
      <c r="A526" s="301"/>
      <c r="B526" s="301"/>
      <c r="C526" s="301"/>
      <c r="D526" s="301"/>
      <c r="E526" s="301"/>
      <c r="F526" s="301"/>
      <c r="G526" s="301"/>
      <c r="H526" s="301"/>
      <c r="I526" s="301"/>
      <c r="J526" s="301"/>
      <c r="K526" s="301"/>
      <c r="L526" s="301"/>
      <c r="M526" s="301"/>
      <c r="N526" s="301"/>
      <c r="O526" s="301"/>
      <c r="P526" s="301"/>
      <c r="Q526" s="301"/>
      <c r="R526" s="301"/>
      <c r="S526" s="301"/>
      <c r="T526" s="301"/>
      <c r="U526" s="301"/>
      <c r="V526" s="301"/>
      <c r="W526" s="301"/>
      <c r="X526" s="301"/>
      <c r="Y526" s="301"/>
      <c r="Z526" s="301"/>
      <c r="AA526" s="301"/>
      <c r="AB526" s="301"/>
      <c r="AC526" s="301"/>
      <c r="AD526" s="301"/>
      <c r="AE526" s="301"/>
      <c r="AF526" s="301"/>
      <c r="AG526" s="301"/>
      <c r="AH526" s="301"/>
      <c r="AI526" s="301"/>
      <c r="AJ526" s="301"/>
      <c r="AK526" s="301"/>
      <c r="AL526" s="301"/>
      <c r="AM526" s="301"/>
    </row>
    <row r="527" spans="1:39" x14ac:dyDescent="0.25">
      <c r="A527" s="301"/>
      <c r="B527" s="301"/>
      <c r="C527" s="301"/>
      <c r="D527" s="301"/>
      <c r="E527" s="301"/>
      <c r="F527" s="301"/>
      <c r="G527" s="301"/>
      <c r="H527" s="301"/>
      <c r="I527" s="301"/>
      <c r="J527" s="301"/>
      <c r="K527" s="301"/>
      <c r="L527" s="301"/>
      <c r="M527" s="301"/>
      <c r="N527" s="301"/>
      <c r="O527" s="301"/>
      <c r="P527" s="301"/>
      <c r="Q527" s="301"/>
      <c r="R527" s="301"/>
      <c r="S527" s="301"/>
      <c r="T527" s="301"/>
      <c r="U527" s="301"/>
      <c r="V527" s="301"/>
      <c r="W527" s="301"/>
      <c r="X527" s="301"/>
      <c r="Y527" s="301"/>
      <c r="Z527" s="301"/>
      <c r="AA527" s="301"/>
      <c r="AB527" s="301"/>
      <c r="AC527" s="301"/>
      <c r="AD527" s="301"/>
      <c r="AE527" s="301"/>
      <c r="AF527" s="301"/>
      <c r="AG527" s="301"/>
      <c r="AH527" s="301"/>
      <c r="AI527" s="301"/>
      <c r="AJ527" s="301"/>
      <c r="AK527" s="301"/>
      <c r="AL527" s="301"/>
      <c r="AM527" s="301"/>
    </row>
    <row r="528" spans="1:39" x14ac:dyDescent="0.25">
      <c r="A528" s="301"/>
      <c r="B528" s="301"/>
      <c r="C528" s="301"/>
      <c r="D528" s="301"/>
      <c r="E528" s="301"/>
      <c r="F528" s="301"/>
      <c r="G528" s="301"/>
      <c r="H528" s="301"/>
      <c r="I528" s="301"/>
      <c r="J528" s="301"/>
      <c r="K528" s="301"/>
      <c r="L528" s="301"/>
      <c r="M528" s="301"/>
      <c r="N528" s="301"/>
      <c r="O528" s="301"/>
      <c r="P528" s="301"/>
      <c r="Q528" s="301"/>
      <c r="R528" s="301"/>
      <c r="S528" s="301"/>
      <c r="T528" s="301"/>
      <c r="U528" s="301"/>
      <c r="V528" s="301"/>
      <c r="W528" s="301"/>
      <c r="X528" s="301"/>
      <c r="Y528" s="301"/>
      <c r="Z528" s="301"/>
      <c r="AA528" s="301"/>
      <c r="AB528" s="301"/>
      <c r="AC528" s="301"/>
      <c r="AD528" s="301"/>
      <c r="AE528" s="301"/>
      <c r="AF528" s="301"/>
      <c r="AG528" s="301"/>
      <c r="AH528" s="301"/>
      <c r="AI528" s="301"/>
      <c r="AJ528" s="301"/>
      <c r="AK528" s="301"/>
      <c r="AL528" s="301"/>
      <c r="AM528" s="301"/>
    </row>
    <row r="529" spans="1:39" x14ac:dyDescent="0.25">
      <c r="A529" s="301"/>
      <c r="B529" s="301"/>
      <c r="C529" s="301"/>
      <c r="D529" s="301"/>
      <c r="E529" s="301"/>
      <c r="F529" s="301"/>
      <c r="G529" s="301"/>
      <c r="H529" s="301"/>
      <c r="I529" s="301"/>
      <c r="J529" s="301"/>
      <c r="K529" s="301"/>
      <c r="L529" s="301"/>
      <c r="M529" s="301"/>
      <c r="N529" s="301"/>
      <c r="O529" s="301"/>
      <c r="P529" s="301"/>
      <c r="Q529" s="301"/>
      <c r="R529" s="301"/>
      <c r="S529" s="301"/>
      <c r="T529" s="301"/>
      <c r="U529" s="301"/>
      <c r="V529" s="301"/>
      <c r="W529" s="301"/>
      <c r="X529" s="301"/>
      <c r="Y529" s="301"/>
      <c r="Z529" s="301"/>
      <c r="AA529" s="301"/>
      <c r="AB529" s="301"/>
      <c r="AC529" s="301"/>
      <c r="AD529" s="301"/>
      <c r="AE529" s="301"/>
      <c r="AF529" s="301"/>
      <c r="AG529" s="301"/>
      <c r="AH529" s="301"/>
      <c r="AI529" s="301"/>
      <c r="AJ529" s="301"/>
      <c r="AK529" s="301"/>
      <c r="AL529" s="301"/>
      <c r="AM529" s="301"/>
    </row>
    <row r="530" spans="1:39" x14ac:dyDescent="0.25">
      <c r="A530" s="301"/>
      <c r="B530" s="301"/>
      <c r="C530" s="301"/>
      <c r="D530" s="301"/>
      <c r="E530" s="301"/>
      <c r="F530" s="301"/>
      <c r="G530" s="301"/>
      <c r="H530" s="301"/>
      <c r="I530" s="301"/>
      <c r="J530" s="301"/>
      <c r="K530" s="301"/>
      <c r="L530" s="301"/>
      <c r="M530" s="301"/>
      <c r="N530" s="301"/>
      <c r="O530" s="301"/>
      <c r="P530" s="301"/>
      <c r="Q530" s="301"/>
      <c r="R530" s="301"/>
      <c r="S530" s="301"/>
      <c r="T530" s="301"/>
      <c r="U530" s="301"/>
      <c r="V530" s="301"/>
      <c r="W530" s="301"/>
      <c r="X530" s="301"/>
      <c r="Y530" s="301"/>
      <c r="Z530" s="301"/>
      <c r="AA530" s="301"/>
      <c r="AB530" s="301"/>
      <c r="AC530" s="301"/>
      <c r="AD530" s="301"/>
      <c r="AE530" s="301"/>
      <c r="AF530" s="301"/>
      <c r="AG530" s="301"/>
      <c r="AH530" s="301"/>
      <c r="AI530" s="301"/>
      <c r="AJ530" s="301"/>
      <c r="AK530" s="301"/>
      <c r="AL530" s="301"/>
      <c r="AM530" s="301"/>
    </row>
    <row r="531" spans="1:39" x14ac:dyDescent="0.25">
      <c r="A531" s="301"/>
      <c r="B531" s="301"/>
      <c r="C531" s="301"/>
      <c r="D531" s="301"/>
      <c r="E531" s="301"/>
      <c r="F531" s="301"/>
      <c r="G531" s="301"/>
      <c r="H531" s="301"/>
      <c r="I531" s="301"/>
      <c r="J531" s="301"/>
      <c r="K531" s="301"/>
      <c r="L531" s="301"/>
      <c r="M531" s="301"/>
      <c r="N531" s="301"/>
      <c r="O531" s="301"/>
      <c r="P531" s="301"/>
      <c r="Q531" s="301"/>
      <c r="R531" s="301"/>
      <c r="S531" s="301"/>
      <c r="T531" s="301"/>
      <c r="U531" s="301"/>
      <c r="V531" s="301"/>
      <c r="W531" s="301"/>
      <c r="X531" s="301"/>
      <c r="Y531" s="301"/>
      <c r="Z531" s="301"/>
      <c r="AA531" s="301"/>
      <c r="AB531" s="301"/>
      <c r="AC531" s="301"/>
      <c r="AD531" s="301"/>
      <c r="AE531" s="301"/>
      <c r="AF531" s="301"/>
      <c r="AG531" s="301"/>
      <c r="AH531" s="301"/>
      <c r="AI531" s="301"/>
      <c r="AJ531" s="301"/>
      <c r="AK531" s="301"/>
      <c r="AL531" s="301"/>
      <c r="AM531" s="301"/>
    </row>
    <row r="532" spans="1:39" x14ac:dyDescent="0.25">
      <c r="A532" s="301"/>
      <c r="B532" s="301"/>
      <c r="C532" s="301"/>
      <c r="D532" s="301"/>
      <c r="E532" s="301"/>
      <c r="F532" s="301"/>
      <c r="G532" s="301"/>
      <c r="H532" s="301"/>
      <c r="I532" s="301"/>
      <c r="J532" s="301"/>
      <c r="K532" s="301"/>
      <c r="L532" s="301"/>
      <c r="M532" s="301"/>
      <c r="N532" s="301"/>
      <c r="O532" s="301"/>
      <c r="P532" s="301"/>
      <c r="Q532" s="301"/>
      <c r="R532" s="301"/>
      <c r="S532" s="301"/>
      <c r="T532" s="301"/>
      <c r="U532" s="301"/>
      <c r="V532" s="301"/>
      <c r="W532" s="301"/>
      <c r="X532" s="301"/>
      <c r="Y532" s="301"/>
      <c r="Z532" s="301"/>
      <c r="AA532" s="301"/>
      <c r="AB532" s="301"/>
      <c r="AC532" s="301"/>
      <c r="AD532" s="301"/>
      <c r="AE532" s="301"/>
      <c r="AF532" s="301"/>
      <c r="AG532" s="301"/>
      <c r="AH532" s="301"/>
      <c r="AI532" s="301"/>
      <c r="AJ532" s="301"/>
      <c r="AK532" s="301"/>
      <c r="AL532" s="301"/>
      <c r="AM532" s="301"/>
    </row>
    <row r="533" spans="1:39" x14ac:dyDescent="0.25">
      <c r="A533" s="301"/>
      <c r="B533" s="301"/>
      <c r="C533" s="301"/>
      <c r="D533" s="301"/>
      <c r="E533" s="301"/>
      <c r="F533" s="301"/>
      <c r="G533" s="301"/>
      <c r="H533" s="301"/>
      <c r="I533" s="301"/>
      <c r="J533" s="301"/>
      <c r="K533" s="301"/>
      <c r="L533" s="301"/>
      <c r="M533" s="301"/>
      <c r="N533" s="301"/>
      <c r="O533" s="301"/>
      <c r="P533" s="301"/>
      <c r="Q533" s="301"/>
      <c r="R533" s="301"/>
      <c r="S533" s="301"/>
      <c r="T533" s="301"/>
      <c r="U533" s="301"/>
      <c r="V533" s="301"/>
      <c r="W533" s="301"/>
      <c r="X533" s="301"/>
      <c r="Y533" s="301"/>
      <c r="Z533" s="301"/>
      <c r="AA533" s="301"/>
      <c r="AB533" s="301"/>
      <c r="AC533" s="301"/>
      <c r="AD533" s="301"/>
      <c r="AE533" s="301"/>
      <c r="AF533" s="301"/>
      <c r="AG533" s="301"/>
      <c r="AH533" s="301"/>
      <c r="AI533" s="301"/>
      <c r="AJ533" s="301"/>
      <c r="AK533" s="301"/>
      <c r="AL533" s="301"/>
      <c r="AM533" s="301"/>
    </row>
    <row r="534" spans="1:39" x14ac:dyDescent="0.25">
      <c r="A534" s="301"/>
      <c r="B534" s="301"/>
      <c r="C534" s="301"/>
      <c r="D534" s="301"/>
      <c r="E534" s="301"/>
      <c r="F534" s="301"/>
      <c r="G534" s="301"/>
      <c r="H534" s="301"/>
      <c r="I534" s="301"/>
      <c r="J534" s="301"/>
      <c r="K534" s="301"/>
      <c r="L534" s="301"/>
      <c r="M534" s="301"/>
      <c r="N534" s="301"/>
      <c r="O534" s="301"/>
      <c r="P534" s="301"/>
      <c r="Q534" s="301"/>
      <c r="R534" s="301"/>
      <c r="S534" s="301"/>
      <c r="T534" s="301"/>
      <c r="U534" s="301"/>
      <c r="V534" s="301"/>
      <c r="W534" s="301"/>
      <c r="X534" s="301"/>
      <c r="Y534" s="301"/>
      <c r="Z534" s="301"/>
      <c r="AA534" s="301"/>
      <c r="AB534" s="301"/>
      <c r="AC534" s="301"/>
      <c r="AD534" s="301"/>
      <c r="AE534" s="301"/>
      <c r="AF534" s="301"/>
      <c r="AG534" s="301"/>
      <c r="AH534" s="301"/>
      <c r="AI534" s="301"/>
      <c r="AJ534" s="301"/>
      <c r="AK534" s="301"/>
      <c r="AL534" s="301"/>
      <c r="AM534" s="301"/>
    </row>
    <row r="535" spans="1:39" x14ac:dyDescent="0.25">
      <c r="A535" s="301"/>
      <c r="B535" s="301"/>
      <c r="C535" s="301"/>
      <c r="D535" s="301"/>
      <c r="E535" s="301"/>
      <c r="F535" s="301"/>
      <c r="G535" s="301"/>
      <c r="H535" s="301"/>
      <c r="I535" s="301"/>
      <c r="J535" s="301"/>
      <c r="K535" s="301"/>
      <c r="L535" s="301"/>
      <c r="M535" s="301"/>
      <c r="N535" s="301"/>
      <c r="O535" s="301"/>
      <c r="P535" s="301"/>
      <c r="Q535" s="301"/>
      <c r="R535" s="301"/>
      <c r="S535" s="301"/>
      <c r="T535" s="301"/>
      <c r="U535" s="301"/>
      <c r="V535" s="301"/>
      <c r="W535" s="301"/>
      <c r="X535" s="301"/>
      <c r="Y535" s="301"/>
      <c r="Z535" s="301"/>
      <c r="AA535" s="301"/>
      <c r="AB535" s="301"/>
      <c r="AC535" s="301"/>
      <c r="AD535" s="301"/>
      <c r="AE535" s="301"/>
      <c r="AF535" s="301"/>
      <c r="AG535" s="301"/>
      <c r="AH535" s="301"/>
      <c r="AI535" s="301"/>
      <c r="AJ535" s="301"/>
      <c r="AK535" s="301"/>
      <c r="AL535" s="301"/>
      <c r="AM535" s="301"/>
    </row>
    <row r="536" spans="1:39" x14ac:dyDescent="0.25">
      <c r="A536" s="301"/>
      <c r="B536" s="301"/>
      <c r="C536" s="301"/>
      <c r="D536" s="301"/>
      <c r="E536" s="301"/>
      <c r="F536" s="301"/>
      <c r="G536" s="301"/>
      <c r="H536" s="301"/>
      <c r="I536" s="301"/>
      <c r="J536" s="301"/>
      <c r="K536" s="301"/>
      <c r="L536" s="301"/>
      <c r="M536" s="301"/>
      <c r="N536" s="301"/>
      <c r="O536" s="301"/>
      <c r="P536" s="301"/>
      <c r="Q536" s="301"/>
      <c r="R536" s="301"/>
      <c r="S536" s="301"/>
      <c r="T536" s="301"/>
      <c r="U536" s="301"/>
      <c r="V536" s="301"/>
      <c r="W536" s="301"/>
      <c r="X536" s="301"/>
      <c r="Y536" s="301"/>
      <c r="Z536" s="301"/>
      <c r="AA536" s="301"/>
      <c r="AB536" s="301"/>
      <c r="AC536" s="301"/>
      <c r="AD536" s="301"/>
      <c r="AE536" s="301"/>
      <c r="AF536" s="301"/>
      <c r="AG536" s="301"/>
      <c r="AH536" s="301"/>
      <c r="AI536" s="301"/>
      <c r="AJ536" s="301"/>
      <c r="AK536" s="301"/>
      <c r="AL536" s="301"/>
      <c r="AM536" s="301"/>
    </row>
    <row r="537" spans="1:39" x14ac:dyDescent="0.25">
      <c r="A537" s="301"/>
      <c r="B537" s="301"/>
      <c r="C537" s="301"/>
      <c r="D537" s="301"/>
      <c r="E537" s="301"/>
      <c r="F537" s="301"/>
      <c r="G537" s="301"/>
      <c r="H537" s="301"/>
      <c r="I537" s="301"/>
      <c r="J537" s="301"/>
      <c r="K537" s="301"/>
      <c r="L537" s="301"/>
      <c r="M537" s="301"/>
      <c r="N537" s="301"/>
      <c r="O537" s="301"/>
      <c r="P537" s="301"/>
      <c r="Q537" s="301"/>
      <c r="R537" s="301"/>
      <c r="S537" s="301"/>
      <c r="T537" s="301"/>
      <c r="U537" s="301"/>
      <c r="V537" s="301"/>
      <c r="W537" s="301"/>
      <c r="X537" s="301"/>
      <c r="Y537" s="301"/>
      <c r="Z537" s="301"/>
      <c r="AA537" s="301"/>
      <c r="AB537" s="301"/>
      <c r="AC537" s="301"/>
      <c r="AD537" s="301"/>
      <c r="AE537" s="301"/>
      <c r="AF537" s="301"/>
      <c r="AG537" s="301"/>
      <c r="AH537" s="301"/>
      <c r="AI537" s="301"/>
      <c r="AJ537" s="301"/>
      <c r="AK537" s="301"/>
      <c r="AL537" s="301"/>
      <c r="AM537" s="301"/>
    </row>
    <row r="538" spans="1:39" x14ac:dyDescent="0.25">
      <c r="A538" s="301"/>
      <c r="B538" s="301"/>
      <c r="C538" s="301"/>
      <c r="D538" s="301"/>
      <c r="E538" s="301"/>
      <c r="F538" s="301"/>
      <c r="G538" s="301"/>
      <c r="H538" s="301"/>
      <c r="I538" s="301"/>
      <c r="J538" s="301"/>
      <c r="K538" s="301"/>
      <c r="L538" s="301"/>
      <c r="M538" s="301"/>
      <c r="N538" s="301"/>
      <c r="O538" s="301"/>
      <c r="P538" s="301"/>
      <c r="Q538" s="301"/>
      <c r="R538" s="301"/>
      <c r="S538" s="301"/>
      <c r="T538" s="301"/>
      <c r="U538" s="301"/>
      <c r="V538" s="301"/>
      <c r="W538" s="301"/>
      <c r="X538" s="301"/>
      <c r="Y538" s="301"/>
      <c r="Z538" s="301"/>
      <c r="AA538" s="301"/>
      <c r="AB538" s="301"/>
      <c r="AC538" s="301"/>
      <c r="AD538" s="301"/>
      <c r="AE538" s="301"/>
      <c r="AF538" s="301"/>
      <c r="AG538" s="301"/>
      <c r="AH538" s="301"/>
      <c r="AI538" s="301"/>
      <c r="AJ538" s="301"/>
      <c r="AK538" s="301"/>
      <c r="AL538" s="301"/>
      <c r="AM538" s="301"/>
    </row>
    <row r="539" spans="1:39" x14ac:dyDescent="0.25">
      <c r="A539" s="301"/>
      <c r="B539" s="301"/>
      <c r="C539" s="301"/>
      <c r="D539" s="301"/>
      <c r="E539" s="301"/>
      <c r="F539" s="301"/>
      <c r="G539" s="301"/>
      <c r="H539" s="301"/>
      <c r="I539" s="301"/>
      <c r="J539" s="301"/>
      <c r="K539" s="301"/>
      <c r="L539" s="301"/>
      <c r="M539" s="301"/>
      <c r="N539" s="301"/>
      <c r="O539" s="301"/>
      <c r="P539" s="301"/>
      <c r="Q539" s="301"/>
      <c r="R539" s="301"/>
      <c r="S539" s="301"/>
      <c r="T539" s="301"/>
      <c r="U539" s="301"/>
      <c r="V539" s="301"/>
      <c r="W539" s="301"/>
      <c r="X539" s="301"/>
      <c r="Y539" s="301"/>
      <c r="Z539" s="301"/>
      <c r="AA539" s="301"/>
      <c r="AB539" s="301"/>
      <c r="AC539" s="301"/>
      <c r="AD539" s="301"/>
      <c r="AE539" s="301"/>
      <c r="AF539" s="301"/>
      <c r="AG539" s="301"/>
      <c r="AH539" s="301"/>
      <c r="AI539" s="301"/>
      <c r="AJ539" s="301"/>
      <c r="AK539" s="301"/>
      <c r="AL539" s="301"/>
      <c r="AM539" s="301"/>
    </row>
    <row r="540" spans="1:39" x14ac:dyDescent="0.25">
      <c r="A540" s="301"/>
      <c r="B540" s="301"/>
      <c r="C540" s="301"/>
      <c r="D540" s="301"/>
      <c r="E540" s="301"/>
      <c r="F540" s="301"/>
      <c r="G540" s="301"/>
      <c r="H540" s="301"/>
      <c r="I540" s="301"/>
      <c r="J540" s="301"/>
      <c r="K540" s="301"/>
      <c r="L540" s="301"/>
      <c r="M540" s="301"/>
      <c r="N540" s="301"/>
      <c r="O540" s="301"/>
      <c r="P540" s="301"/>
      <c r="Q540" s="301"/>
      <c r="R540" s="301"/>
      <c r="S540" s="301"/>
      <c r="T540" s="301"/>
      <c r="U540" s="301"/>
      <c r="V540" s="301"/>
      <c r="W540" s="301"/>
      <c r="X540" s="301"/>
      <c r="Y540" s="301"/>
      <c r="Z540" s="301"/>
      <c r="AA540" s="301"/>
      <c r="AB540" s="301"/>
      <c r="AC540" s="301"/>
      <c r="AD540" s="301"/>
      <c r="AE540" s="301"/>
      <c r="AF540" s="301"/>
      <c r="AG540" s="301"/>
      <c r="AH540" s="301"/>
      <c r="AI540" s="301"/>
      <c r="AJ540" s="301"/>
      <c r="AK540" s="301"/>
      <c r="AL540" s="301"/>
      <c r="AM540" s="301"/>
    </row>
    <row r="541" spans="1:39" x14ac:dyDescent="0.25">
      <c r="A541" s="301"/>
      <c r="B541" s="301"/>
      <c r="C541" s="301"/>
      <c r="D541" s="301"/>
      <c r="E541" s="301"/>
      <c r="F541" s="301"/>
      <c r="G541" s="301"/>
      <c r="H541" s="301"/>
      <c r="I541" s="301"/>
      <c r="J541" s="301"/>
      <c r="K541" s="301"/>
      <c r="L541" s="301"/>
      <c r="M541" s="301"/>
      <c r="N541" s="301"/>
      <c r="O541" s="301"/>
      <c r="P541" s="301"/>
      <c r="Q541" s="301"/>
      <c r="R541" s="301"/>
      <c r="S541" s="301"/>
      <c r="T541" s="301"/>
      <c r="U541" s="301"/>
      <c r="V541" s="301"/>
      <c r="W541" s="301"/>
      <c r="X541" s="301"/>
      <c r="Y541" s="301"/>
      <c r="Z541" s="301"/>
      <c r="AA541" s="301"/>
      <c r="AB541" s="301"/>
      <c r="AC541" s="301"/>
      <c r="AD541" s="301"/>
      <c r="AE541" s="301"/>
      <c r="AF541" s="301"/>
      <c r="AG541" s="301"/>
      <c r="AH541" s="301"/>
      <c r="AI541" s="301"/>
      <c r="AJ541" s="301"/>
      <c r="AK541" s="301"/>
      <c r="AL541" s="301"/>
      <c r="AM541" s="301"/>
    </row>
    <row r="542" spans="1:39" x14ac:dyDescent="0.25">
      <c r="A542" s="301"/>
      <c r="B542" s="301"/>
      <c r="C542" s="301"/>
      <c r="D542" s="301"/>
      <c r="E542" s="301"/>
      <c r="F542" s="301"/>
      <c r="G542" s="301"/>
      <c r="H542" s="301"/>
      <c r="I542" s="301"/>
      <c r="J542" s="301"/>
      <c r="K542" s="301"/>
      <c r="L542" s="301"/>
      <c r="M542" s="301"/>
      <c r="N542" s="301"/>
      <c r="O542" s="301"/>
      <c r="P542" s="301"/>
      <c r="Q542" s="301"/>
      <c r="R542" s="301"/>
      <c r="S542" s="301"/>
      <c r="T542" s="301"/>
      <c r="U542" s="301"/>
      <c r="V542" s="301"/>
      <c r="W542" s="301"/>
      <c r="X542" s="301"/>
      <c r="Y542" s="301"/>
      <c r="Z542" s="301"/>
      <c r="AA542" s="301"/>
      <c r="AB542" s="301"/>
      <c r="AC542" s="301"/>
      <c r="AD542" s="301"/>
      <c r="AE542" s="301"/>
      <c r="AF542" s="301"/>
      <c r="AG542" s="301"/>
      <c r="AH542" s="301"/>
      <c r="AI542" s="301"/>
      <c r="AJ542" s="301"/>
      <c r="AK542" s="301"/>
      <c r="AL542" s="301"/>
      <c r="AM542" s="301"/>
    </row>
    <row r="543" spans="1:39" x14ac:dyDescent="0.25">
      <c r="A543" s="301"/>
      <c r="B543" s="301"/>
      <c r="C543" s="301"/>
      <c r="D543" s="301"/>
      <c r="E543" s="301"/>
      <c r="F543" s="301"/>
      <c r="G543" s="301"/>
      <c r="H543" s="301"/>
      <c r="I543" s="301"/>
      <c r="J543" s="301"/>
      <c r="K543" s="301"/>
      <c r="L543" s="301"/>
      <c r="M543" s="301"/>
      <c r="N543" s="301"/>
      <c r="O543" s="301"/>
      <c r="P543" s="301"/>
      <c r="Q543" s="301"/>
      <c r="R543" s="301"/>
      <c r="S543" s="301"/>
      <c r="T543" s="301"/>
      <c r="U543" s="301"/>
      <c r="V543" s="301"/>
      <c r="W543" s="301"/>
      <c r="X543" s="301"/>
      <c r="Y543" s="301"/>
      <c r="Z543" s="301"/>
      <c r="AA543" s="301"/>
      <c r="AB543" s="301"/>
      <c r="AC543" s="301"/>
      <c r="AD543" s="301"/>
      <c r="AE543" s="301"/>
      <c r="AF543" s="301"/>
      <c r="AG543" s="301"/>
      <c r="AH543" s="301"/>
      <c r="AI543" s="301"/>
      <c r="AJ543" s="301"/>
      <c r="AK543" s="301"/>
      <c r="AL543" s="301"/>
      <c r="AM543" s="301"/>
    </row>
    <row r="544" spans="1:39" x14ac:dyDescent="0.25">
      <c r="A544" s="301"/>
      <c r="B544" s="301"/>
      <c r="C544" s="301"/>
      <c r="D544" s="301"/>
      <c r="E544" s="301"/>
      <c r="F544" s="301"/>
      <c r="G544" s="301"/>
      <c r="H544" s="301"/>
      <c r="I544" s="301"/>
      <c r="J544" s="301"/>
      <c r="K544" s="301"/>
      <c r="L544" s="301"/>
      <c r="M544" s="301"/>
      <c r="N544" s="301"/>
      <c r="O544" s="301"/>
      <c r="P544" s="301"/>
      <c r="Q544" s="301"/>
      <c r="R544" s="301"/>
      <c r="S544" s="301"/>
      <c r="T544" s="301"/>
      <c r="U544" s="301"/>
      <c r="V544" s="301"/>
      <c r="W544" s="301"/>
      <c r="X544" s="301"/>
      <c r="Y544" s="301"/>
      <c r="Z544" s="301"/>
      <c r="AA544" s="301"/>
      <c r="AB544" s="301"/>
      <c r="AC544" s="301"/>
      <c r="AD544" s="301"/>
      <c r="AE544" s="301"/>
      <c r="AF544" s="301"/>
      <c r="AG544" s="301"/>
      <c r="AH544" s="301"/>
      <c r="AI544" s="301"/>
      <c r="AJ544" s="301"/>
      <c r="AK544" s="301"/>
      <c r="AL544" s="301"/>
      <c r="AM544" s="301"/>
    </row>
    <row r="545" spans="1:39" x14ac:dyDescent="0.25">
      <c r="A545" s="301"/>
      <c r="B545" s="301"/>
      <c r="C545" s="301"/>
      <c r="D545" s="301"/>
      <c r="E545" s="301"/>
      <c r="F545" s="301"/>
      <c r="G545" s="301"/>
      <c r="H545" s="301"/>
      <c r="I545" s="301"/>
      <c r="J545" s="301"/>
      <c r="K545" s="301"/>
      <c r="L545" s="301"/>
      <c r="M545" s="301"/>
      <c r="N545" s="301"/>
      <c r="O545" s="301"/>
      <c r="P545" s="301"/>
      <c r="Q545" s="301"/>
      <c r="R545" s="301"/>
      <c r="S545" s="301"/>
      <c r="T545" s="301"/>
      <c r="U545" s="301"/>
      <c r="V545" s="301"/>
      <c r="W545" s="301"/>
      <c r="X545" s="301"/>
      <c r="Y545" s="301"/>
      <c r="Z545" s="301"/>
      <c r="AA545" s="301"/>
      <c r="AB545" s="301"/>
      <c r="AC545" s="301"/>
      <c r="AD545" s="301"/>
      <c r="AE545" s="301"/>
      <c r="AF545" s="301"/>
      <c r="AG545" s="301"/>
      <c r="AH545" s="301"/>
      <c r="AI545" s="301"/>
      <c r="AJ545" s="301"/>
      <c r="AK545" s="301"/>
      <c r="AL545" s="301"/>
      <c r="AM545" s="301"/>
    </row>
    <row r="546" spans="1:39" x14ac:dyDescent="0.25">
      <c r="A546" s="301"/>
      <c r="B546" s="301"/>
      <c r="C546" s="301"/>
      <c r="D546" s="301"/>
      <c r="E546" s="301"/>
      <c r="F546" s="301"/>
      <c r="G546" s="301"/>
      <c r="H546" s="301"/>
      <c r="I546" s="301"/>
      <c r="J546" s="301"/>
      <c r="K546" s="301"/>
      <c r="L546" s="301"/>
      <c r="M546" s="301"/>
      <c r="N546" s="301"/>
      <c r="O546" s="301"/>
      <c r="P546" s="301"/>
      <c r="Q546" s="301"/>
      <c r="R546" s="301"/>
      <c r="S546" s="301"/>
      <c r="T546" s="301"/>
      <c r="U546" s="301"/>
      <c r="V546" s="301"/>
      <c r="W546" s="301"/>
      <c r="X546" s="301"/>
      <c r="Y546" s="301"/>
      <c r="Z546" s="301"/>
      <c r="AA546" s="301"/>
      <c r="AB546" s="301"/>
      <c r="AC546" s="301"/>
      <c r="AD546" s="301"/>
      <c r="AE546" s="301"/>
      <c r="AF546" s="301"/>
      <c r="AG546" s="301"/>
      <c r="AH546" s="301"/>
      <c r="AI546" s="301"/>
      <c r="AJ546" s="301"/>
      <c r="AK546" s="301"/>
      <c r="AL546" s="301"/>
      <c r="AM546" s="301"/>
    </row>
    <row r="547" spans="1:39" x14ac:dyDescent="0.25">
      <c r="A547" s="301"/>
      <c r="B547" s="301"/>
      <c r="C547" s="301"/>
      <c r="D547" s="301"/>
      <c r="E547" s="301"/>
      <c r="F547" s="301"/>
      <c r="G547" s="301"/>
      <c r="H547" s="301"/>
      <c r="I547" s="301"/>
      <c r="J547" s="301"/>
      <c r="K547" s="301"/>
      <c r="L547" s="301"/>
      <c r="M547" s="301"/>
      <c r="N547" s="301"/>
      <c r="O547" s="301"/>
      <c r="P547" s="301"/>
      <c r="Q547" s="301"/>
      <c r="R547" s="301"/>
      <c r="S547" s="301"/>
      <c r="T547" s="301"/>
      <c r="U547" s="301"/>
      <c r="V547" s="301"/>
      <c r="W547" s="301"/>
      <c r="X547" s="301"/>
      <c r="Y547" s="301"/>
      <c r="Z547" s="301"/>
      <c r="AA547" s="301"/>
      <c r="AB547" s="301"/>
      <c r="AC547" s="301"/>
      <c r="AD547" s="301"/>
      <c r="AE547" s="301"/>
      <c r="AF547" s="301"/>
      <c r="AG547" s="301"/>
      <c r="AH547" s="301"/>
      <c r="AI547" s="301"/>
      <c r="AJ547" s="301"/>
      <c r="AK547" s="301"/>
      <c r="AL547" s="301"/>
      <c r="AM547" s="301"/>
    </row>
    <row r="548" spans="1:39" x14ac:dyDescent="0.25">
      <c r="A548" s="301"/>
      <c r="B548" s="301"/>
      <c r="C548" s="301"/>
      <c r="D548" s="301"/>
      <c r="E548" s="301"/>
      <c r="F548" s="301"/>
      <c r="G548" s="301"/>
      <c r="H548" s="301"/>
      <c r="I548" s="301"/>
      <c r="J548" s="301"/>
      <c r="K548" s="301"/>
      <c r="L548" s="301"/>
      <c r="M548" s="301"/>
      <c r="N548" s="301"/>
      <c r="O548" s="301"/>
      <c r="P548" s="301"/>
      <c r="Q548" s="301"/>
      <c r="R548" s="301"/>
      <c r="S548" s="301"/>
      <c r="T548" s="301"/>
      <c r="U548" s="301"/>
      <c r="V548" s="301"/>
      <c r="W548" s="301"/>
      <c r="X548" s="301"/>
      <c r="Y548" s="301"/>
      <c r="Z548" s="301"/>
      <c r="AA548" s="301"/>
      <c r="AB548" s="301"/>
      <c r="AC548" s="301"/>
      <c r="AD548" s="301"/>
      <c r="AE548" s="301"/>
      <c r="AF548" s="301"/>
      <c r="AG548" s="301"/>
      <c r="AH548" s="301"/>
      <c r="AI548" s="301"/>
      <c r="AJ548" s="301"/>
      <c r="AK548" s="301"/>
      <c r="AL548" s="301"/>
      <c r="AM548" s="301"/>
    </row>
    <row r="549" spans="1:39" x14ac:dyDescent="0.25">
      <c r="A549" s="301"/>
      <c r="B549" s="301"/>
      <c r="C549" s="301"/>
      <c r="D549" s="301"/>
      <c r="E549" s="301"/>
      <c r="F549" s="301"/>
      <c r="G549" s="301"/>
      <c r="H549" s="301"/>
      <c r="I549" s="301"/>
      <c r="J549" s="301"/>
      <c r="K549" s="301"/>
      <c r="L549" s="301"/>
      <c r="M549" s="301"/>
      <c r="N549" s="301"/>
      <c r="O549" s="301"/>
      <c r="P549" s="301"/>
      <c r="Q549" s="301"/>
      <c r="R549" s="301"/>
      <c r="S549" s="301"/>
      <c r="T549" s="301"/>
      <c r="U549" s="301"/>
      <c r="V549" s="301"/>
      <c r="W549" s="301"/>
      <c r="X549" s="301"/>
      <c r="Y549" s="301"/>
      <c r="Z549" s="301"/>
      <c r="AA549" s="301"/>
      <c r="AB549" s="301"/>
      <c r="AC549" s="301"/>
      <c r="AD549" s="301"/>
      <c r="AE549" s="301"/>
      <c r="AF549" s="301"/>
      <c r="AG549" s="301"/>
      <c r="AH549" s="301"/>
      <c r="AI549" s="301"/>
      <c r="AJ549" s="301"/>
      <c r="AK549" s="301"/>
      <c r="AL549" s="301"/>
      <c r="AM549" s="301"/>
    </row>
    <row r="550" spans="1:39" x14ac:dyDescent="0.25">
      <c r="A550" s="301"/>
      <c r="B550" s="301"/>
      <c r="C550" s="301"/>
      <c r="D550" s="301"/>
      <c r="E550" s="301"/>
      <c r="F550" s="301"/>
      <c r="G550" s="301"/>
      <c r="H550" s="301"/>
      <c r="I550" s="301"/>
      <c r="J550" s="301"/>
      <c r="K550" s="301"/>
      <c r="L550" s="301"/>
      <c r="M550" s="301"/>
      <c r="N550" s="301"/>
      <c r="O550" s="301"/>
      <c r="P550" s="301"/>
      <c r="Q550" s="301"/>
      <c r="R550" s="301"/>
      <c r="S550" s="301"/>
      <c r="T550" s="301"/>
      <c r="U550" s="301"/>
      <c r="V550" s="301"/>
      <c r="W550" s="301"/>
      <c r="X550" s="301"/>
      <c r="Y550" s="301"/>
      <c r="Z550" s="301"/>
      <c r="AA550" s="301"/>
      <c r="AB550" s="301"/>
      <c r="AC550" s="301"/>
      <c r="AD550" s="301"/>
      <c r="AE550" s="301"/>
      <c r="AF550" s="301"/>
      <c r="AG550" s="301"/>
      <c r="AH550" s="301"/>
      <c r="AI550" s="301"/>
      <c r="AJ550" s="301"/>
      <c r="AK550" s="301"/>
      <c r="AL550" s="301"/>
      <c r="AM550" s="301"/>
    </row>
    <row r="551" spans="1:39" x14ac:dyDescent="0.25">
      <c r="A551" s="301"/>
      <c r="B551" s="301"/>
      <c r="C551" s="301"/>
      <c r="D551" s="301"/>
      <c r="E551" s="301"/>
      <c r="F551" s="301"/>
      <c r="G551" s="301"/>
      <c r="H551" s="301"/>
      <c r="I551" s="301"/>
      <c r="J551" s="301"/>
      <c r="K551" s="301"/>
      <c r="L551" s="30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  <c r="AC551" s="301"/>
      <c r="AD551" s="301"/>
      <c r="AE551" s="301"/>
      <c r="AF551" s="301"/>
      <c r="AG551" s="301"/>
      <c r="AH551" s="301"/>
      <c r="AI551" s="301"/>
      <c r="AJ551" s="301"/>
      <c r="AK551" s="301"/>
      <c r="AL551" s="301"/>
      <c r="AM551" s="301"/>
    </row>
    <row r="552" spans="1:39" x14ac:dyDescent="0.25">
      <c r="A552" s="301"/>
      <c r="B552" s="301"/>
      <c r="C552" s="301"/>
      <c r="D552" s="301"/>
      <c r="E552" s="301"/>
      <c r="F552" s="301"/>
      <c r="G552" s="301"/>
      <c r="H552" s="301"/>
      <c r="I552" s="301"/>
      <c r="J552" s="301"/>
      <c r="K552" s="301"/>
      <c r="L552" s="301"/>
      <c r="M552" s="301"/>
      <c r="N552" s="301"/>
      <c r="O552" s="301"/>
      <c r="P552" s="301"/>
      <c r="Q552" s="301"/>
      <c r="R552" s="301"/>
      <c r="S552" s="301"/>
      <c r="T552" s="301"/>
      <c r="U552" s="301"/>
      <c r="V552" s="301"/>
      <c r="W552" s="301"/>
      <c r="X552" s="301"/>
      <c r="Y552" s="301"/>
      <c r="Z552" s="301"/>
      <c r="AA552" s="301"/>
      <c r="AB552" s="301"/>
      <c r="AC552" s="301"/>
      <c r="AD552" s="301"/>
      <c r="AE552" s="301"/>
      <c r="AF552" s="301"/>
      <c r="AG552" s="301"/>
      <c r="AH552" s="301"/>
      <c r="AI552" s="301"/>
      <c r="AJ552" s="301"/>
      <c r="AK552" s="301"/>
      <c r="AL552" s="301"/>
      <c r="AM552" s="301"/>
    </row>
    <row r="553" spans="1:39" x14ac:dyDescent="0.25">
      <c r="A553" s="301"/>
      <c r="B553" s="301"/>
      <c r="C553" s="301"/>
      <c r="D553" s="301"/>
      <c r="E553" s="301"/>
      <c r="F553" s="301"/>
      <c r="G553" s="301"/>
      <c r="H553" s="301"/>
      <c r="I553" s="301"/>
      <c r="J553" s="301"/>
      <c r="K553" s="301"/>
      <c r="L553" s="301"/>
      <c r="M553" s="301"/>
      <c r="N553" s="301"/>
      <c r="O553" s="301"/>
      <c r="P553" s="301"/>
      <c r="Q553" s="301"/>
      <c r="R553" s="301"/>
      <c r="S553" s="301"/>
      <c r="T553" s="301"/>
      <c r="U553" s="301"/>
      <c r="V553" s="301"/>
      <c r="W553" s="301"/>
      <c r="X553" s="301"/>
      <c r="Y553" s="301"/>
      <c r="Z553" s="301"/>
      <c r="AA553" s="301"/>
      <c r="AB553" s="301"/>
      <c r="AC553" s="301"/>
      <c r="AD553" s="301"/>
      <c r="AE553" s="301"/>
      <c r="AF553" s="301"/>
      <c r="AG553" s="301"/>
      <c r="AH553" s="301"/>
      <c r="AI553" s="301"/>
      <c r="AJ553" s="301"/>
      <c r="AK553" s="301"/>
      <c r="AL553" s="301"/>
      <c r="AM553" s="301"/>
    </row>
    <row r="554" spans="1:39" x14ac:dyDescent="0.25">
      <c r="A554" s="301"/>
      <c r="B554" s="301"/>
      <c r="C554" s="301"/>
      <c r="D554" s="301"/>
      <c r="E554" s="301"/>
      <c r="F554" s="301"/>
      <c r="G554" s="301"/>
      <c r="H554" s="301"/>
      <c r="I554" s="301"/>
      <c r="J554" s="301"/>
      <c r="K554" s="301"/>
      <c r="L554" s="301"/>
      <c r="M554" s="301"/>
      <c r="N554" s="301"/>
      <c r="O554" s="301"/>
      <c r="P554" s="301"/>
      <c r="Q554" s="301"/>
      <c r="R554" s="301"/>
      <c r="S554" s="301"/>
      <c r="T554" s="301"/>
      <c r="U554" s="301"/>
      <c r="V554" s="301"/>
      <c r="W554" s="301"/>
      <c r="X554" s="301"/>
      <c r="Y554" s="301"/>
      <c r="Z554" s="301"/>
      <c r="AA554" s="301"/>
      <c r="AB554" s="301"/>
      <c r="AC554" s="301"/>
      <c r="AD554" s="301"/>
      <c r="AE554" s="301"/>
      <c r="AF554" s="301"/>
      <c r="AG554" s="301"/>
      <c r="AH554" s="301"/>
      <c r="AI554" s="301"/>
      <c r="AJ554" s="301"/>
      <c r="AK554" s="301"/>
      <c r="AL554" s="301"/>
      <c r="AM554" s="301"/>
    </row>
    <row r="555" spans="1:39" x14ac:dyDescent="0.25">
      <c r="A555" s="301"/>
      <c r="B555" s="301"/>
      <c r="C555" s="301"/>
      <c r="D555" s="301"/>
      <c r="E555" s="301"/>
      <c r="F555" s="301"/>
      <c r="G555" s="301"/>
      <c r="H555" s="301"/>
      <c r="I555" s="301"/>
      <c r="J555" s="301"/>
      <c r="K555" s="301"/>
      <c r="L555" s="301"/>
      <c r="M555" s="301"/>
      <c r="N555" s="301"/>
      <c r="O555" s="301"/>
      <c r="P555" s="301"/>
      <c r="Q555" s="301"/>
      <c r="R555" s="301"/>
      <c r="S555" s="301"/>
      <c r="T555" s="301"/>
      <c r="U555" s="301"/>
      <c r="V555" s="301"/>
      <c r="W555" s="301"/>
      <c r="X555" s="301"/>
      <c r="Y555" s="301"/>
      <c r="Z555" s="301"/>
      <c r="AA555" s="301"/>
      <c r="AB555" s="301"/>
      <c r="AC555" s="301"/>
      <c r="AD555" s="301"/>
      <c r="AE555" s="301"/>
      <c r="AF555" s="301"/>
      <c r="AG555" s="301"/>
      <c r="AH555" s="301"/>
      <c r="AI555" s="301"/>
      <c r="AJ555" s="301"/>
      <c r="AK555" s="301"/>
      <c r="AL555" s="301"/>
      <c r="AM555" s="301"/>
    </row>
    <row r="556" spans="1:39" x14ac:dyDescent="0.25">
      <c r="A556" s="301"/>
      <c r="B556" s="301"/>
      <c r="C556" s="301"/>
      <c r="D556" s="301"/>
      <c r="E556" s="301"/>
      <c r="F556" s="301"/>
      <c r="G556" s="301"/>
      <c r="H556" s="301"/>
      <c r="I556" s="301"/>
      <c r="J556" s="301"/>
      <c r="K556" s="301"/>
      <c r="L556" s="301"/>
      <c r="M556" s="301"/>
      <c r="N556" s="301"/>
      <c r="O556" s="301"/>
      <c r="P556" s="301"/>
      <c r="Q556" s="301"/>
      <c r="R556" s="301"/>
      <c r="S556" s="301"/>
      <c r="T556" s="301"/>
      <c r="U556" s="301"/>
      <c r="V556" s="301"/>
      <c r="W556" s="301"/>
      <c r="X556" s="301"/>
      <c r="Y556" s="301"/>
      <c r="Z556" s="301"/>
      <c r="AA556" s="301"/>
      <c r="AB556" s="301"/>
      <c r="AC556" s="301"/>
      <c r="AD556" s="301"/>
      <c r="AE556" s="301"/>
      <c r="AF556" s="301"/>
      <c r="AG556" s="301"/>
      <c r="AH556" s="301"/>
      <c r="AI556" s="301"/>
      <c r="AJ556" s="301"/>
      <c r="AK556" s="301"/>
      <c r="AL556" s="301"/>
      <c r="AM556" s="301"/>
    </row>
    <row r="557" spans="1:39" x14ac:dyDescent="0.25">
      <c r="A557" s="301"/>
      <c r="B557" s="301"/>
      <c r="C557" s="301"/>
      <c r="D557" s="301"/>
      <c r="E557" s="301"/>
      <c r="F557" s="301"/>
      <c r="G557" s="301"/>
      <c r="H557" s="301"/>
      <c r="I557" s="301"/>
      <c r="J557" s="301"/>
      <c r="K557" s="301"/>
      <c r="L557" s="301"/>
      <c r="M557" s="301"/>
      <c r="N557" s="301"/>
      <c r="O557" s="301"/>
      <c r="P557" s="301"/>
      <c r="Q557" s="301"/>
      <c r="R557" s="301"/>
      <c r="S557" s="301"/>
      <c r="T557" s="301"/>
      <c r="U557" s="301"/>
      <c r="V557" s="301"/>
      <c r="W557" s="301"/>
      <c r="X557" s="301"/>
      <c r="Y557" s="301"/>
      <c r="Z557" s="301"/>
      <c r="AA557" s="301"/>
      <c r="AB557" s="301"/>
      <c r="AC557" s="301"/>
      <c r="AD557" s="301"/>
      <c r="AE557" s="301"/>
      <c r="AF557" s="301"/>
      <c r="AG557" s="301"/>
      <c r="AH557" s="301"/>
      <c r="AI557" s="301"/>
      <c r="AJ557" s="301"/>
      <c r="AK557" s="301"/>
      <c r="AL557" s="301"/>
      <c r="AM557" s="301"/>
    </row>
    <row r="558" spans="1:39" x14ac:dyDescent="0.25">
      <c r="A558" s="301"/>
      <c r="B558" s="301"/>
      <c r="C558" s="301"/>
      <c r="D558" s="301"/>
      <c r="E558" s="301"/>
      <c r="F558" s="301"/>
      <c r="G558" s="301"/>
      <c r="H558" s="301"/>
      <c r="I558" s="301"/>
      <c r="J558" s="301"/>
      <c r="K558" s="301"/>
      <c r="L558" s="301"/>
      <c r="M558" s="301"/>
      <c r="N558" s="301"/>
      <c r="O558" s="301"/>
      <c r="P558" s="301"/>
      <c r="Q558" s="301"/>
      <c r="R558" s="301"/>
      <c r="S558" s="301"/>
      <c r="T558" s="301"/>
      <c r="U558" s="301"/>
      <c r="V558" s="301"/>
      <c r="W558" s="301"/>
      <c r="X558" s="301"/>
      <c r="Y558" s="301"/>
      <c r="Z558" s="301"/>
      <c r="AA558" s="301"/>
      <c r="AB558" s="301"/>
      <c r="AC558" s="301"/>
      <c r="AD558" s="301"/>
      <c r="AE558" s="301"/>
      <c r="AF558" s="301"/>
      <c r="AG558" s="301"/>
      <c r="AH558" s="301"/>
      <c r="AI558" s="301"/>
      <c r="AJ558" s="301"/>
      <c r="AK558" s="301"/>
      <c r="AL558" s="301"/>
      <c r="AM558" s="301"/>
    </row>
    <row r="559" spans="1:39" x14ac:dyDescent="0.25">
      <c r="A559" s="301"/>
      <c r="B559" s="301"/>
      <c r="C559" s="301"/>
      <c r="D559" s="301"/>
      <c r="E559" s="301"/>
      <c r="F559" s="301"/>
      <c r="G559" s="301"/>
      <c r="H559" s="301"/>
      <c r="I559" s="301"/>
      <c r="J559" s="301"/>
      <c r="K559" s="301"/>
      <c r="L559" s="301"/>
      <c r="M559" s="301"/>
      <c r="N559" s="301"/>
      <c r="O559" s="301"/>
      <c r="P559" s="301"/>
      <c r="Q559" s="301"/>
      <c r="R559" s="301"/>
      <c r="S559" s="301"/>
      <c r="T559" s="301"/>
      <c r="U559" s="301"/>
      <c r="V559" s="301"/>
      <c r="W559" s="301"/>
      <c r="X559" s="301"/>
      <c r="Y559" s="301"/>
      <c r="Z559" s="301"/>
      <c r="AA559" s="301"/>
      <c r="AB559" s="301"/>
      <c r="AC559" s="301"/>
      <c r="AD559" s="301"/>
      <c r="AE559" s="301"/>
      <c r="AF559" s="301"/>
      <c r="AG559" s="301"/>
      <c r="AH559" s="301"/>
      <c r="AI559" s="301"/>
      <c r="AJ559" s="301"/>
      <c r="AK559" s="301"/>
      <c r="AL559" s="301"/>
      <c r="AM559" s="301"/>
    </row>
    <row r="560" spans="1:39" x14ac:dyDescent="0.25">
      <c r="A560" s="301"/>
      <c r="B560" s="301"/>
      <c r="C560" s="301"/>
      <c r="D560" s="301"/>
      <c r="E560" s="301"/>
      <c r="F560" s="301"/>
      <c r="G560" s="301"/>
      <c r="H560" s="301"/>
      <c r="I560" s="301"/>
      <c r="J560" s="301"/>
      <c r="K560" s="301"/>
      <c r="L560" s="301"/>
      <c r="M560" s="301"/>
      <c r="N560" s="301"/>
      <c r="O560" s="301"/>
      <c r="P560" s="301"/>
      <c r="Q560" s="301"/>
      <c r="R560" s="301"/>
      <c r="S560" s="301"/>
      <c r="T560" s="301"/>
      <c r="U560" s="301"/>
      <c r="V560" s="301"/>
      <c r="W560" s="301"/>
      <c r="X560" s="301"/>
      <c r="Y560" s="301"/>
      <c r="Z560" s="301"/>
      <c r="AA560" s="301"/>
      <c r="AB560" s="301"/>
      <c r="AC560" s="301"/>
      <c r="AD560" s="301"/>
      <c r="AE560" s="301"/>
      <c r="AF560" s="301"/>
      <c r="AG560" s="301"/>
      <c r="AH560" s="301"/>
      <c r="AI560" s="301"/>
      <c r="AJ560" s="301"/>
      <c r="AK560" s="301"/>
      <c r="AL560" s="301"/>
      <c r="AM560" s="301"/>
    </row>
    <row r="561" spans="1:39" x14ac:dyDescent="0.25">
      <c r="A561" s="301"/>
      <c r="B561" s="301"/>
      <c r="C561" s="301"/>
      <c r="D561" s="301"/>
      <c r="E561" s="301"/>
      <c r="F561" s="301"/>
      <c r="G561" s="301"/>
      <c r="H561" s="301"/>
      <c r="I561" s="301"/>
      <c r="J561" s="301"/>
      <c r="K561" s="301"/>
      <c r="L561" s="301"/>
      <c r="M561" s="301"/>
      <c r="N561" s="301"/>
      <c r="O561" s="301"/>
      <c r="P561" s="301"/>
      <c r="Q561" s="301"/>
      <c r="R561" s="301"/>
      <c r="S561" s="301"/>
      <c r="T561" s="301"/>
      <c r="U561" s="301"/>
      <c r="V561" s="301"/>
      <c r="W561" s="301"/>
      <c r="X561" s="301"/>
      <c r="Y561" s="301"/>
      <c r="Z561" s="301"/>
      <c r="AA561" s="301"/>
      <c r="AB561" s="301"/>
      <c r="AC561" s="301"/>
      <c r="AD561" s="301"/>
      <c r="AE561" s="301"/>
      <c r="AF561" s="301"/>
      <c r="AG561" s="301"/>
      <c r="AH561" s="301"/>
      <c r="AI561" s="301"/>
      <c r="AJ561" s="301"/>
      <c r="AK561" s="301"/>
      <c r="AL561" s="301"/>
      <c r="AM561" s="301"/>
    </row>
    <row r="562" spans="1:39" x14ac:dyDescent="0.25">
      <c r="A562" s="301"/>
      <c r="B562" s="301"/>
      <c r="C562" s="301"/>
      <c r="D562" s="301"/>
      <c r="E562" s="301"/>
      <c r="F562" s="301"/>
      <c r="G562" s="301"/>
      <c r="H562" s="301"/>
      <c r="I562" s="301"/>
      <c r="J562" s="301"/>
      <c r="K562" s="301"/>
      <c r="L562" s="301"/>
      <c r="M562" s="301"/>
      <c r="N562" s="301"/>
      <c r="O562" s="301"/>
      <c r="P562" s="301"/>
      <c r="Q562" s="301"/>
      <c r="R562" s="301"/>
      <c r="S562" s="301"/>
      <c r="T562" s="301"/>
      <c r="U562" s="301"/>
      <c r="V562" s="301"/>
      <c r="W562" s="301"/>
      <c r="X562" s="301"/>
      <c r="Y562" s="301"/>
      <c r="Z562" s="301"/>
      <c r="AA562" s="301"/>
      <c r="AB562" s="301"/>
      <c r="AC562" s="301"/>
      <c r="AD562" s="301"/>
      <c r="AE562" s="301"/>
      <c r="AF562" s="301"/>
      <c r="AG562" s="301"/>
      <c r="AH562" s="301"/>
      <c r="AI562" s="301"/>
      <c r="AJ562" s="301"/>
      <c r="AK562" s="301"/>
      <c r="AL562" s="301"/>
      <c r="AM562" s="301"/>
    </row>
    <row r="563" spans="1:39" x14ac:dyDescent="0.25">
      <c r="A563" s="301"/>
      <c r="B563" s="301"/>
      <c r="C563" s="301"/>
      <c r="D563" s="301"/>
      <c r="E563" s="301"/>
      <c r="F563" s="301"/>
      <c r="G563" s="301"/>
      <c r="H563" s="301"/>
      <c r="I563" s="301"/>
      <c r="J563" s="301"/>
      <c r="K563" s="301"/>
      <c r="L563" s="301"/>
      <c r="M563" s="301"/>
      <c r="N563" s="301"/>
      <c r="O563" s="301"/>
      <c r="P563" s="301"/>
      <c r="Q563" s="301"/>
      <c r="R563" s="301"/>
      <c r="S563" s="301"/>
      <c r="T563" s="301"/>
      <c r="U563" s="301"/>
      <c r="V563" s="301"/>
      <c r="W563" s="301"/>
      <c r="X563" s="301"/>
      <c r="Y563" s="301"/>
      <c r="Z563" s="301"/>
      <c r="AA563" s="301"/>
      <c r="AB563" s="301"/>
      <c r="AC563" s="301"/>
      <c r="AD563" s="301"/>
      <c r="AE563" s="301"/>
      <c r="AF563" s="301"/>
      <c r="AG563" s="301"/>
      <c r="AH563" s="301"/>
      <c r="AI563" s="301"/>
      <c r="AJ563" s="301"/>
      <c r="AK563" s="301"/>
      <c r="AL563" s="301"/>
      <c r="AM563" s="301"/>
    </row>
    <row r="564" spans="1:39" x14ac:dyDescent="0.25">
      <c r="A564" s="301"/>
      <c r="B564" s="301"/>
      <c r="C564" s="301"/>
      <c r="D564" s="301"/>
      <c r="E564" s="301"/>
      <c r="F564" s="301"/>
      <c r="G564" s="301"/>
      <c r="H564" s="301"/>
      <c r="I564" s="301"/>
      <c r="J564" s="301"/>
      <c r="K564" s="301"/>
      <c r="L564" s="301"/>
      <c r="M564" s="301"/>
      <c r="N564" s="301"/>
      <c r="O564" s="301"/>
      <c r="P564" s="301"/>
      <c r="Q564" s="301"/>
      <c r="R564" s="301"/>
      <c r="S564" s="301"/>
      <c r="T564" s="301"/>
      <c r="U564" s="301"/>
      <c r="V564" s="301"/>
      <c r="W564" s="301"/>
      <c r="X564" s="301"/>
      <c r="Y564" s="301"/>
      <c r="Z564" s="301"/>
      <c r="AA564" s="301"/>
      <c r="AB564" s="301"/>
      <c r="AC564" s="301"/>
      <c r="AD564" s="301"/>
      <c r="AE564" s="301"/>
      <c r="AF564" s="301"/>
      <c r="AG564" s="301"/>
      <c r="AH564" s="301"/>
      <c r="AI564" s="301"/>
      <c r="AJ564" s="301"/>
      <c r="AK564" s="301"/>
      <c r="AL564" s="301"/>
      <c r="AM564" s="301"/>
    </row>
    <row r="565" spans="1:39" x14ac:dyDescent="0.25">
      <c r="A565" s="301"/>
      <c r="B565" s="301"/>
      <c r="C565" s="301"/>
      <c r="D565" s="301"/>
      <c r="E565" s="301"/>
      <c r="F565" s="301"/>
      <c r="G565" s="301"/>
      <c r="H565" s="301"/>
      <c r="I565" s="301"/>
      <c r="J565" s="301"/>
      <c r="K565" s="301"/>
      <c r="L565" s="301"/>
      <c r="M565" s="301"/>
      <c r="N565" s="301"/>
      <c r="O565" s="301"/>
      <c r="P565" s="301"/>
      <c r="Q565" s="301"/>
      <c r="R565" s="301"/>
      <c r="S565" s="301"/>
      <c r="T565" s="301"/>
      <c r="U565" s="301"/>
      <c r="V565" s="301"/>
      <c r="W565" s="301"/>
      <c r="X565" s="301"/>
      <c r="Y565" s="301"/>
      <c r="Z565" s="301"/>
      <c r="AA565" s="301"/>
      <c r="AB565" s="301"/>
      <c r="AC565" s="301"/>
      <c r="AD565" s="301"/>
      <c r="AE565" s="301"/>
      <c r="AF565" s="301"/>
      <c r="AG565" s="301"/>
      <c r="AH565" s="301"/>
      <c r="AI565" s="301"/>
      <c r="AJ565" s="301"/>
      <c r="AK565" s="301"/>
      <c r="AL565" s="301"/>
      <c r="AM565" s="301"/>
    </row>
    <row r="566" spans="1:39" x14ac:dyDescent="0.25">
      <c r="A566" s="301"/>
      <c r="B566" s="301"/>
      <c r="C566" s="301"/>
      <c r="D566" s="301"/>
      <c r="E566" s="301"/>
      <c r="F566" s="301"/>
      <c r="G566" s="301"/>
      <c r="H566" s="301"/>
      <c r="I566" s="301"/>
      <c r="J566" s="301"/>
      <c r="K566" s="301"/>
      <c r="L566" s="301"/>
      <c r="M566" s="301"/>
      <c r="N566" s="301"/>
      <c r="O566" s="301"/>
      <c r="P566" s="301"/>
      <c r="Q566" s="301"/>
      <c r="R566" s="301"/>
      <c r="S566" s="301"/>
      <c r="T566" s="301"/>
      <c r="U566" s="301"/>
      <c r="V566" s="301"/>
      <c r="W566" s="301"/>
      <c r="X566" s="301"/>
      <c r="Y566" s="301"/>
      <c r="Z566" s="301"/>
      <c r="AA566" s="301"/>
      <c r="AB566" s="301"/>
      <c r="AC566" s="301"/>
      <c r="AD566" s="301"/>
      <c r="AE566" s="301"/>
      <c r="AF566" s="301"/>
      <c r="AG566" s="301"/>
      <c r="AH566" s="301"/>
      <c r="AI566" s="301"/>
      <c r="AJ566" s="301"/>
      <c r="AK566" s="301"/>
      <c r="AL566" s="301"/>
      <c r="AM566" s="301"/>
    </row>
    <row r="567" spans="1:39" x14ac:dyDescent="0.25">
      <c r="A567" s="301"/>
      <c r="B567" s="301"/>
      <c r="C567" s="301"/>
      <c r="D567" s="301"/>
      <c r="E567" s="301"/>
      <c r="F567" s="301"/>
      <c r="G567" s="301"/>
      <c r="H567" s="301"/>
      <c r="I567" s="301"/>
      <c r="J567" s="301"/>
      <c r="K567" s="301"/>
      <c r="L567" s="301"/>
      <c r="M567" s="301"/>
      <c r="N567" s="301"/>
      <c r="O567" s="301"/>
      <c r="P567" s="301"/>
      <c r="Q567" s="301"/>
      <c r="R567" s="301"/>
      <c r="S567" s="301"/>
      <c r="T567" s="301"/>
      <c r="U567" s="301"/>
      <c r="V567" s="301"/>
      <c r="W567" s="301"/>
      <c r="X567" s="301"/>
      <c r="Y567" s="301"/>
      <c r="Z567" s="301"/>
      <c r="AA567" s="301"/>
      <c r="AB567" s="301"/>
      <c r="AC567" s="301"/>
      <c r="AD567" s="301"/>
      <c r="AE567" s="301"/>
      <c r="AF567" s="301"/>
      <c r="AG567" s="301"/>
      <c r="AH567" s="301"/>
      <c r="AI567" s="301"/>
      <c r="AJ567" s="301"/>
      <c r="AK567" s="301"/>
      <c r="AL567" s="301"/>
      <c r="AM567" s="301"/>
    </row>
    <row r="568" spans="1:39" x14ac:dyDescent="0.25">
      <c r="A568" s="301"/>
      <c r="B568" s="301"/>
      <c r="C568" s="301"/>
      <c r="D568" s="301"/>
      <c r="E568" s="301"/>
      <c r="F568" s="301"/>
      <c r="G568" s="301"/>
      <c r="H568" s="301"/>
      <c r="I568" s="301"/>
      <c r="J568" s="301"/>
      <c r="K568" s="301"/>
      <c r="L568" s="301"/>
      <c r="M568" s="301"/>
      <c r="N568" s="301"/>
      <c r="O568" s="301"/>
      <c r="P568" s="301"/>
      <c r="Q568" s="301"/>
      <c r="R568" s="301"/>
      <c r="S568" s="301"/>
      <c r="T568" s="301"/>
      <c r="U568" s="301"/>
      <c r="V568" s="301"/>
      <c r="W568" s="301"/>
      <c r="X568" s="301"/>
      <c r="Y568" s="301"/>
      <c r="Z568" s="301"/>
      <c r="AA568" s="301"/>
      <c r="AB568" s="301"/>
      <c r="AC568" s="301"/>
      <c r="AD568" s="301"/>
      <c r="AE568" s="301"/>
      <c r="AF568" s="301"/>
      <c r="AG568" s="301"/>
      <c r="AH568" s="301"/>
      <c r="AI568" s="301"/>
      <c r="AJ568" s="301"/>
      <c r="AK568" s="301"/>
      <c r="AL568" s="301"/>
      <c r="AM568" s="301"/>
    </row>
    <row r="569" spans="1:39" x14ac:dyDescent="0.25">
      <c r="A569" s="301"/>
      <c r="B569" s="301"/>
      <c r="C569" s="301"/>
      <c r="D569" s="301"/>
      <c r="E569" s="301"/>
      <c r="F569" s="301"/>
      <c r="G569" s="301"/>
      <c r="H569" s="301"/>
      <c r="I569" s="301"/>
      <c r="J569" s="301"/>
      <c r="K569" s="301"/>
      <c r="L569" s="301"/>
      <c r="M569" s="301"/>
      <c r="N569" s="301"/>
      <c r="O569" s="301"/>
      <c r="P569" s="301"/>
      <c r="Q569" s="301"/>
      <c r="R569" s="301"/>
      <c r="S569" s="301"/>
      <c r="T569" s="301"/>
      <c r="U569" s="301"/>
      <c r="V569" s="301"/>
      <c r="W569" s="301"/>
      <c r="X569" s="301"/>
      <c r="Y569" s="301"/>
      <c r="Z569" s="301"/>
      <c r="AA569" s="301"/>
      <c r="AB569" s="301"/>
      <c r="AC569" s="301"/>
      <c r="AD569" s="301"/>
      <c r="AE569" s="301"/>
      <c r="AF569" s="301"/>
      <c r="AG569" s="301"/>
      <c r="AH569" s="301"/>
      <c r="AI569" s="301"/>
      <c r="AJ569" s="301"/>
      <c r="AK569" s="301"/>
      <c r="AL569" s="301"/>
      <c r="AM569" s="301"/>
    </row>
    <row r="570" spans="1:39" x14ac:dyDescent="0.25">
      <c r="A570" s="301"/>
      <c r="B570" s="301"/>
      <c r="C570" s="301"/>
      <c r="D570" s="301"/>
      <c r="E570" s="301"/>
      <c r="F570" s="301"/>
      <c r="G570" s="301"/>
      <c r="H570" s="301"/>
      <c r="I570" s="301"/>
      <c r="J570" s="301"/>
      <c r="K570" s="301"/>
      <c r="L570" s="301"/>
      <c r="M570" s="301"/>
      <c r="N570" s="301"/>
      <c r="O570" s="301"/>
      <c r="P570" s="301"/>
      <c r="Q570" s="301"/>
      <c r="R570" s="301"/>
      <c r="S570" s="301"/>
      <c r="T570" s="301"/>
      <c r="U570" s="301"/>
      <c r="V570" s="301"/>
      <c r="W570" s="301"/>
      <c r="X570" s="301"/>
      <c r="Y570" s="301"/>
      <c r="Z570" s="301"/>
      <c r="AA570" s="301"/>
      <c r="AB570" s="301"/>
      <c r="AC570" s="301"/>
      <c r="AD570" s="301"/>
      <c r="AE570" s="301"/>
      <c r="AF570" s="301"/>
      <c r="AG570" s="301"/>
      <c r="AH570" s="301"/>
      <c r="AI570" s="301"/>
      <c r="AJ570" s="301"/>
      <c r="AK570" s="301"/>
      <c r="AL570" s="301"/>
      <c r="AM570" s="301"/>
    </row>
    <row r="571" spans="1:39" x14ac:dyDescent="0.25">
      <c r="A571" s="301"/>
      <c r="B571" s="301"/>
      <c r="C571" s="301"/>
      <c r="D571" s="301"/>
      <c r="E571" s="301"/>
      <c r="F571" s="301"/>
      <c r="G571" s="301"/>
      <c r="H571" s="301"/>
      <c r="I571" s="301"/>
      <c r="J571" s="301"/>
      <c r="K571" s="301"/>
      <c r="L571" s="301"/>
      <c r="M571" s="301"/>
      <c r="N571" s="301"/>
      <c r="O571" s="301"/>
      <c r="P571" s="301"/>
      <c r="Q571" s="301"/>
      <c r="R571" s="301"/>
      <c r="S571" s="301"/>
      <c r="T571" s="301"/>
      <c r="U571" s="301"/>
      <c r="V571" s="301"/>
      <c r="W571" s="301"/>
      <c r="X571" s="301"/>
      <c r="Y571" s="301"/>
      <c r="Z571" s="301"/>
      <c r="AA571" s="301"/>
      <c r="AB571" s="301"/>
      <c r="AC571" s="301"/>
      <c r="AD571" s="301"/>
      <c r="AE571" s="301"/>
      <c r="AF571" s="301"/>
      <c r="AG571" s="301"/>
      <c r="AH571" s="301"/>
      <c r="AI571" s="301"/>
      <c r="AJ571" s="301"/>
      <c r="AK571" s="301"/>
      <c r="AL571" s="301"/>
      <c r="AM571" s="301"/>
    </row>
    <row r="572" spans="1:39" x14ac:dyDescent="0.25">
      <c r="A572" s="301"/>
      <c r="B572" s="301"/>
      <c r="C572" s="301"/>
      <c r="D572" s="301"/>
      <c r="E572" s="301"/>
      <c r="F572" s="301"/>
      <c r="G572" s="301"/>
      <c r="H572" s="301"/>
      <c r="I572" s="301"/>
      <c r="J572" s="301"/>
      <c r="K572" s="301"/>
      <c r="L572" s="301"/>
      <c r="M572" s="301"/>
      <c r="N572" s="301"/>
      <c r="O572" s="301"/>
      <c r="P572" s="301"/>
      <c r="Q572" s="301"/>
      <c r="R572" s="301"/>
      <c r="S572" s="301"/>
      <c r="T572" s="301"/>
      <c r="U572" s="301"/>
      <c r="V572" s="301"/>
      <c r="W572" s="301"/>
      <c r="X572" s="301"/>
      <c r="Y572" s="301"/>
      <c r="Z572" s="301"/>
      <c r="AA572" s="301"/>
      <c r="AB572" s="301"/>
      <c r="AC572" s="301"/>
      <c r="AD572" s="301"/>
      <c r="AE572" s="301"/>
      <c r="AF572" s="301"/>
      <c r="AG572" s="301"/>
      <c r="AH572" s="301"/>
      <c r="AI572" s="301"/>
      <c r="AJ572" s="301"/>
      <c r="AK572" s="301"/>
      <c r="AL572" s="301"/>
      <c r="AM572" s="301"/>
    </row>
    <row r="573" spans="1:39" x14ac:dyDescent="0.25">
      <c r="A573" s="301"/>
      <c r="B573" s="301"/>
      <c r="C573" s="301"/>
      <c r="D573" s="301"/>
      <c r="E573" s="301"/>
      <c r="F573" s="301"/>
      <c r="G573" s="301"/>
      <c r="H573" s="301"/>
      <c r="I573" s="301"/>
      <c r="J573" s="301"/>
      <c r="K573" s="301"/>
      <c r="L573" s="301"/>
      <c r="M573" s="301"/>
      <c r="N573" s="301"/>
      <c r="O573" s="301"/>
      <c r="P573" s="301"/>
      <c r="Q573" s="301"/>
      <c r="R573" s="301"/>
      <c r="S573" s="301"/>
      <c r="T573" s="301"/>
      <c r="U573" s="301"/>
      <c r="V573" s="301"/>
      <c r="W573" s="301"/>
      <c r="X573" s="301"/>
      <c r="Y573" s="301"/>
      <c r="Z573" s="301"/>
      <c r="AA573" s="301"/>
      <c r="AB573" s="301"/>
      <c r="AC573" s="301"/>
      <c r="AD573" s="301"/>
      <c r="AE573" s="301"/>
      <c r="AF573" s="301"/>
      <c r="AG573" s="301"/>
      <c r="AH573" s="301"/>
      <c r="AI573" s="301"/>
      <c r="AJ573" s="301"/>
      <c r="AK573" s="301"/>
      <c r="AL573" s="301"/>
      <c r="AM573" s="301"/>
    </row>
    <row r="574" spans="1:39" x14ac:dyDescent="0.25">
      <c r="A574" s="301"/>
      <c r="B574" s="301"/>
      <c r="C574" s="301"/>
      <c r="D574" s="301"/>
      <c r="E574" s="301"/>
      <c r="F574" s="301"/>
      <c r="G574" s="301"/>
      <c r="H574" s="301"/>
      <c r="I574" s="301"/>
      <c r="J574" s="301"/>
      <c r="K574" s="301"/>
      <c r="L574" s="301"/>
      <c r="M574" s="301"/>
      <c r="N574" s="301"/>
      <c r="O574" s="301"/>
      <c r="P574" s="301"/>
      <c r="Q574" s="301"/>
      <c r="R574" s="301"/>
      <c r="S574" s="301"/>
      <c r="T574" s="301"/>
      <c r="U574" s="301"/>
      <c r="V574" s="301"/>
      <c r="W574" s="301"/>
      <c r="X574" s="301"/>
      <c r="Y574" s="301"/>
      <c r="Z574" s="301"/>
      <c r="AA574" s="301"/>
      <c r="AB574" s="301"/>
      <c r="AC574" s="301"/>
      <c r="AD574" s="301"/>
      <c r="AE574" s="301"/>
      <c r="AF574" s="301"/>
      <c r="AG574" s="301"/>
      <c r="AH574" s="301"/>
      <c r="AI574" s="301"/>
      <c r="AJ574" s="301"/>
      <c r="AK574" s="301"/>
      <c r="AL574" s="301"/>
      <c r="AM574" s="301"/>
    </row>
    <row r="575" spans="1:39" x14ac:dyDescent="0.25">
      <c r="A575" s="301"/>
      <c r="B575" s="301"/>
      <c r="C575" s="301"/>
      <c r="D575" s="301"/>
      <c r="E575" s="301"/>
      <c r="F575" s="301"/>
      <c r="G575" s="301"/>
      <c r="H575" s="301"/>
      <c r="I575" s="301"/>
      <c r="J575" s="301"/>
      <c r="K575" s="301"/>
      <c r="L575" s="301"/>
      <c r="M575" s="301"/>
      <c r="N575" s="301"/>
      <c r="O575" s="301"/>
      <c r="P575" s="301"/>
      <c r="Q575" s="301"/>
      <c r="R575" s="301"/>
      <c r="S575" s="301"/>
      <c r="T575" s="301"/>
      <c r="U575" s="301"/>
      <c r="V575" s="301"/>
      <c r="W575" s="301"/>
      <c r="X575" s="301"/>
      <c r="Y575" s="301"/>
      <c r="Z575" s="301"/>
      <c r="AA575" s="301"/>
      <c r="AB575" s="301"/>
      <c r="AC575" s="301"/>
      <c r="AD575" s="301"/>
      <c r="AE575" s="301"/>
      <c r="AF575" s="301"/>
      <c r="AG575" s="301"/>
      <c r="AH575" s="301"/>
      <c r="AI575" s="301"/>
      <c r="AJ575" s="301"/>
      <c r="AK575" s="301"/>
      <c r="AL575" s="301"/>
      <c r="AM575" s="301"/>
    </row>
    <row r="576" spans="1:39" x14ac:dyDescent="0.25">
      <c r="A576" s="301"/>
      <c r="B576" s="301"/>
      <c r="C576" s="301"/>
      <c r="D576" s="301"/>
      <c r="E576" s="301"/>
      <c r="F576" s="301"/>
      <c r="G576" s="301"/>
      <c r="H576" s="301"/>
      <c r="I576" s="301"/>
      <c r="J576" s="301"/>
      <c r="K576" s="301"/>
      <c r="L576" s="301"/>
      <c r="M576" s="301"/>
      <c r="N576" s="301"/>
      <c r="O576" s="301"/>
      <c r="P576" s="301"/>
      <c r="Q576" s="301"/>
      <c r="R576" s="301"/>
      <c r="S576" s="301"/>
      <c r="T576" s="301"/>
      <c r="U576" s="301"/>
      <c r="V576" s="301"/>
      <c r="W576" s="301"/>
      <c r="X576" s="301"/>
      <c r="Y576" s="301"/>
      <c r="Z576" s="301"/>
      <c r="AA576" s="301"/>
      <c r="AB576" s="301"/>
      <c r="AC576" s="301"/>
      <c r="AD576" s="301"/>
      <c r="AE576" s="301"/>
      <c r="AF576" s="301"/>
      <c r="AG576" s="301"/>
      <c r="AH576" s="301"/>
      <c r="AI576" s="301"/>
      <c r="AJ576" s="301"/>
      <c r="AK576" s="301"/>
      <c r="AL576" s="301"/>
      <c r="AM576" s="301"/>
    </row>
    <row r="577" spans="1:39" x14ac:dyDescent="0.25">
      <c r="A577" s="301"/>
      <c r="B577" s="301"/>
      <c r="C577" s="301"/>
      <c r="D577" s="301"/>
      <c r="E577" s="301"/>
      <c r="F577" s="301"/>
      <c r="G577" s="301"/>
      <c r="H577" s="301"/>
      <c r="I577" s="301"/>
      <c r="J577" s="301"/>
      <c r="K577" s="301"/>
      <c r="L577" s="301"/>
      <c r="M577" s="301"/>
      <c r="N577" s="301"/>
      <c r="O577" s="301"/>
      <c r="P577" s="301"/>
      <c r="Q577" s="301"/>
      <c r="R577" s="301"/>
      <c r="S577" s="301"/>
      <c r="T577" s="301"/>
      <c r="U577" s="301"/>
      <c r="V577" s="301"/>
      <c r="W577" s="301"/>
      <c r="X577" s="301"/>
      <c r="Y577" s="301"/>
      <c r="Z577" s="301"/>
      <c r="AA577" s="301"/>
      <c r="AB577" s="301"/>
      <c r="AC577" s="301"/>
      <c r="AD577" s="301"/>
      <c r="AE577" s="301"/>
      <c r="AF577" s="301"/>
      <c r="AG577" s="301"/>
      <c r="AH577" s="301"/>
      <c r="AI577" s="301"/>
      <c r="AJ577" s="301"/>
      <c r="AK577" s="301"/>
      <c r="AL577" s="301"/>
      <c r="AM577" s="301"/>
    </row>
    <row r="578" spans="1:39" x14ac:dyDescent="0.25">
      <c r="A578" s="301"/>
      <c r="B578" s="301"/>
      <c r="C578" s="301"/>
      <c r="D578" s="301"/>
      <c r="E578" s="301"/>
      <c r="F578" s="301"/>
      <c r="G578" s="301"/>
      <c r="H578" s="301"/>
      <c r="I578" s="301"/>
      <c r="J578" s="301"/>
      <c r="K578" s="301"/>
      <c r="L578" s="301"/>
      <c r="M578" s="301"/>
      <c r="N578" s="301"/>
      <c r="O578" s="301"/>
      <c r="P578" s="301"/>
      <c r="Q578" s="301"/>
      <c r="R578" s="301"/>
      <c r="S578" s="301"/>
      <c r="T578" s="301"/>
      <c r="U578" s="301"/>
      <c r="V578" s="301"/>
      <c r="W578" s="301"/>
      <c r="X578" s="301"/>
      <c r="Y578" s="301"/>
      <c r="Z578" s="301"/>
      <c r="AA578" s="301"/>
      <c r="AB578" s="301"/>
      <c r="AC578" s="301"/>
      <c r="AD578" s="301"/>
      <c r="AE578" s="301"/>
      <c r="AF578" s="301"/>
      <c r="AG578" s="301"/>
      <c r="AH578" s="301"/>
      <c r="AI578" s="301"/>
      <c r="AJ578" s="301"/>
      <c r="AK578" s="301"/>
      <c r="AL578" s="301"/>
      <c r="AM578" s="301"/>
    </row>
    <row r="579" spans="1:39" x14ac:dyDescent="0.25">
      <c r="A579" s="301"/>
      <c r="B579" s="301"/>
      <c r="C579" s="301"/>
      <c r="D579" s="301"/>
      <c r="E579" s="301"/>
      <c r="F579" s="301"/>
      <c r="G579" s="301"/>
      <c r="H579" s="301"/>
      <c r="I579" s="301"/>
      <c r="J579" s="301"/>
      <c r="K579" s="301"/>
      <c r="L579" s="301"/>
      <c r="M579" s="301"/>
      <c r="N579" s="301"/>
      <c r="O579" s="301"/>
      <c r="P579" s="301"/>
      <c r="Q579" s="301"/>
      <c r="R579" s="301"/>
      <c r="S579" s="301"/>
      <c r="T579" s="301"/>
      <c r="U579" s="301"/>
      <c r="V579" s="301"/>
      <c r="W579" s="301"/>
      <c r="X579" s="301"/>
      <c r="Y579" s="301"/>
      <c r="Z579" s="301"/>
      <c r="AA579" s="301"/>
      <c r="AB579" s="301"/>
      <c r="AC579" s="301"/>
      <c r="AD579" s="301"/>
      <c r="AE579" s="301"/>
      <c r="AF579" s="301"/>
      <c r="AG579" s="301"/>
      <c r="AH579" s="301"/>
      <c r="AI579" s="301"/>
      <c r="AJ579" s="301"/>
      <c r="AK579" s="301"/>
      <c r="AL579" s="301"/>
      <c r="AM579" s="301"/>
    </row>
    <row r="580" spans="1:39" x14ac:dyDescent="0.25">
      <c r="A580" s="301"/>
      <c r="B580" s="301"/>
      <c r="C580" s="301"/>
      <c r="D580" s="301"/>
      <c r="E580" s="301"/>
      <c r="F580" s="301"/>
      <c r="G580" s="301"/>
      <c r="H580" s="301"/>
      <c r="I580" s="301"/>
      <c r="J580" s="301"/>
      <c r="K580" s="301"/>
      <c r="L580" s="301"/>
      <c r="M580" s="301"/>
      <c r="N580" s="301"/>
      <c r="O580" s="301"/>
      <c r="P580" s="301"/>
      <c r="Q580" s="301"/>
      <c r="R580" s="301"/>
      <c r="S580" s="301"/>
      <c r="T580" s="301"/>
      <c r="U580" s="301"/>
      <c r="V580" s="301"/>
      <c r="W580" s="301"/>
      <c r="X580" s="301"/>
      <c r="Y580" s="301"/>
      <c r="Z580" s="301"/>
      <c r="AA580" s="301"/>
      <c r="AB580" s="301"/>
      <c r="AC580" s="301"/>
      <c r="AD580" s="301"/>
      <c r="AE580" s="301"/>
      <c r="AF580" s="301"/>
      <c r="AG580" s="301"/>
      <c r="AH580" s="301"/>
      <c r="AI580" s="301"/>
      <c r="AJ580" s="301"/>
      <c r="AK580" s="301"/>
      <c r="AL580" s="301"/>
      <c r="AM580" s="301"/>
    </row>
    <row r="581" spans="1:39" x14ac:dyDescent="0.25">
      <c r="A581" s="301"/>
      <c r="B581" s="301"/>
      <c r="C581" s="301"/>
      <c r="D581" s="301"/>
      <c r="E581" s="301"/>
      <c r="F581" s="301"/>
      <c r="G581" s="301"/>
      <c r="H581" s="301"/>
      <c r="I581" s="301"/>
      <c r="J581" s="301"/>
      <c r="K581" s="301"/>
      <c r="L581" s="301"/>
      <c r="M581" s="301"/>
      <c r="N581" s="301"/>
      <c r="O581" s="301"/>
      <c r="P581" s="301"/>
      <c r="Q581" s="301"/>
      <c r="R581" s="301"/>
      <c r="S581" s="301"/>
      <c r="T581" s="301"/>
      <c r="U581" s="301"/>
      <c r="V581" s="301"/>
      <c r="W581" s="301"/>
      <c r="X581" s="301"/>
      <c r="Y581" s="301"/>
      <c r="Z581" s="301"/>
      <c r="AA581" s="301"/>
      <c r="AB581" s="301"/>
      <c r="AC581" s="301"/>
      <c r="AD581" s="301"/>
      <c r="AE581" s="301"/>
      <c r="AF581" s="301"/>
      <c r="AG581" s="301"/>
      <c r="AH581" s="301"/>
      <c r="AI581" s="301"/>
      <c r="AJ581" s="301"/>
      <c r="AK581" s="301"/>
      <c r="AL581" s="301"/>
      <c r="AM581" s="301"/>
    </row>
    <row r="582" spans="1:39" x14ac:dyDescent="0.25">
      <c r="A582" s="301"/>
      <c r="B582" s="301"/>
      <c r="C582" s="301"/>
      <c r="D582" s="301"/>
      <c r="E582" s="301"/>
      <c r="F582" s="301"/>
      <c r="G582" s="301"/>
      <c r="H582" s="301"/>
      <c r="I582" s="301"/>
      <c r="J582" s="301"/>
      <c r="K582" s="301"/>
      <c r="L582" s="301"/>
      <c r="M582" s="301"/>
      <c r="N582" s="301"/>
      <c r="O582" s="301"/>
      <c r="P582" s="301"/>
      <c r="Q582" s="301"/>
      <c r="R582" s="301"/>
      <c r="S582" s="301"/>
      <c r="T582" s="301"/>
      <c r="U582" s="301"/>
      <c r="V582" s="301"/>
      <c r="W582" s="301"/>
      <c r="X582" s="301"/>
      <c r="Y582" s="301"/>
      <c r="Z582" s="301"/>
      <c r="AA582" s="301"/>
      <c r="AB582" s="301"/>
      <c r="AC582" s="301"/>
      <c r="AD582" s="301"/>
      <c r="AE582" s="301"/>
      <c r="AF582" s="301"/>
      <c r="AG582" s="301"/>
      <c r="AH582" s="301"/>
      <c r="AI582" s="301"/>
      <c r="AJ582" s="301"/>
      <c r="AK582" s="301"/>
      <c r="AL582" s="301"/>
      <c r="AM582" s="301"/>
    </row>
    <row r="583" spans="1:39" x14ac:dyDescent="0.25">
      <c r="A583" s="301"/>
      <c r="B583" s="301"/>
      <c r="C583" s="301"/>
      <c r="D583" s="301"/>
      <c r="E583" s="301"/>
      <c r="F583" s="301"/>
      <c r="G583" s="301"/>
      <c r="H583" s="301"/>
      <c r="I583" s="301"/>
      <c r="J583" s="301"/>
      <c r="K583" s="301"/>
      <c r="L583" s="301"/>
      <c r="M583" s="301"/>
      <c r="N583" s="301"/>
      <c r="O583" s="301"/>
      <c r="P583" s="301"/>
      <c r="Q583" s="301"/>
      <c r="R583" s="301"/>
      <c r="S583" s="301"/>
      <c r="T583" s="301"/>
      <c r="U583" s="301"/>
      <c r="V583" s="301"/>
      <c r="W583" s="301"/>
      <c r="X583" s="301"/>
      <c r="Y583" s="301"/>
      <c r="Z583" s="301"/>
      <c r="AA583" s="301"/>
      <c r="AB583" s="301"/>
      <c r="AC583" s="301"/>
      <c r="AD583" s="301"/>
      <c r="AE583" s="301"/>
      <c r="AF583" s="301"/>
      <c r="AG583" s="301"/>
      <c r="AH583" s="301"/>
      <c r="AI583" s="301"/>
      <c r="AJ583" s="301"/>
      <c r="AK583" s="301"/>
      <c r="AL583" s="301"/>
      <c r="AM583" s="301"/>
    </row>
    <row r="584" spans="1:39" x14ac:dyDescent="0.25">
      <c r="A584" s="301"/>
      <c r="B584" s="301"/>
      <c r="C584" s="301"/>
      <c r="D584" s="301"/>
      <c r="E584" s="301"/>
      <c r="F584" s="301"/>
      <c r="G584" s="301"/>
      <c r="H584" s="301"/>
      <c r="I584" s="301"/>
      <c r="J584" s="301"/>
      <c r="K584" s="301"/>
      <c r="L584" s="301"/>
      <c r="M584" s="301"/>
      <c r="N584" s="301"/>
      <c r="O584" s="301"/>
      <c r="P584" s="301"/>
      <c r="Q584" s="301"/>
      <c r="R584" s="301"/>
      <c r="S584" s="301"/>
      <c r="T584" s="301"/>
      <c r="U584" s="301"/>
      <c r="V584" s="301"/>
      <c r="W584" s="301"/>
      <c r="X584" s="301"/>
      <c r="Y584" s="301"/>
      <c r="Z584" s="301"/>
      <c r="AA584" s="301"/>
      <c r="AB584" s="301"/>
      <c r="AC584" s="301"/>
      <c r="AD584" s="301"/>
      <c r="AE584" s="301"/>
      <c r="AF584" s="301"/>
      <c r="AG584" s="301"/>
      <c r="AH584" s="301"/>
      <c r="AI584" s="301"/>
      <c r="AJ584" s="301"/>
      <c r="AK584" s="301"/>
      <c r="AL584" s="301"/>
      <c r="AM584" s="301"/>
    </row>
    <row r="585" spans="1:39" x14ac:dyDescent="0.25">
      <c r="A585" s="301"/>
      <c r="B585" s="301"/>
      <c r="C585" s="301"/>
      <c r="D585" s="301"/>
      <c r="E585" s="301"/>
      <c r="F585" s="301"/>
      <c r="G585" s="301"/>
      <c r="H585" s="301"/>
      <c r="I585" s="301"/>
      <c r="J585" s="301"/>
      <c r="K585" s="301"/>
      <c r="L585" s="301"/>
      <c r="M585" s="301"/>
      <c r="N585" s="301"/>
      <c r="O585" s="301"/>
      <c r="P585" s="301"/>
      <c r="Q585" s="301"/>
      <c r="R585" s="301"/>
      <c r="S585" s="301"/>
      <c r="T585" s="301"/>
      <c r="U585" s="301"/>
      <c r="V585" s="301"/>
      <c r="W585" s="301"/>
      <c r="X585" s="301"/>
      <c r="Y585" s="301"/>
      <c r="Z585" s="301"/>
      <c r="AA585" s="301"/>
      <c r="AB585" s="301"/>
      <c r="AC585" s="301"/>
      <c r="AD585" s="301"/>
      <c r="AE585" s="301"/>
      <c r="AF585" s="301"/>
      <c r="AG585" s="301"/>
      <c r="AH585" s="301"/>
      <c r="AI585" s="301"/>
      <c r="AJ585" s="301"/>
      <c r="AK585" s="301"/>
      <c r="AL585" s="301"/>
      <c r="AM585" s="301"/>
    </row>
    <row r="586" spans="1:39" x14ac:dyDescent="0.25">
      <c r="A586" s="301"/>
      <c r="B586" s="301"/>
      <c r="C586" s="301"/>
      <c r="D586" s="301"/>
      <c r="E586" s="301"/>
      <c r="F586" s="301"/>
      <c r="G586" s="301"/>
      <c r="H586" s="301"/>
      <c r="I586" s="301"/>
      <c r="J586" s="301"/>
      <c r="K586" s="301"/>
      <c r="L586" s="301"/>
      <c r="M586" s="301"/>
      <c r="N586" s="301"/>
      <c r="O586" s="301"/>
      <c r="P586" s="301"/>
      <c r="Q586" s="301"/>
      <c r="R586" s="301"/>
      <c r="S586" s="301"/>
      <c r="T586" s="301"/>
      <c r="U586" s="301"/>
      <c r="V586" s="301"/>
      <c r="W586" s="301"/>
      <c r="X586" s="301"/>
      <c r="Y586" s="301"/>
      <c r="Z586" s="301"/>
      <c r="AA586" s="301"/>
      <c r="AB586" s="301"/>
      <c r="AC586" s="301"/>
      <c r="AD586" s="301"/>
      <c r="AE586" s="301"/>
      <c r="AF586" s="301"/>
      <c r="AG586" s="301"/>
      <c r="AH586" s="301"/>
      <c r="AI586" s="301"/>
      <c r="AJ586" s="301"/>
      <c r="AK586" s="301"/>
      <c r="AL586" s="301"/>
      <c r="AM586" s="301"/>
    </row>
    <row r="587" spans="1:39" x14ac:dyDescent="0.25">
      <c r="A587" s="301"/>
      <c r="B587" s="301"/>
      <c r="C587" s="301"/>
      <c r="D587" s="301"/>
      <c r="E587" s="301"/>
      <c r="F587" s="301"/>
      <c r="G587" s="301"/>
      <c r="H587" s="301"/>
      <c r="I587" s="301"/>
      <c r="J587" s="301"/>
      <c r="K587" s="301"/>
      <c r="L587" s="301"/>
      <c r="M587" s="301"/>
      <c r="N587" s="301"/>
      <c r="O587" s="301"/>
      <c r="P587" s="301"/>
      <c r="Q587" s="301"/>
      <c r="R587" s="301"/>
      <c r="S587" s="301"/>
      <c r="T587" s="301"/>
      <c r="U587" s="301"/>
      <c r="V587" s="301"/>
      <c r="W587" s="301"/>
      <c r="X587" s="301"/>
      <c r="Y587" s="301"/>
      <c r="Z587" s="301"/>
      <c r="AA587" s="301"/>
      <c r="AB587" s="301"/>
      <c r="AC587" s="301"/>
      <c r="AD587" s="301"/>
      <c r="AE587" s="301"/>
      <c r="AF587" s="301"/>
      <c r="AG587" s="301"/>
      <c r="AH587" s="301"/>
      <c r="AI587" s="301"/>
      <c r="AJ587" s="301"/>
      <c r="AK587" s="301"/>
      <c r="AL587" s="301"/>
      <c r="AM587" s="301"/>
    </row>
    <row r="588" spans="1:39" x14ac:dyDescent="0.25">
      <c r="A588" s="301"/>
      <c r="B588" s="301"/>
      <c r="C588" s="301"/>
      <c r="D588" s="301"/>
      <c r="E588" s="301"/>
      <c r="F588" s="301"/>
      <c r="G588" s="301"/>
      <c r="H588" s="301"/>
      <c r="I588" s="301"/>
      <c r="J588" s="301"/>
      <c r="K588" s="301"/>
      <c r="L588" s="301"/>
      <c r="M588" s="301"/>
      <c r="N588" s="301"/>
      <c r="O588" s="301"/>
      <c r="P588" s="301"/>
      <c r="Q588" s="301"/>
      <c r="R588" s="301"/>
      <c r="S588" s="301"/>
      <c r="T588" s="301"/>
      <c r="U588" s="301"/>
      <c r="V588" s="301"/>
      <c r="W588" s="301"/>
      <c r="X588" s="301"/>
      <c r="Y588" s="301"/>
      <c r="Z588" s="301"/>
      <c r="AA588" s="301"/>
      <c r="AB588" s="301"/>
      <c r="AC588" s="301"/>
      <c r="AD588" s="301"/>
      <c r="AE588" s="301"/>
      <c r="AF588" s="301"/>
      <c r="AG588" s="301"/>
      <c r="AH588" s="301"/>
      <c r="AI588" s="301"/>
      <c r="AJ588" s="301"/>
      <c r="AK588" s="301"/>
      <c r="AL588" s="301"/>
      <c r="AM588" s="301"/>
    </row>
    <row r="589" spans="1:39" x14ac:dyDescent="0.25">
      <c r="A589" s="301"/>
      <c r="B589" s="301"/>
      <c r="C589" s="301"/>
      <c r="D589" s="301"/>
      <c r="E589" s="301"/>
      <c r="F589" s="301"/>
      <c r="G589" s="301"/>
      <c r="H589" s="301"/>
      <c r="I589" s="301"/>
      <c r="J589" s="301"/>
      <c r="K589" s="301"/>
      <c r="L589" s="301"/>
      <c r="M589" s="301"/>
      <c r="N589" s="301"/>
      <c r="O589" s="301"/>
      <c r="P589" s="301"/>
      <c r="Q589" s="301"/>
      <c r="R589" s="301"/>
      <c r="S589" s="301"/>
      <c r="T589" s="301"/>
      <c r="U589" s="301"/>
      <c r="V589" s="301"/>
      <c r="W589" s="301"/>
      <c r="X589" s="301"/>
      <c r="Y589" s="301"/>
      <c r="Z589" s="301"/>
      <c r="AA589" s="301"/>
      <c r="AB589" s="301"/>
      <c r="AC589" s="301"/>
      <c r="AD589" s="301"/>
      <c r="AE589" s="301"/>
      <c r="AF589" s="301"/>
      <c r="AG589" s="301"/>
      <c r="AH589" s="301"/>
      <c r="AI589" s="301"/>
      <c r="AJ589" s="301"/>
      <c r="AK589" s="301"/>
      <c r="AL589" s="301"/>
      <c r="AM589" s="301"/>
    </row>
    <row r="590" spans="1:39" x14ac:dyDescent="0.25">
      <c r="A590" s="301"/>
      <c r="B590" s="301"/>
      <c r="C590" s="301"/>
      <c r="D590" s="301"/>
      <c r="E590" s="301"/>
      <c r="F590" s="301"/>
      <c r="G590" s="301"/>
      <c r="H590" s="301"/>
      <c r="I590" s="301"/>
      <c r="J590" s="301"/>
      <c r="K590" s="301"/>
      <c r="L590" s="301"/>
      <c r="M590" s="301"/>
      <c r="N590" s="301"/>
      <c r="O590" s="301"/>
      <c r="P590" s="301"/>
      <c r="Q590" s="301"/>
      <c r="R590" s="301"/>
      <c r="S590" s="301"/>
      <c r="T590" s="301"/>
      <c r="U590" s="301"/>
      <c r="V590" s="301"/>
      <c r="W590" s="301"/>
      <c r="X590" s="301"/>
      <c r="Y590" s="301"/>
      <c r="Z590" s="301"/>
      <c r="AA590" s="301"/>
      <c r="AB590" s="301"/>
      <c r="AC590" s="301"/>
      <c r="AD590" s="301"/>
      <c r="AE590" s="301"/>
      <c r="AF590" s="301"/>
      <c r="AG590" s="301"/>
      <c r="AH590" s="301"/>
      <c r="AI590" s="301"/>
      <c r="AJ590" s="301"/>
      <c r="AK590" s="301"/>
      <c r="AL590" s="301"/>
      <c r="AM590" s="301"/>
    </row>
    <row r="591" spans="1:39" x14ac:dyDescent="0.25">
      <c r="A591" s="301"/>
      <c r="B591" s="301"/>
      <c r="C591" s="301"/>
      <c r="D591" s="301"/>
      <c r="E591" s="301"/>
      <c r="F591" s="301"/>
      <c r="G591" s="301"/>
      <c r="H591" s="301"/>
      <c r="I591" s="301"/>
      <c r="J591" s="301"/>
      <c r="K591" s="301"/>
      <c r="L591" s="301"/>
      <c r="M591" s="301"/>
      <c r="N591" s="301"/>
      <c r="O591" s="301"/>
      <c r="P591" s="301"/>
      <c r="Q591" s="301"/>
      <c r="R591" s="301"/>
      <c r="S591" s="301"/>
      <c r="T591" s="301"/>
      <c r="U591" s="301"/>
      <c r="V591" s="301"/>
      <c r="W591" s="301"/>
      <c r="X591" s="301"/>
      <c r="Y591" s="301"/>
      <c r="Z591" s="301"/>
      <c r="AA591" s="301"/>
      <c r="AB591" s="301"/>
      <c r="AC591" s="301"/>
      <c r="AD591" s="301"/>
      <c r="AE591" s="301"/>
      <c r="AF591" s="301"/>
      <c r="AG591" s="301"/>
      <c r="AH591" s="301"/>
      <c r="AI591" s="301"/>
      <c r="AJ591" s="301"/>
      <c r="AK591" s="301"/>
      <c r="AL591" s="301"/>
      <c r="AM591" s="301"/>
    </row>
    <row r="592" spans="1:39" x14ac:dyDescent="0.25">
      <c r="A592" s="301"/>
      <c r="B592" s="301"/>
      <c r="C592" s="301"/>
      <c r="D592" s="301"/>
      <c r="E592" s="301"/>
      <c r="F592" s="301"/>
      <c r="G592" s="301"/>
      <c r="H592" s="301"/>
      <c r="I592" s="301"/>
      <c r="J592" s="301"/>
      <c r="K592" s="301"/>
      <c r="L592" s="301"/>
      <c r="M592" s="301"/>
      <c r="N592" s="301"/>
      <c r="O592" s="301"/>
      <c r="P592" s="301"/>
      <c r="Q592" s="301"/>
      <c r="R592" s="301"/>
      <c r="S592" s="301"/>
      <c r="T592" s="301"/>
      <c r="U592" s="301"/>
      <c r="V592" s="301"/>
      <c r="W592" s="301"/>
      <c r="X592" s="301"/>
      <c r="Y592" s="301"/>
      <c r="Z592" s="301"/>
      <c r="AA592" s="301"/>
      <c r="AB592" s="301"/>
      <c r="AC592" s="301"/>
      <c r="AD592" s="301"/>
      <c r="AE592" s="301"/>
      <c r="AF592" s="301"/>
      <c r="AG592" s="301"/>
      <c r="AH592" s="301"/>
      <c r="AI592" s="301"/>
      <c r="AJ592" s="301"/>
      <c r="AK592" s="301"/>
      <c r="AL592" s="301"/>
      <c r="AM592" s="301"/>
    </row>
    <row r="593" spans="1:39" x14ac:dyDescent="0.25">
      <c r="A593" s="301"/>
      <c r="B593" s="301"/>
      <c r="C593" s="301"/>
      <c r="D593" s="301"/>
      <c r="E593" s="301"/>
      <c r="F593" s="301"/>
      <c r="G593" s="301"/>
      <c r="H593" s="301"/>
      <c r="I593" s="301"/>
      <c r="J593" s="301"/>
      <c r="K593" s="301"/>
      <c r="L593" s="301"/>
      <c r="M593" s="301"/>
      <c r="N593" s="301"/>
      <c r="O593" s="301"/>
      <c r="P593" s="301"/>
      <c r="Q593" s="301"/>
      <c r="R593" s="301"/>
      <c r="S593" s="301"/>
      <c r="T593" s="301"/>
      <c r="U593" s="301"/>
      <c r="V593" s="301"/>
      <c r="W593" s="301"/>
      <c r="X593" s="301"/>
      <c r="Y593" s="301"/>
      <c r="Z593" s="301"/>
      <c r="AA593" s="301"/>
      <c r="AB593" s="301"/>
      <c r="AC593" s="301"/>
      <c r="AD593" s="301"/>
      <c r="AE593" s="301"/>
      <c r="AF593" s="301"/>
      <c r="AG593" s="301"/>
      <c r="AH593" s="301"/>
      <c r="AI593" s="301"/>
      <c r="AJ593" s="301"/>
      <c r="AK593" s="301"/>
      <c r="AL593" s="301"/>
      <c r="AM593" s="301"/>
    </row>
    <row r="594" spans="1:39" x14ac:dyDescent="0.25">
      <c r="A594" s="301"/>
      <c r="B594" s="301"/>
      <c r="C594" s="301"/>
      <c r="D594" s="301"/>
      <c r="E594" s="301"/>
      <c r="F594" s="301"/>
      <c r="G594" s="301"/>
      <c r="H594" s="301"/>
      <c r="I594" s="301"/>
      <c r="J594" s="301"/>
      <c r="K594" s="301"/>
      <c r="L594" s="301"/>
      <c r="M594" s="301"/>
      <c r="N594" s="301"/>
      <c r="O594" s="301"/>
      <c r="P594" s="301"/>
      <c r="Q594" s="301"/>
      <c r="R594" s="301"/>
      <c r="S594" s="301"/>
      <c r="T594" s="301"/>
      <c r="U594" s="301"/>
      <c r="V594" s="301"/>
      <c r="W594" s="301"/>
      <c r="X594" s="301"/>
      <c r="Y594" s="301"/>
      <c r="Z594" s="301"/>
      <c r="AA594" s="301"/>
      <c r="AB594" s="301"/>
      <c r="AC594" s="301"/>
      <c r="AD594" s="301"/>
      <c r="AE594" s="301"/>
      <c r="AF594" s="301"/>
      <c r="AG594" s="301"/>
      <c r="AH594" s="301"/>
      <c r="AI594" s="301"/>
      <c r="AJ594" s="301"/>
      <c r="AK594" s="301"/>
      <c r="AL594" s="301"/>
      <c r="AM594" s="301"/>
    </row>
    <row r="595" spans="1:39" x14ac:dyDescent="0.25">
      <c r="A595" s="301"/>
      <c r="B595" s="301"/>
      <c r="C595" s="301"/>
      <c r="D595" s="301"/>
      <c r="E595" s="301"/>
      <c r="F595" s="301"/>
      <c r="G595" s="301"/>
      <c r="H595" s="301"/>
      <c r="I595" s="301"/>
      <c r="J595" s="301"/>
      <c r="K595" s="301"/>
      <c r="L595" s="301"/>
      <c r="M595" s="301"/>
      <c r="N595" s="301"/>
      <c r="O595" s="301"/>
      <c r="P595" s="301"/>
      <c r="Q595" s="301"/>
      <c r="R595" s="301"/>
      <c r="S595" s="301"/>
      <c r="T595" s="301"/>
      <c r="U595" s="301"/>
      <c r="V595" s="301"/>
      <c r="W595" s="301"/>
      <c r="X595" s="301"/>
      <c r="Y595" s="301"/>
      <c r="Z595" s="301"/>
      <c r="AA595" s="301"/>
      <c r="AB595" s="301"/>
      <c r="AC595" s="301"/>
      <c r="AD595" s="301"/>
      <c r="AE595" s="301"/>
      <c r="AF595" s="301"/>
      <c r="AG595" s="301"/>
      <c r="AH595" s="301"/>
      <c r="AI595" s="301"/>
      <c r="AJ595" s="301"/>
      <c r="AK595" s="301"/>
      <c r="AL595" s="301"/>
      <c r="AM595" s="301"/>
    </row>
    <row r="596" spans="1:39" x14ac:dyDescent="0.25">
      <c r="A596" s="301"/>
      <c r="B596" s="301"/>
      <c r="C596" s="301"/>
      <c r="D596" s="301"/>
      <c r="E596" s="301"/>
      <c r="F596" s="301"/>
      <c r="G596" s="301"/>
      <c r="H596" s="301"/>
      <c r="I596" s="301"/>
      <c r="J596" s="301"/>
      <c r="K596" s="301"/>
      <c r="L596" s="301"/>
      <c r="M596" s="301"/>
      <c r="N596" s="301"/>
      <c r="O596" s="301"/>
      <c r="P596" s="301"/>
      <c r="Q596" s="301"/>
      <c r="R596" s="301"/>
      <c r="S596" s="301"/>
      <c r="T596" s="301"/>
      <c r="U596" s="301"/>
      <c r="V596" s="301"/>
      <c r="W596" s="301"/>
      <c r="X596" s="301"/>
      <c r="Y596" s="301"/>
      <c r="Z596" s="301"/>
      <c r="AA596" s="301"/>
      <c r="AB596" s="301"/>
      <c r="AC596" s="301"/>
      <c r="AD596" s="301"/>
      <c r="AE596" s="301"/>
      <c r="AF596" s="301"/>
      <c r="AG596" s="301"/>
      <c r="AH596" s="301"/>
      <c r="AI596" s="301"/>
      <c r="AJ596" s="301"/>
      <c r="AK596" s="301"/>
      <c r="AL596" s="301"/>
      <c r="AM596" s="301"/>
    </row>
    <row r="597" spans="1:39" x14ac:dyDescent="0.25">
      <c r="A597" s="301"/>
      <c r="B597" s="301"/>
      <c r="C597" s="301"/>
      <c r="D597" s="301"/>
      <c r="E597" s="301"/>
      <c r="F597" s="301"/>
      <c r="G597" s="301"/>
      <c r="H597" s="301"/>
      <c r="I597" s="301"/>
      <c r="J597" s="301"/>
      <c r="K597" s="301"/>
      <c r="L597" s="301"/>
      <c r="M597" s="301"/>
      <c r="N597" s="301"/>
      <c r="O597" s="301"/>
      <c r="P597" s="301"/>
      <c r="Q597" s="301"/>
      <c r="R597" s="301"/>
      <c r="S597" s="301"/>
      <c r="T597" s="301"/>
      <c r="U597" s="301"/>
      <c r="V597" s="301"/>
      <c r="W597" s="301"/>
      <c r="X597" s="301"/>
      <c r="Y597" s="301"/>
      <c r="Z597" s="301"/>
      <c r="AA597" s="301"/>
      <c r="AB597" s="301"/>
      <c r="AC597" s="301"/>
      <c r="AD597" s="301"/>
      <c r="AE597" s="301"/>
      <c r="AF597" s="301"/>
      <c r="AG597" s="301"/>
      <c r="AH597" s="301"/>
      <c r="AI597" s="301"/>
      <c r="AJ597" s="301"/>
      <c r="AK597" s="301"/>
      <c r="AL597" s="301"/>
      <c r="AM597" s="301"/>
    </row>
    <row r="598" spans="1:39" x14ac:dyDescent="0.25">
      <c r="A598" s="301"/>
      <c r="B598" s="301"/>
      <c r="C598" s="301"/>
      <c r="D598" s="301"/>
      <c r="E598" s="301"/>
      <c r="F598" s="301"/>
      <c r="G598" s="301"/>
      <c r="H598" s="301"/>
      <c r="I598" s="301"/>
      <c r="J598" s="301"/>
      <c r="K598" s="301"/>
      <c r="L598" s="301"/>
      <c r="M598" s="301"/>
      <c r="N598" s="301"/>
      <c r="O598" s="301"/>
      <c r="P598" s="301"/>
      <c r="Q598" s="301"/>
      <c r="R598" s="301"/>
      <c r="S598" s="301"/>
      <c r="T598" s="301"/>
      <c r="U598" s="301"/>
      <c r="V598" s="301"/>
      <c r="W598" s="301"/>
      <c r="X598" s="301"/>
      <c r="Y598" s="301"/>
      <c r="Z598" s="301"/>
      <c r="AA598" s="301"/>
      <c r="AB598" s="301"/>
      <c r="AC598" s="301"/>
      <c r="AD598" s="301"/>
      <c r="AE598" s="301"/>
      <c r="AF598" s="301"/>
      <c r="AG598" s="301"/>
      <c r="AH598" s="301"/>
      <c r="AI598" s="301"/>
      <c r="AJ598" s="301"/>
      <c r="AK598" s="301"/>
      <c r="AL598" s="301"/>
      <c r="AM598" s="301"/>
    </row>
    <row r="599" spans="1:39" x14ac:dyDescent="0.25">
      <c r="A599" s="301"/>
      <c r="B599" s="301"/>
      <c r="C599" s="301"/>
      <c r="D599" s="301"/>
      <c r="E599" s="301"/>
      <c r="F599" s="301"/>
      <c r="G599" s="301"/>
      <c r="H599" s="301"/>
      <c r="I599" s="301"/>
      <c r="J599" s="301"/>
      <c r="K599" s="301"/>
      <c r="L599" s="301"/>
      <c r="M599" s="301"/>
      <c r="N599" s="301"/>
      <c r="O599" s="301"/>
      <c r="P599" s="301"/>
      <c r="Q599" s="301"/>
      <c r="R599" s="301"/>
      <c r="S599" s="301"/>
      <c r="T599" s="301"/>
      <c r="U599" s="301"/>
      <c r="V599" s="301"/>
      <c r="W599" s="301"/>
      <c r="X599" s="301"/>
      <c r="Y599" s="301"/>
      <c r="Z599" s="301"/>
      <c r="AA599" s="301"/>
      <c r="AB599" s="301"/>
      <c r="AC599" s="301"/>
      <c r="AD599" s="301"/>
      <c r="AE599" s="301"/>
      <c r="AF599" s="301"/>
      <c r="AG599" s="301"/>
      <c r="AH599" s="301"/>
      <c r="AI599" s="301"/>
      <c r="AJ599" s="301"/>
      <c r="AK599" s="301"/>
      <c r="AL599" s="301"/>
      <c r="AM599" s="301"/>
    </row>
    <row r="600" spans="1:39" x14ac:dyDescent="0.25">
      <c r="A600" s="301"/>
      <c r="B600" s="301"/>
      <c r="C600" s="301"/>
      <c r="D600" s="301"/>
      <c r="E600" s="301"/>
      <c r="F600" s="301"/>
      <c r="G600" s="301"/>
      <c r="H600" s="301"/>
      <c r="I600" s="301"/>
      <c r="J600" s="301"/>
      <c r="K600" s="301"/>
      <c r="L600" s="301"/>
      <c r="M600" s="301"/>
      <c r="N600" s="301"/>
      <c r="O600" s="301"/>
      <c r="P600" s="301"/>
      <c r="Q600" s="301"/>
      <c r="R600" s="301"/>
      <c r="S600" s="301"/>
      <c r="T600" s="301"/>
      <c r="U600" s="301"/>
      <c r="V600" s="301"/>
      <c r="W600" s="301"/>
      <c r="X600" s="301"/>
      <c r="Y600" s="301"/>
      <c r="Z600" s="301"/>
      <c r="AA600" s="301"/>
      <c r="AB600" s="301"/>
      <c r="AC600" s="301"/>
      <c r="AD600" s="301"/>
      <c r="AE600" s="301"/>
      <c r="AF600" s="301"/>
      <c r="AG600" s="301"/>
      <c r="AH600" s="301"/>
      <c r="AI600" s="301"/>
      <c r="AJ600" s="301"/>
      <c r="AK600" s="301"/>
      <c r="AL600" s="301"/>
      <c r="AM600" s="301"/>
    </row>
    <row r="601" spans="1:39" x14ac:dyDescent="0.25">
      <c r="A601" s="301"/>
      <c r="B601" s="301"/>
      <c r="C601" s="301"/>
      <c r="D601" s="301"/>
      <c r="E601" s="301"/>
      <c r="F601" s="301"/>
      <c r="G601" s="301"/>
      <c r="H601" s="301"/>
      <c r="I601" s="301"/>
      <c r="J601" s="301"/>
      <c r="K601" s="301"/>
      <c r="L601" s="301"/>
      <c r="M601" s="301"/>
      <c r="N601" s="301"/>
      <c r="O601" s="301"/>
      <c r="P601" s="301"/>
      <c r="Q601" s="301"/>
      <c r="R601" s="301"/>
      <c r="S601" s="301"/>
      <c r="T601" s="301"/>
      <c r="U601" s="301"/>
      <c r="V601" s="301"/>
      <c r="W601" s="301"/>
      <c r="X601" s="301"/>
      <c r="Y601" s="301"/>
      <c r="Z601" s="301"/>
      <c r="AA601" s="301"/>
      <c r="AB601" s="301"/>
      <c r="AC601" s="301"/>
      <c r="AD601" s="301"/>
      <c r="AE601" s="301"/>
      <c r="AF601" s="301"/>
      <c r="AG601" s="301"/>
      <c r="AH601" s="301"/>
      <c r="AI601" s="301"/>
      <c r="AJ601" s="301"/>
      <c r="AK601" s="301"/>
      <c r="AL601" s="301"/>
      <c r="AM601" s="301"/>
    </row>
    <row r="602" spans="1:39" x14ac:dyDescent="0.25">
      <c r="A602" s="301"/>
      <c r="B602" s="301"/>
      <c r="C602" s="301"/>
      <c r="D602" s="301"/>
      <c r="E602" s="301"/>
      <c r="F602" s="301"/>
      <c r="G602" s="301"/>
      <c r="H602" s="301"/>
      <c r="I602" s="301"/>
      <c r="J602" s="301"/>
      <c r="K602" s="301"/>
      <c r="L602" s="301"/>
      <c r="M602" s="301"/>
      <c r="N602" s="301"/>
      <c r="O602" s="301"/>
      <c r="P602" s="301"/>
      <c r="Q602" s="301"/>
      <c r="R602" s="301"/>
      <c r="S602" s="301"/>
      <c r="T602" s="301"/>
      <c r="U602" s="301"/>
      <c r="V602" s="301"/>
      <c r="W602" s="301"/>
      <c r="X602" s="301"/>
      <c r="Y602" s="301"/>
      <c r="Z602" s="301"/>
      <c r="AA602" s="301"/>
      <c r="AB602" s="301"/>
      <c r="AC602" s="301"/>
      <c r="AD602" s="301"/>
      <c r="AE602" s="301"/>
      <c r="AF602" s="301"/>
      <c r="AG602" s="301"/>
      <c r="AH602" s="301"/>
      <c r="AI602" s="301"/>
      <c r="AJ602" s="301"/>
      <c r="AK602" s="301"/>
      <c r="AL602" s="301"/>
      <c r="AM602" s="301"/>
    </row>
    <row r="603" spans="1:39" x14ac:dyDescent="0.25">
      <c r="A603" s="301"/>
      <c r="B603" s="301"/>
      <c r="C603" s="301"/>
      <c r="D603" s="301"/>
      <c r="E603" s="301"/>
      <c r="F603" s="301"/>
      <c r="G603" s="301"/>
      <c r="H603" s="301"/>
      <c r="I603" s="301"/>
      <c r="J603" s="301"/>
      <c r="K603" s="301"/>
      <c r="L603" s="301"/>
      <c r="M603" s="301"/>
      <c r="N603" s="301"/>
      <c r="O603" s="301"/>
      <c r="P603" s="301"/>
      <c r="Q603" s="301"/>
      <c r="R603" s="301"/>
      <c r="S603" s="301"/>
      <c r="T603" s="301"/>
      <c r="U603" s="301"/>
      <c r="V603" s="301"/>
      <c r="W603" s="301"/>
      <c r="X603" s="301"/>
      <c r="Y603" s="301"/>
      <c r="Z603" s="301"/>
      <c r="AA603" s="301"/>
      <c r="AB603" s="301"/>
      <c r="AC603" s="301"/>
      <c r="AD603" s="301"/>
      <c r="AE603" s="301"/>
      <c r="AF603" s="301"/>
      <c r="AG603" s="301"/>
      <c r="AH603" s="301"/>
      <c r="AI603" s="301"/>
      <c r="AJ603" s="301"/>
      <c r="AK603" s="301"/>
      <c r="AL603" s="301"/>
      <c r="AM603" s="301"/>
    </row>
    <row r="604" spans="1:39" x14ac:dyDescent="0.25">
      <c r="A604" s="301"/>
      <c r="B604" s="301"/>
      <c r="C604" s="301"/>
      <c r="D604" s="301"/>
      <c r="E604" s="301"/>
      <c r="F604" s="301"/>
      <c r="G604" s="301"/>
      <c r="H604" s="301"/>
      <c r="I604" s="301"/>
      <c r="J604" s="301"/>
      <c r="K604" s="301"/>
      <c r="L604" s="301"/>
      <c r="M604" s="301"/>
      <c r="N604" s="301"/>
      <c r="O604" s="301"/>
      <c r="P604" s="301"/>
      <c r="Q604" s="301"/>
      <c r="R604" s="301"/>
      <c r="S604" s="301"/>
      <c r="T604" s="301"/>
      <c r="U604" s="301"/>
      <c r="V604" s="301"/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1"/>
      <c r="AG604" s="301"/>
      <c r="AH604" s="301"/>
      <c r="AI604" s="301"/>
      <c r="AJ604" s="301"/>
      <c r="AK604" s="301"/>
      <c r="AL604" s="301"/>
      <c r="AM604" s="301"/>
    </row>
    <row r="605" spans="1:39" x14ac:dyDescent="0.25">
      <c r="A605" s="301"/>
      <c r="B605" s="301"/>
      <c r="C605" s="301"/>
      <c r="D605" s="301"/>
      <c r="E605" s="301"/>
      <c r="F605" s="301"/>
      <c r="G605" s="301"/>
      <c r="H605" s="301"/>
      <c r="I605" s="301"/>
      <c r="J605" s="301"/>
      <c r="K605" s="301"/>
      <c r="L605" s="301"/>
      <c r="M605" s="301"/>
      <c r="N605" s="301"/>
      <c r="O605" s="301"/>
      <c r="P605" s="301"/>
      <c r="Q605" s="301"/>
      <c r="R605" s="301"/>
      <c r="S605" s="301"/>
      <c r="T605" s="301"/>
      <c r="U605" s="301"/>
      <c r="V605" s="301"/>
      <c r="W605" s="301"/>
      <c r="X605" s="301"/>
      <c r="Y605" s="301"/>
      <c r="Z605" s="301"/>
      <c r="AA605" s="301"/>
      <c r="AB605" s="301"/>
      <c r="AC605" s="301"/>
      <c r="AD605" s="301"/>
      <c r="AE605" s="301"/>
      <c r="AF605" s="301"/>
      <c r="AG605" s="301"/>
      <c r="AH605" s="301"/>
      <c r="AI605" s="301"/>
      <c r="AJ605" s="301"/>
      <c r="AK605" s="301"/>
      <c r="AL605" s="301"/>
      <c r="AM605" s="301"/>
    </row>
    <row r="606" spans="1:39" x14ac:dyDescent="0.25">
      <c r="A606" s="301"/>
      <c r="B606" s="301"/>
      <c r="C606" s="301"/>
      <c r="D606" s="301"/>
      <c r="E606" s="301"/>
      <c r="F606" s="301"/>
      <c r="G606" s="301"/>
      <c r="H606" s="301"/>
      <c r="I606" s="301"/>
      <c r="J606" s="301"/>
      <c r="K606" s="301"/>
      <c r="L606" s="301"/>
      <c r="M606" s="301"/>
      <c r="N606" s="301"/>
      <c r="O606" s="301"/>
      <c r="P606" s="301"/>
      <c r="Q606" s="301"/>
      <c r="R606" s="301"/>
      <c r="S606" s="301"/>
      <c r="T606" s="301"/>
      <c r="U606" s="301"/>
      <c r="V606" s="301"/>
      <c r="W606" s="301"/>
      <c r="X606" s="301"/>
      <c r="Y606" s="301"/>
      <c r="Z606" s="301"/>
      <c r="AA606" s="301"/>
      <c r="AB606" s="301"/>
      <c r="AC606" s="301"/>
      <c r="AD606" s="301"/>
      <c r="AE606" s="301"/>
      <c r="AF606" s="301"/>
      <c r="AG606" s="301"/>
      <c r="AH606" s="301"/>
      <c r="AI606" s="301"/>
      <c r="AJ606" s="301"/>
      <c r="AK606" s="301"/>
      <c r="AL606" s="301"/>
      <c r="AM606" s="301"/>
    </row>
    <row r="607" spans="1:39" x14ac:dyDescent="0.25">
      <c r="A607" s="301"/>
      <c r="B607" s="301"/>
      <c r="C607" s="301"/>
      <c r="D607" s="301"/>
      <c r="E607" s="301"/>
      <c r="F607" s="301"/>
      <c r="G607" s="301"/>
      <c r="H607" s="301"/>
      <c r="I607" s="301"/>
      <c r="J607" s="301"/>
      <c r="K607" s="301"/>
      <c r="L607" s="301"/>
      <c r="M607" s="301"/>
      <c r="N607" s="301"/>
      <c r="O607" s="301"/>
      <c r="P607" s="301"/>
      <c r="Q607" s="301"/>
      <c r="R607" s="301"/>
      <c r="S607" s="301"/>
      <c r="T607" s="301"/>
      <c r="U607" s="301"/>
      <c r="V607" s="301"/>
      <c r="W607" s="301"/>
      <c r="X607" s="301"/>
      <c r="Y607" s="301"/>
      <c r="Z607" s="301"/>
      <c r="AA607" s="301"/>
      <c r="AB607" s="301"/>
      <c r="AC607" s="301"/>
      <c r="AD607" s="301"/>
      <c r="AE607" s="301"/>
      <c r="AF607" s="301"/>
      <c r="AG607" s="301"/>
      <c r="AH607" s="301"/>
      <c r="AI607" s="301"/>
      <c r="AJ607" s="301"/>
      <c r="AK607" s="301"/>
      <c r="AL607" s="301"/>
      <c r="AM607" s="301"/>
    </row>
    <row r="608" spans="1:39" x14ac:dyDescent="0.25">
      <c r="A608" s="301"/>
      <c r="B608" s="301"/>
      <c r="C608" s="301"/>
      <c r="D608" s="301"/>
      <c r="E608" s="301"/>
      <c r="F608" s="301"/>
      <c r="G608" s="301"/>
      <c r="H608" s="301"/>
      <c r="I608" s="301"/>
      <c r="J608" s="301"/>
      <c r="K608" s="301"/>
      <c r="L608" s="301"/>
      <c r="M608" s="301"/>
      <c r="N608" s="301"/>
      <c r="O608" s="301"/>
      <c r="P608" s="301"/>
      <c r="Q608" s="301"/>
      <c r="R608" s="301"/>
      <c r="S608" s="301"/>
      <c r="T608" s="301"/>
      <c r="U608" s="301"/>
      <c r="V608" s="301"/>
      <c r="W608" s="301"/>
      <c r="X608" s="301"/>
      <c r="Y608" s="301"/>
      <c r="Z608" s="301"/>
      <c r="AA608" s="301"/>
      <c r="AB608" s="301"/>
      <c r="AC608" s="301"/>
      <c r="AD608" s="301"/>
      <c r="AE608" s="301"/>
      <c r="AF608" s="301"/>
      <c r="AG608" s="301"/>
      <c r="AH608" s="301"/>
      <c r="AI608" s="301"/>
      <c r="AJ608" s="301"/>
      <c r="AK608" s="301"/>
      <c r="AL608" s="301"/>
      <c r="AM608" s="301"/>
    </row>
    <row r="609" spans="1:39" x14ac:dyDescent="0.25">
      <c r="A609" s="301"/>
      <c r="B609" s="301"/>
      <c r="C609" s="301"/>
      <c r="D609" s="301"/>
      <c r="E609" s="301"/>
      <c r="F609" s="301"/>
      <c r="G609" s="301"/>
      <c r="H609" s="301"/>
      <c r="I609" s="301"/>
      <c r="J609" s="301"/>
      <c r="K609" s="301"/>
      <c r="L609" s="301"/>
      <c r="M609" s="301"/>
      <c r="N609" s="301"/>
      <c r="O609" s="301"/>
      <c r="P609" s="301"/>
      <c r="Q609" s="301"/>
      <c r="R609" s="301"/>
      <c r="S609" s="301"/>
      <c r="T609" s="301"/>
      <c r="U609" s="301"/>
      <c r="V609" s="301"/>
      <c r="W609" s="301"/>
      <c r="X609" s="301"/>
      <c r="Y609" s="301"/>
      <c r="Z609" s="301"/>
      <c r="AA609" s="301"/>
      <c r="AB609" s="301"/>
      <c r="AC609" s="301"/>
      <c r="AD609" s="301"/>
      <c r="AE609" s="301"/>
      <c r="AF609" s="301"/>
      <c r="AG609" s="301"/>
      <c r="AH609" s="301"/>
      <c r="AI609" s="301"/>
      <c r="AJ609" s="301"/>
      <c r="AK609" s="301"/>
      <c r="AL609" s="301"/>
      <c r="AM609" s="301"/>
    </row>
    <row r="610" spans="1:39" x14ac:dyDescent="0.25">
      <c r="A610" s="301"/>
      <c r="B610" s="301"/>
      <c r="C610" s="301"/>
      <c r="D610" s="301"/>
      <c r="E610" s="301"/>
      <c r="F610" s="301"/>
      <c r="G610" s="301"/>
      <c r="H610" s="301"/>
      <c r="I610" s="301"/>
      <c r="J610" s="301"/>
      <c r="K610" s="301"/>
      <c r="L610" s="301"/>
      <c r="M610" s="301"/>
      <c r="N610" s="301"/>
      <c r="O610" s="301"/>
      <c r="P610" s="301"/>
      <c r="Q610" s="301"/>
      <c r="R610" s="301"/>
      <c r="S610" s="301"/>
      <c r="T610" s="301"/>
      <c r="U610" s="301"/>
      <c r="V610" s="301"/>
      <c r="W610" s="301"/>
      <c r="X610" s="301"/>
      <c r="Y610" s="301"/>
      <c r="Z610" s="301"/>
      <c r="AA610" s="301"/>
      <c r="AB610" s="301"/>
      <c r="AC610" s="301"/>
      <c r="AD610" s="301"/>
      <c r="AE610" s="301"/>
      <c r="AF610" s="301"/>
      <c r="AG610" s="301"/>
      <c r="AH610" s="301"/>
      <c r="AI610" s="301"/>
      <c r="AJ610" s="301"/>
      <c r="AK610" s="301"/>
      <c r="AL610" s="301"/>
      <c r="AM610" s="301"/>
    </row>
    <row r="611" spans="1:39" x14ac:dyDescent="0.25">
      <c r="A611" s="301"/>
      <c r="B611" s="301"/>
      <c r="C611" s="301"/>
      <c r="D611" s="301"/>
      <c r="E611" s="301"/>
      <c r="F611" s="301"/>
      <c r="G611" s="301"/>
      <c r="H611" s="301"/>
      <c r="I611" s="301"/>
      <c r="J611" s="301"/>
      <c r="K611" s="301"/>
      <c r="L611" s="301"/>
      <c r="M611" s="301"/>
      <c r="N611" s="301"/>
      <c r="O611" s="301"/>
      <c r="P611" s="301"/>
      <c r="Q611" s="301"/>
      <c r="R611" s="301"/>
      <c r="S611" s="301"/>
      <c r="T611" s="301"/>
      <c r="U611" s="301"/>
      <c r="V611" s="301"/>
      <c r="W611" s="301"/>
      <c r="X611" s="301"/>
      <c r="Y611" s="301"/>
      <c r="Z611" s="301"/>
      <c r="AA611" s="301"/>
      <c r="AB611" s="301"/>
      <c r="AC611" s="301"/>
      <c r="AD611" s="301"/>
      <c r="AE611" s="301"/>
      <c r="AF611" s="301"/>
      <c r="AG611" s="301"/>
      <c r="AH611" s="301"/>
      <c r="AI611" s="301"/>
      <c r="AJ611" s="301"/>
      <c r="AK611" s="301"/>
      <c r="AL611" s="301"/>
      <c r="AM611" s="301"/>
    </row>
    <row r="612" spans="1:39" x14ac:dyDescent="0.25">
      <c r="A612" s="301"/>
      <c r="B612" s="301"/>
      <c r="C612" s="301"/>
      <c r="D612" s="301"/>
      <c r="E612" s="301"/>
      <c r="F612" s="301"/>
      <c r="G612" s="301"/>
      <c r="H612" s="301"/>
      <c r="I612" s="301"/>
      <c r="J612" s="301"/>
      <c r="K612" s="301"/>
      <c r="L612" s="301"/>
      <c r="M612" s="301"/>
      <c r="N612" s="301"/>
      <c r="O612" s="301"/>
      <c r="P612" s="301"/>
      <c r="Q612" s="301"/>
      <c r="R612" s="301"/>
      <c r="S612" s="301"/>
      <c r="T612" s="301"/>
      <c r="U612" s="301"/>
      <c r="V612" s="301"/>
      <c r="W612" s="301"/>
      <c r="X612" s="301"/>
      <c r="Y612" s="301"/>
      <c r="Z612" s="301"/>
      <c r="AA612" s="301"/>
      <c r="AB612" s="301"/>
      <c r="AC612" s="301"/>
      <c r="AD612" s="301"/>
      <c r="AE612" s="301"/>
      <c r="AF612" s="301"/>
      <c r="AG612" s="301"/>
      <c r="AH612" s="301"/>
      <c r="AI612" s="301"/>
      <c r="AJ612" s="301"/>
      <c r="AK612" s="301"/>
      <c r="AL612" s="301"/>
      <c r="AM612" s="301"/>
    </row>
    <row r="613" spans="1:39" x14ac:dyDescent="0.25">
      <c r="A613" s="301"/>
      <c r="B613" s="301"/>
      <c r="C613" s="301"/>
      <c r="D613" s="301"/>
      <c r="E613" s="301"/>
      <c r="F613" s="301"/>
      <c r="G613" s="301"/>
      <c r="H613" s="301"/>
      <c r="I613" s="301"/>
      <c r="J613" s="301"/>
      <c r="K613" s="301"/>
      <c r="L613" s="301"/>
      <c r="M613" s="301"/>
      <c r="N613" s="301"/>
      <c r="O613" s="301"/>
      <c r="P613" s="301"/>
      <c r="Q613" s="301"/>
      <c r="R613" s="301"/>
      <c r="S613" s="301"/>
      <c r="T613" s="301"/>
      <c r="U613" s="301"/>
      <c r="V613" s="301"/>
      <c r="W613" s="301"/>
      <c r="X613" s="301"/>
      <c r="Y613" s="301"/>
      <c r="Z613" s="301"/>
      <c r="AA613" s="301"/>
      <c r="AB613" s="301"/>
      <c r="AC613" s="301"/>
      <c r="AD613" s="301"/>
      <c r="AE613" s="301"/>
      <c r="AF613" s="301"/>
      <c r="AG613" s="301"/>
      <c r="AH613" s="301"/>
      <c r="AI613" s="301"/>
      <c r="AJ613" s="301"/>
      <c r="AK613" s="301"/>
      <c r="AL613" s="301"/>
      <c r="AM613" s="301"/>
    </row>
    <row r="614" spans="1:39" x14ac:dyDescent="0.25">
      <c r="A614" s="301"/>
      <c r="B614" s="301"/>
      <c r="C614" s="301"/>
      <c r="D614" s="301"/>
      <c r="E614" s="301"/>
      <c r="F614" s="301"/>
      <c r="G614" s="301"/>
      <c r="H614" s="301"/>
      <c r="I614" s="301"/>
      <c r="J614" s="301"/>
      <c r="K614" s="301"/>
      <c r="L614" s="301"/>
      <c r="M614" s="301"/>
      <c r="N614" s="301"/>
      <c r="O614" s="301"/>
      <c r="P614" s="301"/>
      <c r="Q614" s="301"/>
      <c r="R614" s="301"/>
      <c r="S614" s="301"/>
      <c r="T614" s="301"/>
      <c r="U614" s="301"/>
      <c r="V614" s="301"/>
      <c r="W614" s="301"/>
      <c r="X614" s="301"/>
      <c r="Y614" s="301"/>
      <c r="Z614" s="301"/>
      <c r="AA614" s="301"/>
      <c r="AB614" s="301"/>
      <c r="AC614" s="301"/>
      <c r="AD614" s="301"/>
      <c r="AE614" s="301"/>
      <c r="AF614" s="301"/>
      <c r="AG614" s="301"/>
      <c r="AH614" s="301"/>
      <c r="AI614" s="301"/>
      <c r="AJ614" s="301"/>
      <c r="AK614" s="301"/>
      <c r="AL614" s="301"/>
      <c r="AM614" s="301"/>
    </row>
    <row r="615" spans="1:39" x14ac:dyDescent="0.25">
      <c r="A615" s="301"/>
      <c r="B615" s="301"/>
      <c r="C615" s="301"/>
      <c r="D615" s="301"/>
      <c r="E615" s="301"/>
      <c r="F615" s="301"/>
      <c r="G615" s="301"/>
      <c r="H615" s="301"/>
      <c r="I615" s="301"/>
      <c r="J615" s="301"/>
      <c r="K615" s="301"/>
      <c r="L615" s="301"/>
      <c r="M615" s="301"/>
      <c r="N615" s="301"/>
      <c r="O615" s="301"/>
      <c r="P615" s="301"/>
      <c r="Q615" s="301"/>
      <c r="R615" s="301"/>
      <c r="S615" s="301"/>
      <c r="T615" s="301"/>
      <c r="U615" s="301"/>
      <c r="V615" s="301"/>
      <c r="W615" s="301"/>
      <c r="X615" s="301"/>
      <c r="Y615" s="301"/>
      <c r="Z615" s="301"/>
      <c r="AA615" s="301"/>
      <c r="AB615" s="301"/>
      <c r="AC615" s="301"/>
      <c r="AD615" s="301"/>
      <c r="AE615" s="301"/>
      <c r="AF615" s="301"/>
      <c r="AG615" s="301"/>
      <c r="AH615" s="301"/>
      <c r="AI615" s="301"/>
      <c r="AJ615" s="301"/>
      <c r="AK615" s="301"/>
      <c r="AL615" s="301"/>
      <c r="AM615" s="301"/>
    </row>
    <row r="616" spans="1:39" x14ac:dyDescent="0.25">
      <c r="A616" s="301"/>
      <c r="B616" s="301"/>
      <c r="C616" s="301"/>
      <c r="D616" s="301"/>
      <c r="E616" s="301"/>
      <c r="F616" s="301"/>
      <c r="G616" s="301"/>
      <c r="H616" s="301"/>
      <c r="I616" s="301"/>
      <c r="J616" s="301"/>
      <c r="K616" s="301"/>
      <c r="L616" s="301"/>
      <c r="M616" s="301"/>
      <c r="N616" s="301"/>
      <c r="O616" s="301"/>
      <c r="P616" s="301"/>
      <c r="Q616" s="301"/>
      <c r="R616" s="301"/>
      <c r="S616" s="301"/>
      <c r="T616" s="301"/>
      <c r="U616" s="301"/>
      <c r="V616" s="301"/>
      <c r="W616" s="301"/>
      <c r="X616" s="301"/>
      <c r="Y616" s="301"/>
      <c r="Z616" s="301"/>
      <c r="AA616" s="301"/>
      <c r="AB616" s="301"/>
      <c r="AC616" s="301"/>
      <c r="AD616" s="301"/>
      <c r="AE616" s="301"/>
      <c r="AF616" s="301"/>
      <c r="AG616" s="301"/>
      <c r="AH616" s="301"/>
      <c r="AI616" s="301"/>
      <c r="AJ616" s="301"/>
      <c r="AK616" s="301"/>
      <c r="AL616" s="301"/>
      <c r="AM616" s="301"/>
    </row>
    <row r="617" spans="1:39" x14ac:dyDescent="0.25">
      <c r="A617" s="301"/>
      <c r="B617" s="301"/>
      <c r="C617" s="301"/>
      <c r="D617" s="301"/>
      <c r="E617" s="301"/>
      <c r="F617" s="301"/>
      <c r="G617" s="301"/>
      <c r="H617" s="301"/>
      <c r="I617" s="301"/>
      <c r="J617" s="301"/>
      <c r="K617" s="301"/>
      <c r="L617" s="301"/>
      <c r="M617" s="301"/>
      <c r="N617" s="301"/>
      <c r="O617" s="301"/>
      <c r="P617" s="301"/>
      <c r="Q617" s="301"/>
      <c r="R617" s="301"/>
      <c r="S617" s="301"/>
      <c r="T617" s="301"/>
      <c r="U617" s="301"/>
      <c r="V617" s="301"/>
      <c r="W617" s="301"/>
      <c r="X617" s="301"/>
      <c r="Y617" s="301"/>
      <c r="Z617" s="301"/>
      <c r="AA617" s="301"/>
      <c r="AB617" s="301"/>
      <c r="AC617" s="301"/>
      <c r="AD617" s="301"/>
      <c r="AE617" s="301"/>
      <c r="AF617" s="301"/>
      <c r="AG617" s="301"/>
      <c r="AH617" s="301"/>
      <c r="AI617" s="301"/>
      <c r="AJ617" s="301"/>
      <c r="AK617" s="301"/>
      <c r="AL617" s="301"/>
      <c r="AM617" s="301"/>
    </row>
    <row r="618" spans="1:39" x14ac:dyDescent="0.25">
      <c r="A618" s="301"/>
      <c r="B618" s="301"/>
      <c r="C618" s="301"/>
      <c r="D618" s="301"/>
      <c r="E618" s="301"/>
      <c r="F618" s="301"/>
      <c r="G618" s="301"/>
      <c r="H618" s="301"/>
      <c r="I618" s="301"/>
      <c r="J618" s="301"/>
      <c r="K618" s="301"/>
      <c r="L618" s="301"/>
      <c r="M618" s="301"/>
      <c r="N618" s="301"/>
      <c r="O618" s="301"/>
      <c r="P618" s="301"/>
      <c r="Q618" s="301"/>
      <c r="R618" s="301"/>
      <c r="S618" s="301"/>
      <c r="T618" s="301"/>
      <c r="U618" s="301"/>
      <c r="V618" s="301"/>
      <c r="W618" s="301"/>
      <c r="X618" s="301"/>
      <c r="Y618" s="301"/>
      <c r="Z618" s="301"/>
      <c r="AA618" s="301"/>
      <c r="AB618" s="301"/>
      <c r="AC618" s="301"/>
      <c r="AD618" s="301"/>
      <c r="AE618" s="301"/>
      <c r="AF618" s="301"/>
      <c r="AG618" s="301"/>
      <c r="AH618" s="301"/>
      <c r="AI618" s="301"/>
      <c r="AJ618" s="301"/>
      <c r="AK618" s="301"/>
      <c r="AL618" s="301"/>
      <c r="AM618" s="301"/>
    </row>
    <row r="619" spans="1:39" x14ac:dyDescent="0.25">
      <c r="A619" s="301"/>
      <c r="B619" s="301"/>
      <c r="C619" s="301"/>
      <c r="D619" s="301"/>
      <c r="E619" s="301"/>
      <c r="F619" s="301"/>
      <c r="G619" s="301"/>
      <c r="H619" s="301"/>
      <c r="I619" s="301"/>
      <c r="J619" s="301"/>
      <c r="K619" s="301"/>
      <c r="L619" s="301"/>
      <c r="M619" s="301"/>
      <c r="N619" s="301"/>
      <c r="O619" s="301"/>
      <c r="P619" s="301"/>
      <c r="Q619" s="301"/>
      <c r="R619" s="301"/>
      <c r="S619" s="301"/>
      <c r="T619" s="301"/>
      <c r="U619" s="301"/>
      <c r="V619" s="301"/>
      <c r="W619" s="301"/>
      <c r="X619" s="301"/>
      <c r="Y619" s="301"/>
      <c r="Z619" s="301"/>
      <c r="AA619" s="301"/>
      <c r="AB619" s="301"/>
      <c r="AC619" s="301"/>
      <c r="AD619" s="301"/>
      <c r="AE619" s="301"/>
      <c r="AF619" s="301"/>
      <c r="AG619" s="301"/>
      <c r="AH619" s="301"/>
      <c r="AI619" s="301"/>
      <c r="AJ619" s="301"/>
      <c r="AK619" s="301"/>
      <c r="AL619" s="301"/>
      <c r="AM619" s="301"/>
    </row>
    <row r="620" spans="1:39" x14ac:dyDescent="0.25">
      <c r="A620" s="301"/>
      <c r="B620" s="301"/>
      <c r="C620" s="301"/>
      <c r="D620" s="301"/>
      <c r="E620" s="301"/>
      <c r="F620" s="301"/>
      <c r="G620" s="301"/>
      <c r="H620" s="301"/>
      <c r="I620" s="301"/>
      <c r="J620" s="301"/>
      <c r="K620" s="301"/>
      <c r="L620" s="301"/>
      <c r="M620" s="301"/>
      <c r="N620" s="301"/>
      <c r="O620" s="301"/>
      <c r="P620" s="301"/>
      <c r="Q620" s="301"/>
      <c r="R620" s="301"/>
      <c r="S620" s="301"/>
      <c r="T620" s="301"/>
      <c r="U620" s="301"/>
      <c r="V620" s="301"/>
      <c r="W620" s="301"/>
      <c r="X620" s="301"/>
      <c r="Y620" s="301"/>
      <c r="Z620" s="301"/>
      <c r="AA620" s="301"/>
      <c r="AB620" s="301"/>
      <c r="AC620" s="301"/>
      <c r="AD620" s="301"/>
      <c r="AE620" s="301"/>
      <c r="AF620" s="301"/>
      <c r="AG620" s="301"/>
      <c r="AH620" s="301"/>
      <c r="AI620" s="301"/>
      <c r="AJ620" s="301"/>
      <c r="AK620" s="301"/>
      <c r="AL620" s="301"/>
      <c r="AM620" s="301"/>
    </row>
    <row r="621" spans="1:39" x14ac:dyDescent="0.25">
      <c r="A621" s="301"/>
      <c r="B621" s="301"/>
      <c r="C621" s="301"/>
      <c r="D621" s="301"/>
      <c r="E621" s="301"/>
      <c r="F621" s="301"/>
      <c r="G621" s="301"/>
      <c r="H621" s="301"/>
      <c r="I621" s="301"/>
      <c r="J621" s="301"/>
      <c r="K621" s="301"/>
      <c r="L621" s="301"/>
      <c r="M621" s="301"/>
      <c r="N621" s="301"/>
      <c r="O621" s="301"/>
      <c r="P621" s="301"/>
      <c r="Q621" s="301"/>
      <c r="R621" s="301"/>
      <c r="S621" s="301"/>
      <c r="T621" s="301"/>
      <c r="U621" s="301"/>
      <c r="V621" s="301"/>
      <c r="W621" s="301"/>
      <c r="X621" s="301"/>
      <c r="Y621" s="301"/>
      <c r="Z621" s="301"/>
      <c r="AA621" s="301"/>
      <c r="AB621" s="301"/>
      <c r="AC621" s="301"/>
      <c r="AD621" s="301"/>
      <c r="AE621" s="301"/>
      <c r="AF621" s="301"/>
      <c r="AG621" s="301"/>
      <c r="AH621" s="301"/>
      <c r="AI621" s="301"/>
      <c r="AJ621" s="301"/>
      <c r="AK621" s="301"/>
      <c r="AL621" s="301"/>
      <c r="AM621" s="301"/>
    </row>
    <row r="622" spans="1:39" x14ac:dyDescent="0.25">
      <c r="A622" s="301"/>
      <c r="B622" s="301"/>
      <c r="C622" s="301"/>
      <c r="D622" s="301"/>
      <c r="E622" s="301"/>
      <c r="F622" s="301"/>
      <c r="G622" s="301"/>
      <c r="H622" s="301"/>
      <c r="I622" s="301"/>
      <c r="J622" s="301"/>
      <c r="K622" s="301"/>
      <c r="L622" s="301"/>
      <c r="M622" s="301"/>
      <c r="N622" s="301"/>
      <c r="O622" s="301"/>
      <c r="P622" s="301"/>
      <c r="Q622" s="301"/>
      <c r="R622" s="301"/>
      <c r="S622" s="301"/>
      <c r="T622" s="301"/>
      <c r="U622" s="301"/>
      <c r="V622" s="301"/>
      <c r="W622" s="301"/>
      <c r="X622" s="301"/>
      <c r="Y622" s="301"/>
      <c r="Z622" s="301"/>
      <c r="AA622" s="301"/>
      <c r="AB622" s="301"/>
      <c r="AC622" s="301"/>
      <c r="AD622" s="301"/>
      <c r="AE622" s="301"/>
      <c r="AF622" s="301"/>
      <c r="AG622" s="301"/>
      <c r="AH622" s="301"/>
      <c r="AI622" s="301"/>
      <c r="AJ622" s="301"/>
      <c r="AK622" s="301"/>
      <c r="AL622" s="301"/>
      <c r="AM622" s="301"/>
    </row>
    <row r="623" spans="1:39" x14ac:dyDescent="0.25">
      <c r="A623" s="301"/>
      <c r="B623" s="301"/>
      <c r="C623" s="301"/>
      <c r="D623" s="301"/>
      <c r="E623" s="301"/>
      <c r="F623" s="301"/>
      <c r="G623" s="301"/>
      <c r="H623" s="301"/>
      <c r="I623" s="301"/>
      <c r="J623" s="301"/>
      <c r="K623" s="301"/>
      <c r="L623" s="301"/>
      <c r="M623" s="301"/>
      <c r="N623" s="301"/>
      <c r="O623" s="301"/>
      <c r="P623" s="301"/>
      <c r="Q623" s="301"/>
      <c r="R623" s="301"/>
      <c r="S623" s="301"/>
      <c r="T623" s="301"/>
      <c r="U623" s="301"/>
      <c r="V623" s="301"/>
      <c r="W623" s="301"/>
      <c r="X623" s="301"/>
      <c r="Y623" s="301"/>
      <c r="Z623" s="301"/>
      <c r="AA623" s="301"/>
      <c r="AB623" s="301"/>
      <c r="AC623" s="301"/>
      <c r="AD623" s="301"/>
      <c r="AE623" s="301"/>
      <c r="AF623" s="301"/>
      <c r="AG623" s="301"/>
      <c r="AH623" s="301"/>
      <c r="AI623" s="301"/>
      <c r="AJ623" s="301"/>
      <c r="AK623" s="301"/>
      <c r="AL623" s="301"/>
      <c r="AM623" s="301"/>
    </row>
    <row r="624" spans="1:39" x14ac:dyDescent="0.25">
      <c r="A624" s="301"/>
      <c r="B624" s="301"/>
      <c r="C624" s="301"/>
      <c r="D624" s="301"/>
      <c r="E624" s="301"/>
      <c r="F624" s="301"/>
      <c r="G624" s="301"/>
      <c r="H624" s="301"/>
      <c r="I624" s="301"/>
      <c r="J624" s="301"/>
      <c r="K624" s="301"/>
      <c r="L624" s="301"/>
      <c r="M624" s="301"/>
      <c r="N624" s="301"/>
      <c r="O624" s="301"/>
      <c r="P624" s="301"/>
      <c r="Q624" s="301"/>
      <c r="R624" s="301"/>
      <c r="S624" s="301"/>
      <c r="T624" s="301"/>
      <c r="U624" s="301"/>
      <c r="V624" s="301"/>
      <c r="W624" s="301"/>
      <c r="X624" s="301"/>
      <c r="Y624" s="301"/>
      <c r="Z624" s="301"/>
      <c r="AA624" s="301"/>
      <c r="AB624" s="301"/>
      <c r="AC624" s="301"/>
      <c r="AD624" s="301"/>
      <c r="AE624" s="301"/>
      <c r="AF624" s="301"/>
      <c r="AG624" s="301"/>
      <c r="AH624" s="301"/>
      <c r="AI624" s="301"/>
      <c r="AJ624" s="301"/>
      <c r="AK624" s="301"/>
      <c r="AL624" s="301"/>
      <c r="AM624" s="301"/>
    </row>
    <row r="625" spans="1:39" x14ac:dyDescent="0.25">
      <c r="A625" s="301"/>
      <c r="B625" s="301"/>
      <c r="C625" s="301"/>
      <c r="D625" s="301"/>
      <c r="E625" s="301"/>
      <c r="F625" s="301"/>
      <c r="G625" s="301"/>
      <c r="H625" s="301"/>
      <c r="I625" s="301"/>
      <c r="J625" s="301"/>
      <c r="K625" s="301"/>
      <c r="L625" s="301"/>
      <c r="M625" s="301"/>
      <c r="N625" s="301"/>
      <c r="O625" s="301"/>
      <c r="P625" s="301"/>
      <c r="Q625" s="301"/>
      <c r="R625" s="301"/>
      <c r="S625" s="301"/>
      <c r="T625" s="301"/>
      <c r="U625" s="301"/>
      <c r="V625" s="301"/>
      <c r="W625" s="301"/>
      <c r="X625" s="301"/>
      <c r="Y625" s="301"/>
      <c r="Z625" s="301"/>
      <c r="AA625" s="301"/>
      <c r="AB625" s="301"/>
      <c r="AC625" s="301"/>
      <c r="AD625" s="301"/>
      <c r="AE625" s="301"/>
      <c r="AF625" s="301"/>
      <c r="AG625" s="301"/>
      <c r="AH625" s="301"/>
      <c r="AI625" s="301"/>
      <c r="AJ625" s="301"/>
      <c r="AK625" s="301"/>
      <c r="AL625" s="301"/>
      <c r="AM625" s="301"/>
    </row>
    <row r="626" spans="1:39" x14ac:dyDescent="0.25">
      <c r="A626" s="301"/>
      <c r="B626" s="301"/>
      <c r="C626" s="301"/>
      <c r="D626" s="301"/>
      <c r="E626" s="301"/>
      <c r="F626" s="301"/>
      <c r="G626" s="301"/>
      <c r="H626" s="301"/>
      <c r="I626" s="301"/>
      <c r="J626" s="301"/>
      <c r="K626" s="301"/>
      <c r="L626" s="301"/>
      <c r="M626" s="301"/>
      <c r="N626" s="301"/>
      <c r="O626" s="301"/>
      <c r="P626" s="301"/>
      <c r="Q626" s="301"/>
      <c r="R626" s="301"/>
      <c r="S626" s="301"/>
      <c r="T626" s="301"/>
      <c r="U626" s="301"/>
      <c r="V626" s="301"/>
      <c r="W626" s="301"/>
      <c r="X626" s="301"/>
      <c r="Y626" s="301"/>
      <c r="Z626" s="301"/>
      <c r="AA626" s="301"/>
      <c r="AB626" s="301"/>
      <c r="AC626" s="301"/>
      <c r="AD626" s="301"/>
      <c r="AE626" s="301"/>
      <c r="AF626" s="301"/>
      <c r="AG626" s="301"/>
      <c r="AH626" s="301"/>
      <c r="AI626" s="301"/>
      <c r="AJ626" s="301"/>
      <c r="AK626" s="301"/>
      <c r="AL626" s="301"/>
      <c r="AM626" s="301"/>
    </row>
    <row r="627" spans="1:39" x14ac:dyDescent="0.25">
      <c r="A627" s="301"/>
      <c r="B627" s="301"/>
      <c r="C627" s="301"/>
      <c r="D627" s="301"/>
      <c r="E627" s="301"/>
      <c r="F627" s="301"/>
      <c r="G627" s="301"/>
      <c r="H627" s="301"/>
      <c r="I627" s="301"/>
      <c r="J627" s="301"/>
      <c r="K627" s="301"/>
      <c r="L627" s="301"/>
      <c r="M627" s="301"/>
      <c r="N627" s="301"/>
      <c r="O627" s="301"/>
      <c r="P627" s="301"/>
      <c r="Q627" s="301"/>
      <c r="R627" s="301"/>
      <c r="S627" s="301"/>
      <c r="T627" s="301"/>
      <c r="U627" s="301"/>
      <c r="V627" s="301"/>
      <c r="W627" s="301"/>
      <c r="X627" s="301"/>
      <c r="Y627" s="301"/>
      <c r="Z627" s="301"/>
      <c r="AA627" s="301"/>
      <c r="AB627" s="301"/>
      <c r="AC627" s="301"/>
      <c r="AD627" s="301"/>
      <c r="AE627" s="301"/>
      <c r="AF627" s="301"/>
      <c r="AG627" s="301"/>
      <c r="AH627" s="301"/>
      <c r="AI627" s="301"/>
      <c r="AJ627" s="301"/>
      <c r="AK627" s="301"/>
      <c r="AL627" s="301"/>
      <c r="AM627" s="301"/>
    </row>
    <row r="628" spans="1:39" x14ac:dyDescent="0.25">
      <c r="A628" s="301"/>
      <c r="B628" s="301"/>
      <c r="C628" s="301"/>
      <c r="D628" s="301"/>
      <c r="E628" s="301"/>
      <c r="F628" s="301"/>
      <c r="G628" s="301"/>
      <c r="H628" s="301"/>
      <c r="I628" s="301"/>
      <c r="J628" s="301"/>
      <c r="K628" s="301"/>
      <c r="L628" s="301"/>
      <c r="M628" s="301"/>
      <c r="N628" s="301"/>
      <c r="O628" s="301"/>
      <c r="P628" s="301"/>
      <c r="Q628" s="301"/>
      <c r="R628" s="301"/>
      <c r="S628" s="301"/>
      <c r="T628" s="301"/>
      <c r="U628" s="301"/>
      <c r="V628" s="301"/>
      <c r="W628" s="301"/>
      <c r="X628" s="301"/>
      <c r="Y628" s="301"/>
      <c r="Z628" s="301"/>
      <c r="AA628" s="301"/>
      <c r="AB628" s="301"/>
      <c r="AC628" s="301"/>
      <c r="AD628" s="301"/>
      <c r="AE628" s="301"/>
      <c r="AF628" s="301"/>
      <c r="AG628" s="301"/>
      <c r="AH628" s="301"/>
      <c r="AI628" s="301"/>
      <c r="AJ628" s="301"/>
      <c r="AK628" s="301"/>
      <c r="AL628" s="301"/>
      <c r="AM628" s="301"/>
    </row>
    <row r="629" spans="1:39" x14ac:dyDescent="0.25">
      <c r="A629" s="301"/>
      <c r="B629" s="301"/>
      <c r="C629" s="301"/>
      <c r="D629" s="301"/>
      <c r="E629" s="301"/>
      <c r="F629" s="301"/>
      <c r="G629" s="301"/>
      <c r="H629" s="301"/>
      <c r="I629" s="301"/>
      <c r="J629" s="301"/>
      <c r="K629" s="301"/>
      <c r="L629" s="301"/>
      <c r="M629" s="301"/>
      <c r="N629" s="301"/>
      <c r="O629" s="301"/>
      <c r="P629" s="301"/>
      <c r="Q629" s="301"/>
      <c r="R629" s="301"/>
      <c r="S629" s="301"/>
      <c r="T629" s="301"/>
      <c r="U629" s="301"/>
      <c r="V629" s="301"/>
      <c r="W629" s="301"/>
      <c r="X629" s="301"/>
      <c r="Y629" s="301"/>
      <c r="Z629" s="301"/>
      <c r="AA629" s="301"/>
      <c r="AB629" s="301"/>
      <c r="AC629" s="301"/>
      <c r="AD629" s="301"/>
      <c r="AE629" s="301"/>
      <c r="AF629" s="301"/>
      <c r="AG629" s="301"/>
      <c r="AH629" s="301"/>
      <c r="AI629" s="301"/>
      <c r="AJ629" s="301"/>
      <c r="AK629" s="301"/>
      <c r="AL629" s="301"/>
      <c r="AM629" s="301"/>
    </row>
    <row r="630" spans="1:39" x14ac:dyDescent="0.25">
      <c r="A630" s="301"/>
      <c r="B630" s="301"/>
      <c r="C630" s="301"/>
      <c r="D630" s="301"/>
      <c r="E630" s="301"/>
      <c r="F630" s="301"/>
      <c r="G630" s="301"/>
      <c r="H630" s="301"/>
      <c r="I630" s="301"/>
      <c r="J630" s="301"/>
      <c r="K630" s="301"/>
      <c r="L630" s="301"/>
      <c r="M630" s="301"/>
      <c r="N630" s="301"/>
      <c r="O630" s="301"/>
      <c r="P630" s="301"/>
      <c r="Q630" s="301"/>
      <c r="R630" s="301"/>
      <c r="S630" s="301"/>
      <c r="T630" s="301"/>
      <c r="U630" s="301"/>
      <c r="V630" s="301"/>
      <c r="W630" s="301"/>
      <c r="X630" s="301"/>
      <c r="Y630" s="301"/>
      <c r="Z630" s="301"/>
      <c r="AA630" s="301"/>
      <c r="AB630" s="301"/>
      <c r="AC630" s="301"/>
      <c r="AD630" s="301"/>
      <c r="AE630" s="301"/>
      <c r="AF630" s="301"/>
      <c r="AG630" s="301"/>
      <c r="AH630" s="301"/>
      <c r="AI630" s="301"/>
      <c r="AJ630" s="301"/>
      <c r="AK630" s="301"/>
      <c r="AL630" s="301"/>
      <c r="AM630" s="301"/>
    </row>
    <row r="631" spans="1:39" x14ac:dyDescent="0.25">
      <c r="A631" s="301"/>
      <c r="B631" s="301"/>
      <c r="C631" s="301"/>
      <c r="D631" s="301"/>
      <c r="E631" s="301"/>
      <c r="F631" s="301"/>
      <c r="G631" s="301"/>
      <c r="H631" s="301"/>
      <c r="I631" s="301"/>
      <c r="J631" s="301"/>
      <c r="K631" s="301"/>
      <c r="L631" s="301"/>
      <c r="M631" s="301"/>
      <c r="N631" s="301"/>
      <c r="O631" s="301"/>
      <c r="P631" s="301"/>
      <c r="Q631" s="301"/>
      <c r="R631" s="301"/>
      <c r="S631" s="301"/>
      <c r="T631" s="301"/>
      <c r="U631" s="301"/>
      <c r="V631" s="301"/>
      <c r="W631" s="301"/>
      <c r="X631" s="301"/>
      <c r="Y631" s="301"/>
      <c r="Z631" s="301"/>
      <c r="AA631" s="301"/>
      <c r="AB631" s="301"/>
      <c r="AC631" s="301"/>
      <c r="AD631" s="301"/>
      <c r="AE631" s="301"/>
      <c r="AF631" s="301"/>
      <c r="AG631" s="301"/>
      <c r="AH631" s="301"/>
      <c r="AI631" s="301"/>
      <c r="AJ631" s="301"/>
      <c r="AK631" s="301"/>
      <c r="AL631" s="301"/>
      <c r="AM631" s="301"/>
    </row>
    <row r="632" spans="1:39" x14ac:dyDescent="0.25">
      <c r="A632" s="301"/>
      <c r="B632" s="301"/>
      <c r="C632" s="301"/>
      <c r="D632" s="301"/>
      <c r="E632" s="301"/>
      <c r="F632" s="301"/>
      <c r="G632" s="301"/>
      <c r="H632" s="301"/>
      <c r="I632" s="301"/>
      <c r="J632" s="301"/>
      <c r="K632" s="301"/>
      <c r="L632" s="301"/>
      <c r="M632" s="301"/>
      <c r="N632" s="301"/>
      <c r="O632" s="301"/>
      <c r="P632" s="301"/>
      <c r="Q632" s="301"/>
      <c r="R632" s="301"/>
      <c r="S632" s="301"/>
      <c r="T632" s="301"/>
      <c r="U632" s="301"/>
      <c r="V632" s="301"/>
      <c r="W632" s="301"/>
      <c r="X632" s="301"/>
      <c r="Y632" s="301"/>
      <c r="Z632" s="301"/>
      <c r="AA632" s="301"/>
      <c r="AB632" s="301"/>
      <c r="AC632" s="301"/>
      <c r="AD632" s="301"/>
      <c r="AE632" s="301"/>
      <c r="AF632" s="301"/>
      <c r="AG632" s="301"/>
      <c r="AH632" s="301"/>
      <c r="AI632" s="301"/>
      <c r="AJ632" s="301"/>
      <c r="AK632" s="301"/>
      <c r="AL632" s="301"/>
      <c r="AM632" s="301"/>
    </row>
    <row r="633" spans="1:39" x14ac:dyDescent="0.25">
      <c r="A633" s="301"/>
      <c r="B633" s="301"/>
      <c r="C633" s="301"/>
      <c r="D633" s="301"/>
      <c r="E633" s="301"/>
      <c r="F633" s="301"/>
      <c r="G633" s="301"/>
      <c r="H633" s="301"/>
      <c r="I633" s="301"/>
      <c r="J633" s="301"/>
      <c r="K633" s="301"/>
      <c r="L633" s="301"/>
      <c r="M633" s="301"/>
      <c r="N633" s="301"/>
      <c r="O633" s="301"/>
      <c r="P633" s="301"/>
      <c r="Q633" s="301"/>
      <c r="R633" s="301"/>
      <c r="S633" s="301"/>
      <c r="T633" s="301"/>
      <c r="U633" s="301"/>
      <c r="V633" s="301"/>
      <c r="W633" s="301"/>
      <c r="X633" s="301"/>
      <c r="Y633" s="301"/>
      <c r="Z633" s="301"/>
      <c r="AA633" s="301"/>
      <c r="AB633" s="301"/>
      <c r="AC633" s="301"/>
      <c r="AD633" s="301"/>
      <c r="AE633" s="301"/>
      <c r="AF633" s="301"/>
      <c r="AG633" s="301"/>
      <c r="AH633" s="301"/>
      <c r="AI633" s="301"/>
      <c r="AJ633" s="301"/>
      <c r="AK633" s="301"/>
      <c r="AL633" s="301"/>
      <c r="AM633" s="301"/>
    </row>
    <row r="634" spans="1:39" x14ac:dyDescent="0.25">
      <c r="A634" s="301"/>
      <c r="B634" s="301"/>
      <c r="C634" s="301"/>
      <c r="D634" s="301"/>
      <c r="E634" s="301"/>
      <c r="F634" s="301"/>
      <c r="G634" s="301"/>
      <c r="H634" s="301"/>
      <c r="I634" s="301"/>
      <c r="J634" s="301"/>
      <c r="K634" s="301"/>
      <c r="L634" s="301"/>
      <c r="M634" s="301"/>
      <c r="N634" s="301"/>
      <c r="O634" s="301"/>
      <c r="P634" s="301"/>
      <c r="Q634" s="301"/>
      <c r="R634" s="301"/>
      <c r="S634" s="301"/>
      <c r="T634" s="301"/>
      <c r="U634" s="301"/>
      <c r="V634" s="301"/>
      <c r="W634" s="301"/>
      <c r="X634" s="301"/>
      <c r="Y634" s="301"/>
      <c r="Z634" s="301"/>
      <c r="AA634" s="301"/>
      <c r="AB634" s="301"/>
      <c r="AC634" s="301"/>
      <c r="AD634" s="301"/>
      <c r="AE634" s="301"/>
      <c r="AF634" s="301"/>
      <c r="AG634" s="301"/>
      <c r="AH634" s="301"/>
      <c r="AI634" s="301"/>
      <c r="AJ634" s="301"/>
      <c r="AK634" s="301"/>
      <c r="AL634" s="301"/>
      <c r="AM634" s="301"/>
    </row>
    <row r="635" spans="1:39" x14ac:dyDescent="0.25">
      <c r="A635" s="301"/>
      <c r="B635" s="301"/>
      <c r="C635" s="301"/>
      <c r="D635" s="301"/>
      <c r="E635" s="301"/>
      <c r="F635" s="301"/>
      <c r="G635" s="301"/>
      <c r="H635" s="301"/>
      <c r="I635" s="301"/>
      <c r="J635" s="301"/>
      <c r="K635" s="301"/>
      <c r="L635" s="301"/>
      <c r="M635" s="301"/>
      <c r="N635" s="301"/>
      <c r="O635" s="301"/>
      <c r="P635" s="301"/>
      <c r="Q635" s="301"/>
      <c r="R635" s="301"/>
      <c r="S635" s="301"/>
      <c r="T635" s="301"/>
      <c r="U635" s="301"/>
      <c r="V635" s="301"/>
      <c r="W635" s="301"/>
      <c r="X635" s="301"/>
      <c r="Y635" s="301"/>
      <c r="Z635" s="301"/>
      <c r="AA635" s="301"/>
      <c r="AB635" s="301"/>
      <c r="AC635" s="301"/>
      <c r="AD635" s="301"/>
      <c r="AE635" s="301"/>
      <c r="AF635" s="301"/>
      <c r="AG635" s="301"/>
      <c r="AH635" s="301"/>
      <c r="AI635" s="301"/>
      <c r="AJ635" s="301"/>
      <c r="AK635" s="301"/>
      <c r="AL635" s="301"/>
      <c r="AM635" s="301"/>
    </row>
    <row r="636" spans="1:39" x14ac:dyDescent="0.25">
      <c r="A636" s="301"/>
      <c r="B636" s="301"/>
      <c r="C636" s="301"/>
      <c r="D636" s="301"/>
      <c r="E636" s="301"/>
      <c r="F636" s="301"/>
      <c r="G636" s="301"/>
      <c r="H636" s="301"/>
      <c r="I636" s="301"/>
      <c r="J636" s="301"/>
      <c r="K636" s="301"/>
      <c r="L636" s="301"/>
      <c r="M636" s="301"/>
      <c r="N636" s="301"/>
      <c r="O636" s="301"/>
      <c r="P636" s="301"/>
      <c r="Q636" s="301"/>
      <c r="R636" s="301"/>
      <c r="S636" s="301"/>
      <c r="T636" s="301"/>
      <c r="U636" s="301"/>
      <c r="V636" s="301"/>
      <c r="W636" s="301"/>
      <c r="X636" s="301"/>
      <c r="Y636" s="301"/>
      <c r="Z636" s="301"/>
      <c r="AA636" s="301"/>
      <c r="AB636" s="301"/>
      <c r="AC636" s="301"/>
      <c r="AD636" s="301"/>
      <c r="AE636" s="301"/>
      <c r="AF636" s="301"/>
      <c r="AG636" s="301"/>
      <c r="AH636" s="301"/>
      <c r="AI636" s="301"/>
      <c r="AJ636" s="301"/>
      <c r="AK636" s="301"/>
      <c r="AL636" s="301"/>
      <c r="AM636" s="301"/>
    </row>
    <row r="637" spans="1:39" x14ac:dyDescent="0.25">
      <c r="A637" s="301"/>
      <c r="B637" s="301"/>
      <c r="C637" s="301"/>
      <c r="D637" s="301"/>
      <c r="E637" s="301"/>
      <c r="F637" s="301"/>
      <c r="G637" s="301"/>
      <c r="H637" s="301"/>
      <c r="I637" s="301"/>
      <c r="J637" s="301"/>
      <c r="K637" s="301"/>
      <c r="L637" s="301"/>
      <c r="M637" s="301"/>
      <c r="N637" s="301"/>
      <c r="O637" s="301"/>
      <c r="P637" s="301"/>
      <c r="Q637" s="301"/>
      <c r="R637" s="301"/>
      <c r="S637" s="301"/>
      <c r="T637" s="301"/>
      <c r="U637" s="301"/>
      <c r="V637" s="301"/>
      <c r="W637" s="301"/>
      <c r="X637" s="301"/>
      <c r="Y637" s="301"/>
      <c r="Z637" s="301"/>
      <c r="AA637" s="301"/>
      <c r="AB637" s="301"/>
      <c r="AC637" s="301"/>
      <c r="AD637" s="301"/>
      <c r="AE637" s="301"/>
      <c r="AF637" s="301"/>
      <c r="AG637" s="301"/>
      <c r="AH637" s="301"/>
      <c r="AI637" s="301"/>
      <c r="AJ637" s="301"/>
      <c r="AK637" s="301"/>
      <c r="AL637" s="301"/>
      <c r="AM637" s="301"/>
    </row>
    <row r="638" spans="1:39" x14ac:dyDescent="0.25">
      <c r="A638" s="301"/>
      <c r="B638" s="301"/>
      <c r="C638" s="301"/>
      <c r="D638" s="301"/>
      <c r="E638" s="301"/>
      <c r="F638" s="301"/>
      <c r="G638" s="301"/>
      <c r="H638" s="301"/>
      <c r="I638" s="301"/>
      <c r="J638" s="301"/>
      <c r="K638" s="301"/>
      <c r="L638" s="301"/>
      <c r="M638" s="301"/>
      <c r="N638" s="301"/>
      <c r="O638" s="301"/>
      <c r="P638" s="301"/>
      <c r="Q638" s="301"/>
      <c r="R638" s="301"/>
      <c r="S638" s="301"/>
      <c r="T638" s="301"/>
      <c r="U638" s="301"/>
      <c r="V638" s="301"/>
      <c r="W638" s="301"/>
      <c r="X638" s="301"/>
      <c r="Y638" s="301"/>
      <c r="Z638" s="301"/>
      <c r="AA638" s="301"/>
      <c r="AB638" s="301"/>
      <c r="AC638" s="301"/>
      <c r="AD638" s="301"/>
      <c r="AE638" s="301"/>
      <c r="AF638" s="301"/>
      <c r="AG638" s="301"/>
      <c r="AH638" s="301"/>
      <c r="AI638" s="301"/>
      <c r="AJ638" s="301"/>
      <c r="AK638" s="301"/>
      <c r="AL638" s="301"/>
      <c r="AM638" s="301"/>
    </row>
    <row r="639" spans="1:39" x14ac:dyDescent="0.25">
      <c r="A639" s="301"/>
      <c r="B639" s="301"/>
      <c r="C639" s="301"/>
      <c r="D639" s="301"/>
      <c r="E639" s="301"/>
      <c r="F639" s="301"/>
      <c r="G639" s="301"/>
      <c r="H639" s="301"/>
      <c r="I639" s="301"/>
      <c r="J639" s="301"/>
      <c r="K639" s="301"/>
      <c r="L639" s="301"/>
      <c r="M639" s="301"/>
      <c r="N639" s="301"/>
      <c r="O639" s="301"/>
      <c r="P639" s="301"/>
      <c r="Q639" s="301"/>
      <c r="R639" s="301"/>
      <c r="S639" s="301"/>
      <c r="T639" s="301"/>
      <c r="U639" s="301"/>
      <c r="V639" s="301"/>
      <c r="W639" s="301"/>
      <c r="X639" s="301"/>
      <c r="Y639" s="301"/>
      <c r="Z639" s="301"/>
      <c r="AA639" s="301"/>
      <c r="AB639" s="301"/>
      <c r="AC639" s="301"/>
      <c r="AD639" s="301"/>
      <c r="AE639" s="301"/>
      <c r="AF639" s="301"/>
      <c r="AG639" s="301"/>
      <c r="AH639" s="301"/>
      <c r="AI639" s="301"/>
      <c r="AJ639" s="301"/>
      <c r="AK639" s="301"/>
      <c r="AL639" s="301"/>
      <c r="AM639" s="301"/>
    </row>
    <row r="640" spans="1:39" x14ac:dyDescent="0.25">
      <c r="A640" s="301"/>
      <c r="B640" s="301"/>
      <c r="C640" s="301"/>
      <c r="D640" s="301"/>
      <c r="E640" s="301"/>
      <c r="F640" s="301"/>
      <c r="G640" s="301"/>
      <c r="H640" s="301"/>
      <c r="I640" s="301"/>
      <c r="J640" s="301"/>
      <c r="K640" s="301"/>
      <c r="L640" s="301"/>
      <c r="M640" s="301"/>
      <c r="N640" s="301"/>
      <c r="O640" s="301"/>
      <c r="P640" s="301"/>
      <c r="Q640" s="301"/>
      <c r="R640" s="301"/>
      <c r="S640" s="301"/>
      <c r="T640" s="301"/>
      <c r="U640" s="301"/>
      <c r="V640" s="301"/>
      <c r="W640" s="301"/>
      <c r="X640" s="301"/>
      <c r="Y640" s="301"/>
      <c r="Z640" s="301"/>
      <c r="AA640" s="301"/>
      <c r="AB640" s="301"/>
      <c r="AC640" s="301"/>
      <c r="AD640" s="301"/>
      <c r="AE640" s="301"/>
      <c r="AF640" s="301"/>
      <c r="AG640" s="301"/>
      <c r="AH640" s="301"/>
      <c r="AI640" s="301"/>
      <c r="AJ640" s="301"/>
      <c r="AK640" s="301"/>
      <c r="AL640" s="301"/>
      <c r="AM640" s="301"/>
    </row>
    <row r="641" spans="1:39" x14ac:dyDescent="0.25">
      <c r="A641" s="301"/>
      <c r="B641" s="301"/>
      <c r="C641" s="301"/>
      <c r="D641" s="301"/>
      <c r="E641" s="301"/>
      <c r="F641" s="301"/>
      <c r="G641" s="301"/>
      <c r="H641" s="301"/>
      <c r="I641" s="301"/>
      <c r="J641" s="301"/>
      <c r="K641" s="301"/>
      <c r="L641" s="301"/>
      <c r="M641" s="301"/>
      <c r="N641" s="301"/>
      <c r="O641" s="301"/>
      <c r="P641" s="301"/>
      <c r="Q641" s="301"/>
      <c r="R641" s="301"/>
      <c r="S641" s="301"/>
      <c r="T641" s="301"/>
      <c r="U641" s="301"/>
      <c r="V641" s="301"/>
      <c r="W641" s="301"/>
      <c r="X641" s="301"/>
      <c r="Y641" s="301"/>
      <c r="Z641" s="301"/>
      <c r="AA641" s="301"/>
      <c r="AB641" s="301"/>
      <c r="AC641" s="301"/>
      <c r="AD641" s="301"/>
      <c r="AE641" s="301"/>
      <c r="AF641" s="301"/>
      <c r="AG641" s="301"/>
      <c r="AH641" s="301"/>
      <c r="AI641" s="301"/>
      <c r="AJ641" s="301"/>
      <c r="AK641" s="301"/>
      <c r="AL641" s="301"/>
      <c r="AM641" s="301"/>
    </row>
    <row r="642" spans="1:39" x14ac:dyDescent="0.25">
      <c r="A642" s="301"/>
      <c r="B642" s="301"/>
      <c r="C642" s="301"/>
      <c r="D642" s="301"/>
      <c r="E642" s="301"/>
      <c r="F642" s="301"/>
      <c r="G642" s="301"/>
      <c r="H642" s="301"/>
      <c r="I642" s="301"/>
      <c r="J642" s="301"/>
      <c r="K642" s="301"/>
      <c r="L642" s="301"/>
      <c r="M642" s="301"/>
      <c r="N642" s="301"/>
      <c r="O642" s="301"/>
      <c r="P642" s="301"/>
      <c r="Q642" s="301"/>
      <c r="R642" s="301"/>
      <c r="S642" s="301"/>
      <c r="T642" s="301"/>
      <c r="U642" s="301"/>
      <c r="V642" s="301"/>
      <c r="W642" s="301"/>
      <c r="X642" s="301"/>
      <c r="Y642" s="301"/>
      <c r="Z642" s="301"/>
      <c r="AA642" s="301"/>
      <c r="AB642" s="301"/>
      <c r="AC642" s="301"/>
      <c r="AD642" s="301"/>
      <c r="AE642" s="301"/>
      <c r="AF642" s="301"/>
      <c r="AG642" s="301"/>
      <c r="AH642" s="301"/>
      <c r="AI642" s="301"/>
      <c r="AJ642" s="301"/>
      <c r="AK642" s="301"/>
      <c r="AL642" s="301"/>
      <c r="AM642" s="301"/>
    </row>
    <row r="643" spans="1:39" x14ac:dyDescent="0.25">
      <c r="A643" s="301"/>
      <c r="B643" s="301"/>
      <c r="C643" s="301"/>
      <c r="D643" s="301"/>
      <c r="E643" s="301"/>
      <c r="F643" s="301"/>
      <c r="G643" s="301"/>
      <c r="H643" s="301"/>
      <c r="I643" s="301"/>
      <c r="J643" s="301"/>
      <c r="K643" s="301"/>
      <c r="L643" s="301"/>
      <c r="M643" s="301"/>
      <c r="N643" s="301"/>
      <c r="O643" s="301"/>
      <c r="P643" s="301"/>
      <c r="Q643" s="301"/>
      <c r="R643" s="301"/>
      <c r="S643" s="301"/>
      <c r="T643" s="301"/>
      <c r="U643" s="301"/>
      <c r="V643" s="301"/>
      <c r="W643" s="301"/>
      <c r="X643" s="301"/>
      <c r="Y643" s="301"/>
      <c r="Z643" s="301"/>
      <c r="AA643" s="301"/>
      <c r="AB643" s="301"/>
      <c r="AC643" s="301"/>
      <c r="AD643" s="301"/>
      <c r="AE643" s="301"/>
      <c r="AF643" s="301"/>
      <c r="AG643" s="301"/>
      <c r="AH643" s="301"/>
      <c r="AI643" s="301"/>
      <c r="AJ643" s="301"/>
      <c r="AK643" s="301"/>
      <c r="AL643" s="301"/>
      <c r="AM643" s="301"/>
    </row>
    <row r="644" spans="1:39" x14ac:dyDescent="0.25">
      <c r="A644" s="301"/>
      <c r="B644" s="301"/>
      <c r="C644" s="301"/>
      <c r="D644" s="301"/>
      <c r="E644" s="301"/>
      <c r="F644" s="301"/>
      <c r="G644" s="301"/>
      <c r="H644" s="301"/>
      <c r="I644" s="301"/>
      <c r="J644" s="301"/>
      <c r="K644" s="301"/>
      <c r="L644" s="301"/>
      <c r="M644" s="301"/>
      <c r="N644" s="301"/>
      <c r="O644" s="301"/>
      <c r="P644" s="301"/>
      <c r="Q644" s="301"/>
      <c r="R644" s="301"/>
      <c r="S644" s="301"/>
      <c r="T644" s="301"/>
      <c r="U644" s="301"/>
      <c r="V644" s="301"/>
      <c r="W644" s="301"/>
      <c r="X644" s="301"/>
      <c r="Y644" s="301"/>
      <c r="Z644" s="301"/>
      <c r="AA644" s="301"/>
      <c r="AB644" s="301"/>
      <c r="AC644" s="301"/>
      <c r="AD644" s="301"/>
      <c r="AE644" s="301"/>
      <c r="AF644" s="301"/>
      <c r="AG644" s="301"/>
      <c r="AH644" s="301"/>
      <c r="AI644" s="301"/>
      <c r="AJ644" s="301"/>
      <c r="AK644" s="301"/>
      <c r="AL644" s="301"/>
      <c r="AM644" s="301"/>
    </row>
    <row r="645" spans="1:39" x14ac:dyDescent="0.25">
      <c r="A645" s="301"/>
      <c r="B645" s="301"/>
      <c r="C645" s="301"/>
      <c r="D645" s="301"/>
      <c r="E645" s="301"/>
      <c r="F645" s="301"/>
      <c r="G645" s="301"/>
      <c r="H645" s="301"/>
      <c r="I645" s="301"/>
      <c r="J645" s="301"/>
      <c r="K645" s="301"/>
      <c r="L645" s="301"/>
      <c r="M645" s="301"/>
      <c r="N645" s="301"/>
      <c r="O645" s="301"/>
      <c r="P645" s="301"/>
      <c r="Q645" s="301"/>
      <c r="R645" s="301"/>
      <c r="S645" s="301"/>
      <c r="T645" s="301"/>
      <c r="U645" s="301"/>
      <c r="V645" s="301"/>
      <c r="W645" s="301"/>
      <c r="X645" s="301"/>
      <c r="Y645" s="301"/>
      <c r="Z645" s="301"/>
      <c r="AA645" s="301"/>
      <c r="AB645" s="301"/>
      <c r="AC645" s="301"/>
      <c r="AD645" s="301"/>
      <c r="AE645" s="301"/>
      <c r="AF645" s="301"/>
      <c r="AG645" s="301"/>
      <c r="AH645" s="301"/>
      <c r="AI645" s="301"/>
      <c r="AJ645" s="301"/>
      <c r="AK645" s="301"/>
      <c r="AL645" s="301"/>
      <c r="AM645" s="301"/>
    </row>
    <row r="646" spans="1:39" x14ac:dyDescent="0.25">
      <c r="A646" s="301"/>
      <c r="B646" s="301"/>
      <c r="C646" s="301"/>
      <c r="D646" s="301"/>
      <c r="E646" s="301"/>
      <c r="F646" s="301"/>
      <c r="G646" s="301"/>
      <c r="H646" s="301"/>
      <c r="I646" s="301"/>
      <c r="J646" s="301"/>
      <c r="K646" s="301"/>
      <c r="L646" s="301"/>
      <c r="M646" s="301"/>
      <c r="N646" s="301"/>
      <c r="O646" s="301"/>
      <c r="P646" s="301"/>
      <c r="Q646" s="301"/>
      <c r="R646" s="301"/>
      <c r="S646" s="301"/>
      <c r="T646" s="301"/>
      <c r="U646" s="301"/>
      <c r="V646" s="301"/>
      <c r="W646" s="301"/>
      <c r="X646" s="301"/>
      <c r="Y646" s="301"/>
      <c r="Z646" s="301"/>
      <c r="AA646" s="301"/>
      <c r="AB646" s="301"/>
      <c r="AC646" s="301"/>
      <c r="AD646" s="301"/>
      <c r="AE646" s="301"/>
      <c r="AF646" s="301"/>
      <c r="AG646" s="301"/>
      <c r="AH646" s="301"/>
      <c r="AI646" s="301"/>
      <c r="AJ646" s="301"/>
      <c r="AK646" s="301"/>
      <c r="AL646" s="301"/>
      <c r="AM646" s="301"/>
    </row>
    <row r="647" spans="1:39" x14ac:dyDescent="0.25">
      <c r="A647" s="301"/>
      <c r="B647" s="301"/>
      <c r="C647" s="301"/>
      <c r="D647" s="301"/>
      <c r="E647" s="301"/>
      <c r="F647" s="301"/>
      <c r="G647" s="301"/>
      <c r="H647" s="301"/>
      <c r="I647" s="301"/>
      <c r="J647" s="301"/>
      <c r="K647" s="301"/>
      <c r="L647" s="301"/>
      <c r="M647" s="301"/>
      <c r="N647" s="301"/>
      <c r="O647" s="301"/>
      <c r="P647" s="301"/>
      <c r="Q647" s="301"/>
      <c r="R647" s="301"/>
      <c r="S647" s="301"/>
      <c r="T647" s="301"/>
      <c r="U647" s="301"/>
      <c r="V647" s="301"/>
      <c r="W647" s="301"/>
      <c r="X647" s="301"/>
      <c r="Y647" s="301"/>
      <c r="Z647" s="301"/>
      <c r="AA647" s="301"/>
      <c r="AB647" s="301"/>
      <c r="AC647" s="301"/>
      <c r="AD647" s="301"/>
      <c r="AE647" s="301"/>
      <c r="AF647" s="301"/>
      <c r="AG647" s="301"/>
      <c r="AH647" s="301"/>
      <c r="AI647" s="301"/>
      <c r="AJ647" s="301"/>
      <c r="AK647" s="301"/>
      <c r="AL647" s="301"/>
      <c r="AM647" s="301"/>
    </row>
    <row r="648" spans="1:39" x14ac:dyDescent="0.25">
      <c r="A648" s="301"/>
      <c r="B648" s="301"/>
      <c r="C648" s="301"/>
      <c r="D648" s="301"/>
      <c r="E648" s="301"/>
      <c r="F648" s="301"/>
      <c r="G648" s="301"/>
      <c r="H648" s="301"/>
      <c r="I648" s="301"/>
      <c r="J648" s="301"/>
      <c r="K648" s="301"/>
      <c r="L648" s="301"/>
      <c r="M648" s="301"/>
      <c r="N648" s="301"/>
      <c r="O648" s="301"/>
      <c r="P648" s="301"/>
      <c r="Q648" s="301"/>
      <c r="R648" s="301"/>
      <c r="S648" s="301"/>
      <c r="T648" s="301"/>
      <c r="U648" s="301"/>
      <c r="V648" s="301"/>
      <c r="W648" s="301"/>
      <c r="X648" s="301"/>
      <c r="Y648" s="301"/>
      <c r="Z648" s="301"/>
      <c r="AA648" s="301"/>
      <c r="AB648" s="301"/>
      <c r="AC648" s="301"/>
      <c r="AD648" s="301"/>
      <c r="AE648" s="301"/>
      <c r="AF648" s="301"/>
      <c r="AG648" s="301"/>
      <c r="AH648" s="301"/>
      <c r="AI648" s="301"/>
      <c r="AJ648" s="301"/>
      <c r="AK648" s="301"/>
      <c r="AL648" s="301"/>
      <c r="AM648" s="301"/>
    </row>
    <row r="649" spans="1:39" x14ac:dyDescent="0.25">
      <c r="A649" s="301"/>
      <c r="B649" s="301"/>
      <c r="C649" s="301"/>
      <c r="D649" s="301"/>
      <c r="E649" s="301"/>
      <c r="F649" s="301"/>
      <c r="G649" s="301"/>
      <c r="H649" s="301"/>
      <c r="I649" s="301"/>
      <c r="J649" s="301"/>
      <c r="K649" s="301"/>
      <c r="L649" s="301"/>
      <c r="M649" s="301"/>
      <c r="N649" s="301"/>
      <c r="O649" s="301"/>
      <c r="P649" s="301"/>
      <c r="Q649" s="301"/>
      <c r="R649" s="301"/>
      <c r="S649" s="301"/>
      <c r="T649" s="301"/>
      <c r="U649" s="301"/>
      <c r="V649" s="301"/>
      <c r="W649" s="301"/>
      <c r="X649" s="301"/>
      <c r="Y649" s="301"/>
      <c r="Z649" s="301"/>
      <c r="AA649" s="301"/>
      <c r="AB649" s="301"/>
      <c r="AC649" s="301"/>
      <c r="AD649" s="301"/>
      <c r="AE649" s="301"/>
      <c r="AF649" s="301"/>
      <c r="AG649" s="301"/>
      <c r="AH649" s="301"/>
      <c r="AI649" s="301"/>
      <c r="AJ649" s="301"/>
      <c r="AK649" s="301"/>
      <c r="AL649" s="301"/>
      <c r="AM649" s="301"/>
    </row>
    <row r="650" spans="1:39" x14ac:dyDescent="0.25">
      <c r="A650" s="301"/>
      <c r="B650" s="301"/>
      <c r="C650" s="301"/>
      <c r="D650" s="301"/>
      <c r="E650" s="301"/>
      <c r="F650" s="301"/>
      <c r="G650" s="301"/>
      <c r="H650" s="301"/>
      <c r="I650" s="301"/>
      <c r="J650" s="301"/>
      <c r="K650" s="301"/>
      <c r="L650" s="301"/>
      <c r="M650" s="301"/>
      <c r="N650" s="301"/>
      <c r="O650" s="301"/>
      <c r="P650" s="301"/>
      <c r="Q650" s="301"/>
      <c r="R650" s="301"/>
      <c r="S650" s="301"/>
      <c r="T650" s="301"/>
      <c r="U650" s="301"/>
      <c r="V650" s="301"/>
      <c r="W650" s="301"/>
      <c r="X650" s="301"/>
      <c r="Y650" s="301"/>
      <c r="Z650" s="301"/>
      <c r="AA650" s="301"/>
      <c r="AB650" s="301"/>
      <c r="AC650" s="301"/>
      <c r="AD650" s="301"/>
      <c r="AE650" s="301"/>
      <c r="AF650" s="301"/>
      <c r="AG650" s="301"/>
      <c r="AH650" s="301"/>
      <c r="AI650" s="301"/>
      <c r="AJ650" s="301"/>
      <c r="AK650" s="301"/>
      <c r="AL650" s="301"/>
      <c r="AM650" s="301"/>
    </row>
    <row r="651" spans="1:39" x14ac:dyDescent="0.25">
      <c r="A651" s="301"/>
      <c r="B651" s="301"/>
      <c r="C651" s="301"/>
      <c r="D651" s="301"/>
      <c r="E651" s="301"/>
      <c r="F651" s="301"/>
      <c r="G651" s="301"/>
      <c r="H651" s="301"/>
      <c r="I651" s="301"/>
      <c r="J651" s="301"/>
      <c r="K651" s="301"/>
      <c r="L651" s="301"/>
      <c r="M651" s="301"/>
      <c r="N651" s="301"/>
      <c r="O651" s="301"/>
      <c r="P651" s="301"/>
      <c r="Q651" s="301"/>
      <c r="R651" s="301"/>
      <c r="S651" s="301"/>
      <c r="T651" s="301"/>
      <c r="U651" s="301"/>
      <c r="V651" s="301"/>
      <c r="W651" s="301"/>
      <c r="X651" s="301"/>
      <c r="Y651" s="301"/>
      <c r="Z651" s="301"/>
      <c r="AA651" s="301"/>
      <c r="AB651" s="301"/>
      <c r="AC651" s="301"/>
      <c r="AD651" s="301"/>
      <c r="AE651" s="301"/>
      <c r="AF651" s="301"/>
      <c r="AG651" s="301"/>
      <c r="AH651" s="301"/>
      <c r="AI651" s="301"/>
      <c r="AJ651" s="301"/>
      <c r="AK651" s="301"/>
      <c r="AL651" s="301"/>
      <c r="AM651" s="301"/>
    </row>
    <row r="652" spans="1:39" x14ac:dyDescent="0.25">
      <c r="A652" s="301"/>
      <c r="B652" s="301"/>
      <c r="C652" s="301"/>
      <c r="D652" s="301"/>
      <c r="E652" s="301"/>
      <c r="F652" s="301"/>
      <c r="G652" s="301"/>
      <c r="H652" s="301"/>
      <c r="I652" s="301"/>
      <c r="J652" s="301"/>
      <c r="K652" s="301"/>
      <c r="L652" s="301"/>
      <c r="M652" s="301"/>
      <c r="N652" s="301"/>
      <c r="O652" s="301"/>
      <c r="P652" s="301"/>
      <c r="Q652" s="301"/>
      <c r="R652" s="301"/>
      <c r="S652" s="301"/>
      <c r="T652" s="301"/>
      <c r="U652" s="301"/>
      <c r="V652" s="301"/>
      <c r="W652" s="301"/>
      <c r="X652" s="301"/>
      <c r="Y652" s="301"/>
      <c r="Z652" s="301"/>
      <c r="AA652" s="301"/>
      <c r="AB652" s="301"/>
      <c r="AC652" s="301"/>
      <c r="AD652" s="301"/>
      <c r="AE652" s="301"/>
      <c r="AF652" s="301"/>
      <c r="AG652" s="301"/>
      <c r="AH652" s="301"/>
      <c r="AI652" s="301"/>
      <c r="AJ652" s="301"/>
      <c r="AK652" s="301"/>
      <c r="AL652" s="301"/>
      <c r="AM652" s="301"/>
    </row>
    <row r="653" spans="1:39" x14ac:dyDescent="0.25">
      <c r="A653" s="301"/>
      <c r="B653" s="301"/>
      <c r="C653" s="301"/>
      <c r="D653" s="301"/>
      <c r="E653" s="301"/>
      <c r="F653" s="301"/>
      <c r="G653" s="301"/>
      <c r="H653" s="301"/>
      <c r="I653" s="301"/>
      <c r="J653" s="301"/>
      <c r="K653" s="301"/>
      <c r="L653" s="301"/>
      <c r="M653" s="301"/>
      <c r="N653" s="301"/>
      <c r="O653" s="301"/>
      <c r="P653" s="301"/>
      <c r="Q653" s="301"/>
      <c r="R653" s="301"/>
      <c r="S653" s="301"/>
      <c r="T653" s="301"/>
      <c r="U653" s="301"/>
      <c r="V653" s="301"/>
      <c r="W653" s="301"/>
      <c r="X653" s="301"/>
      <c r="Y653" s="301"/>
      <c r="Z653" s="301"/>
      <c r="AA653" s="301"/>
      <c r="AB653" s="301"/>
      <c r="AC653" s="301"/>
      <c r="AD653" s="301"/>
      <c r="AE653" s="301"/>
      <c r="AF653" s="301"/>
      <c r="AG653" s="301"/>
      <c r="AH653" s="301"/>
      <c r="AI653" s="301"/>
      <c r="AJ653" s="301"/>
      <c r="AK653" s="301"/>
      <c r="AL653" s="301"/>
      <c r="AM653" s="301"/>
    </row>
    <row r="654" spans="1:39" x14ac:dyDescent="0.25">
      <c r="A654" s="301"/>
      <c r="B654" s="301"/>
      <c r="C654" s="301"/>
      <c r="D654" s="301"/>
      <c r="E654" s="301"/>
      <c r="F654" s="301"/>
      <c r="G654" s="301"/>
      <c r="H654" s="301"/>
      <c r="I654" s="301"/>
      <c r="J654" s="301"/>
      <c r="K654" s="301"/>
      <c r="L654" s="301"/>
      <c r="M654" s="301"/>
      <c r="N654" s="301"/>
      <c r="O654" s="301"/>
      <c r="P654" s="301"/>
      <c r="Q654" s="301"/>
      <c r="R654" s="301"/>
      <c r="S654" s="301"/>
      <c r="T654" s="301"/>
      <c r="U654" s="301"/>
      <c r="V654" s="301"/>
      <c r="W654" s="301"/>
      <c r="X654" s="301"/>
      <c r="Y654" s="301"/>
      <c r="Z654" s="301"/>
      <c r="AA654" s="301"/>
      <c r="AB654" s="301"/>
      <c r="AC654" s="301"/>
      <c r="AD654" s="301"/>
      <c r="AE654" s="301"/>
      <c r="AF654" s="301"/>
      <c r="AG654" s="301"/>
      <c r="AH654" s="301"/>
      <c r="AI654" s="301"/>
      <c r="AJ654" s="301"/>
      <c r="AK654" s="301"/>
      <c r="AL654" s="301"/>
      <c r="AM654" s="301"/>
    </row>
    <row r="655" spans="1:39" x14ac:dyDescent="0.25">
      <c r="A655" s="301"/>
      <c r="B655" s="301"/>
      <c r="C655" s="301"/>
      <c r="D655" s="301"/>
      <c r="E655" s="301"/>
      <c r="F655" s="301"/>
      <c r="G655" s="301"/>
      <c r="H655" s="301"/>
      <c r="I655" s="301"/>
      <c r="J655" s="301"/>
      <c r="K655" s="301"/>
      <c r="L655" s="301"/>
      <c r="M655" s="301"/>
      <c r="N655" s="301"/>
      <c r="O655" s="301"/>
      <c r="P655" s="301"/>
      <c r="Q655" s="301"/>
      <c r="R655" s="301"/>
      <c r="S655" s="301"/>
      <c r="T655" s="301"/>
      <c r="U655" s="301"/>
      <c r="V655" s="301"/>
      <c r="W655" s="301"/>
      <c r="X655" s="301"/>
      <c r="Y655" s="301"/>
      <c r="Z655" s="301"/>
      <c r="AA655" s="301"/>
      <c r="AB655" s="301"/>
      <c r="AC655" s="301"/>
      <c r="AD655" s="301"/>
      <c r="AE655" s="301"/>
      <c r="AF655" s="301"/>
      <c r="AG655" s="301"/>
      <c r="AH655" s="301"/>
      <c r="AI655" s="301"/>
      <c r="AJ655" s="301"/>
      <c r="AK655" s="301"/>
      <c r="AL655" s="301"/>
      <c r="AM655" s="301"/>
    </row>
    <row r="656" spans="1:39" x14ac:dyDescent="0.25">
      <c r="A656" s="301"/>
      <c r="B656" s="301"/>
      <c r="C656" s="301"/>
      <c r="D656" s="301"/>
      <c r="E656" s="301"/>
      <c r="F656" s="301"/>
      <c r="G656" s="301"/>
      <c r="H656" s="301"/>
      <c r="I656" s="301"/>
      <c r="J656" s="301"/>
      <c r="K656" s="301"/>
      <c r="L656" s="301"/>
      <c r="M656" s="301"/>
      <c r="N656" s="301"/>
      <c r="O656" s="301"/>
      <c r="P656" s="301"/>
      <c r="Q656" s="301"/>
      <c r="R656" s="301"/>
      <c r="S656" s="301"/>
      <c r="T656" s="301"/>
      <c r="U656" s="301"/>
      <c r="V656" s="301"/>
      <c r="W656" s="301"/>
      <c r="X656" s="301"/>
      <c r="Y656" s="301"/>
      <c r="Z656" s="301"/>
      <c r="AA656" s="301"/>
      <c r="AB656" s="301"/>
      <c r="AC656" s="301"/>
      <c r="AD656" s="301"/>
      <c r="AE656" s="301"/>
      <c r="AF656" s="301"/>
      <c r="AG656" s="301"/>
      <c r="AH656" s="301"/>
      <c r="AI656" s="301"/>
      <c r="AJ656" s="301"/>
      <c r="AK656" s="301"/>
      <c r="AL656" s="301"/>
      <c r="AM656" s="301"/>
    </row>
    <row r="657" spans="1:39" x14ac:dyDescent="0.25">
      <c r="A657" s="301"/>
      <c r="B657" s="301"/>
      <c r="C657" s="301"/>
      <c r="D657" s="301"/>
      <c r="E657" s="301"/>
      <c r="F657" s="301"/>
      <c r="G657" s="301"/>
      <c r="H657" s="301"/>
      <c r="I657" s="301"/>
      <c r="J657" s="301"/>
      <c r="K657" s="301"/>
      <c r="L657" s="301"/>
      <c r="M657" s="301"/>
      <c r="N657" s="301"/>
      <c r="O657" s="301"/>
      <c r="P657" s="301"/>
      <c r="Q657" s="301"/>
      <c r="R657" s="301"/>
      <c r="S657" s="301"/>
      <c r="T657" s="301"/>
      <c r="U657" s="301"/>
      <c r="V657" s="301"/>
      <c r="W657" s="301"/>
      <c r="X657" s="301"/>
      <c r="Y657" s="301"/>
      <c r="Z657" s="301"/>
      <c r="AA657" s="301"/>
      <c r="AB657" s="301"/>
      <c r="AC657" s="301"/>
      <c r="AD657" s="301"/>
      <c r="AE657" s="301"/>
      <c r="AF657" s="301"/>
      <c r="AG657" s="301"/>
      <c r="AH657" s="301"/>
      <c r="AI657" s="301"/>
      <c r="AJ657" s="301"/>
      <c r="AK657" s="301"/>
      <c r="AL657" s="301"/>
      <c r="AM657" s="301"/>
    </row>
    <row r="658" spans="1:39" x14ac:dyDescent="0.25">
      <c r="A658" s="301"/>
      <c r="B658" s="301"/>
      <c r="C658" s="301"/>
      <c r="D658" s="301"/>
      <c r="E658" s="301"/>
      <c r="F658" s="301"/>
      <c r="G658" s="301"/>
      <c r="H658" s="301"/>
      <c r="I658" s="301"/>
      <c r="J658" s="301"/>
      <c r="K658" s="301"/>
      <c r="L658" s="301"/>
      <c r="M658" s="301"/>
      <c r="N658" s="301"/>
      <c r="O658" s="301"/>
      <c r="P658" s="301"/>
      <c r="Q658" s="301"/>
      <c r="R658" s="301"/>
      <c r="S658" s="301"/>
      <c r="T658" s="301"/>
      <c r="U658" s="301"/>
      <c r="V658" s="301"/>
      <c r="W658" s="301"/>
      <c r="X658" s="301"/>
      <c r="Y658" s="301"/>
      <c r="Z658" s="301"/>
      <c r="AA658" s="301"/>
      <c r="AB658" s="301"/>
      <c r="AC658" s="301"/>
      <c r="AD658" s="301"/>
      <c r="AE658" s="301"/>
      <c r="AF658" s="301"/>
      <c r="AG658" s="301"/>
      <c r="AH658" s="301"/>
      <c r="AI658" s="301"/>
      <c r="AJ658" s="301"/>
      <c r="AK658" s="301"/>
      <c r="AL658" s="301"/>
      <c r="AM658" s="301"/>
    </row>
    <row r="659" spans="1:39" x14ac:dyDescent="0.25">
      <c r="A659" s="301"/>
      <c r="B659" s="301"/>
      <c r="C659" s="301"/>
      <c r="D659" s="301"/>
      <c r="E659" s="301"/>
      <c r="F659" s="301"/>
      <c r="G659" s="301"/>
      <c r="H659" s="301"/>
      <c r="I659" s="301"/>
      <c r="J659" s="301"/>
      <c r="K659" s="301"/>
      <c r="L659" s="301"/>
      <c r="M659" s="301"/>
      <c r="N659" s="301"/>
      <c r="O659" s="301"/>
      <c r="P659" s="301"/>
      <c r="Q659" s="301"/>
      <c r="R659" s="301"/>
      <c r="S659" s="301"/>
      <c r="T659" s="301"/>
      <c r="U659" s="301"/>
      <c r="V659" s="301"/>
      <c r="W659" s="301"/>
      <c r="X659" s="301"/>
      <c r="Y659" s="301"/>
      <c r="Z659" s="301"/>
      <c r="AA659" s="301"/>
      <c r="AB659" s="301"/>
      <c r="AC659" s="301"/>
      <c r="AD659" s="301"/>
      <c r="AE659" s="301"/>
      <c r="AF659" s="301"/>
      <c r="AG659" s="301"/>
      <c r="AH659" s="301"/>
      <c r="AI659" s="301"/>
      <c r="AJ659" s="301"/>
      <c r="AK659" s="301"/>
      <c r="AL659" s="301"/>
      <c r="AM659" s="301"/>
    </row>
    <row r="660" spans="1:39" x14ac:dyDescent="0.25">
      <c r="A660" s="301"/>
      <c r="B660" s="301"/>
      <c r="C660" s="301"/>
      <c r="D660" s="301"/>
      <c r="E660" s="301"/>
      <c r="F660" s="301"/>
      <c r="G660" s="301"/>
      <c r="H660" s="301"/>
      <c r="I660" s="301"/>
      <c r="J660" s="301"/>
      <c r="K660" s="301"/>
      <c r="L660" s="301"/>
      <c r="M660" s="301"/>
      <c r="N660" s="301"/>
      <c r="O660" s="301"/>
      <c r="P660" s="301"/>
      <c r="Q660" s="301"/>
      <c r="R660" s="301"/>
      <c r="S660" s="301"/>
      <c r="T660" s="301"/>
      <c r="U660" s="301"/>
      <c r="V660" s="301"/>
      <c r="W660" s="301"/>
      <c r="X660" s="301"/>
      <c r="Y660" s="301"/>
      <c r="Z660" s="301"/>
      <c r="AA660" s="301"/>
      <c r="AB660" s="301"/>
      <c r="AC660" s="301"/>
      <c r="AD660" s="301"/>
      <c r="AE660" s="301"/>
      <c r="AF660" s="301"/>
      <c r="AG660" s="301"/>
      <c r="AH660" s="301"/>
      <c r="AI660" s="301"/>
      <c r="AJ660" s="301"/>
      <c r="AK660" s="301"/>
      <c r="AL660" s="301"/>
      <c r="AM660" s="301"/>
    </row>
    <row r="661" spans="1:39" x14ac:dyDescent="0.25">
      <c r="A661" s="301"/>
      <c r="B661" s="301"/>
      <c r="C661" s="301"/>
      <c r="D661" s="301"/>
      <c r="E661" s="301"/>
      <c r="F661" s="301"/>
      <c r="G661" s="301"/>
      <c r="H661" s="301"/>
      <c r="I661" s="301"/>
      <c r="J661" s="301"/>
      <c r="K661" s="301"/>
      <c r="L661" s="301"/>
      <c r="M661" s="301"/>
      <c r="N661" s="301"/>
      <c r="O661" s="301"/>
      <c r="P661" s="301"/>
      <c r="Q661" s="301"/>
      <c r="R661" s="301"/>
      <c r="S661" s="301"/>
      <c r="T661" s="301"/>
      <c r="U661" s="301"/>
      <c r="V661" s="301"/>
      <c r="W661" s="301"/>
      <c r="X661" s="301"/>
      <c r="Y661" s="301"/>
      <c r="Z661" s="301"/>
      <c r="AA661" s="301"/>
      <c r="AB661" s="301"/>
      <c r="AC661" s="301"/>
      <c r="AD661" s="301"/>
      <c r="AE661" s="301"/>
      <c r="AF661" s="301"/>
      <c r="AG661" s="301"/>
      <c r="AH661" s="301"/>
      <c r="AI661" s="301"/>
      <c r="AJ661" s="301"/>
      <c r="AK661" s="301"/>
      <c r="AL661" s="301"/>
      <c r="AM661" s="301"/>
    </row>
    <row r="662" spans="1:39" x14ac:dyDescent="0.25">
      <c r="A662" s="301"/>
      <c r="B662" s="301"/>
      <c r="C662" s="301"/>
      <c r="D662" s="301"/>
      <c r="E662" s="301"/>
      <c r="F662" s="301"/>
      <c r="G662" s="301"/>
      <c r="H662" s="301"/>
      <c r="I662" s="301"/>
      <c r="J662" s="301"/>
      <c r="K662" s="301"/>
      <c r="L662" s="301"/>
      <c r="M662" s="301"/>
      <c r="N662" s="301"/>
      <c r="O662" s="301"/>
      <c r="P662" s="301"/>
      <c r="Q662" s="301"/>
      <c r="R662" s="301"/>
      <c r="S662" s="301"/>
      <c r="T662" s="301"/>
      <c r="U662" s="301"/>
      <c r="V662" s="301"/>
      <c r="W662" s="301"/>
      <c r="X662" s="301"/>
      <c r="Y662" s="301"/>
      <c r="Z662" s="301"/>
      <c r="AA662" s="301"/>
      <c r="AB662" s="301"/>
      <c r="AC662" s="301"/>
      <c r="AD662" s="301"/>
      <c r="AE662" s="301"/>
      <c r="AF662" s="301"/>
      <c r="AG662" s="301"/>
      <c r="AH662" s="301"/>
      <c r="AI662" s="301"/>
      <c r="AJ662" s="301"/>
      <c r="AK662" s="301"/>
      <c r="AL662" s="301"/>
      <c r="AM662" s="301"/>
    </row>
    <row r="663" spans="1:39" x14ac:dyDescent="0.25">
      <c r="A663" s="301"/>
      <c r="B663" s="301"/>
      <c r="C663" s="301"/>
      <c r="D663" s="301"/>
      <c r="E663" s="301"/>
      <c r="F663" s="301"/>
      <c r="G663" s="301"/>
      <c r="H663" s="301"/>
      <c r="I663" s="301"/>
      <c r="J663" s="301"/>
      <c r="K663" s="301"/>
      <c r="L663" s="301"/>
      <c r="M663" s="301"/>
      <c r="N663" s="301"/>
      <c r="O663" s="301"/>
      <c r="P663" s="301"/>
      <c r="Q663" s="301"/>
      <c r="R663" s="301"/>
      <c r="S663" s="301"/>
      <c r="T663" s="301"/>
      <c r="U663" s="301"/>
      <c r="V663" s="301"/>
      <c r="W663" s="301"/>
      <c r="X663" s="301"/>
      <c r="Y663" s="301"/>
      <c r="Z663" s="301"/>
      <c r="AA663" s="301"/>
      <c r="AB663" s="301"/>
      <c r="AC663" s="301"/>
      <c r="AD663" s="301"/>
      <c r="AE663" s="301"/>
      <c r="AF663" s="301"/>
      <c r="AG663" s="301"/>
      <c r="AH663" s="301"/>
      <c r="AI663" s="301"/>
      <c r="AJ663" s="301"/>
      <c r="AK663" s="301"/>
      <c r="AL663" s="301"/>
      <c r="AM663" s="301"/>
    </row>
    <row r="664" spans="1:39" x14ac:dyDescent="0.25">
      <c r="A664" s="301"/>
      <c r="B664" s="301"/>
      <c r="C664" s="301"/>
      <c r="D664" s="301"/>
      <c r="E664" s="301"/>
      <c r="F664" s="301"/>
      <c r="G664" s="301"/>
      <c r="H664" s="301"/>
      <c r="I664" s="301"/>
      <c r="J664" s="301"/>
      <c r="K664" s="301"/>
      <c r="L664" s="301"/>
      <c r="M664" s="301"/>
      <c r="N664" s="301"/>
      <c r="O664" s="301"/>
      <c r="P664" s="301"/>
      <c r="Q664" s="301"/>
      <c r="R664" s="301"/>
      <c r="S664" s="301"/>
      <c r="T664" s="301"/>
      <c r="U664" s="301"/>
      <c r="V664" s="301"/>
      <c r="W664" s="301"/>
      <c r="X664" s="301"/>
      <c r="Y664" s="301"/>
      <c r="Z664" s="301"/>
      <c r="AA664" s="301"/>
      <c r="AB664" s="301"/>
      <c r="AC664" s="301"/>
      <c r="AD664" s="301"/>
      <c r="AE664" s="301"/>
      <c r="AF664" s="301"/>
      <c r="AG664" s="301"/>
      <c r="AH664" s="301"/>
      <c r="AI664" s="301"/>
      <c r="AJ664" s="301"/>
      <c r="AK664" s="301"/>
      <c r="AL664" s="301"/>
      <c r="AM664" s="301"/>
    </row>
    <row r="665" spans="1:39" x14ac:dyDescent="0.25">
      <c r="A665" s="301"/>
      <c r="B665" s="301"/>
      <c r="C665" s="301"/>
      <c r="D665" s="301"/>
      <c r="E665" s="301"/>
      <c r="F665" s="301"/>
      <c r="G665" s="301"/>
      <c r="H665" s="301"/>
      <c r="I665" s="301"/>
      <c r="J665" s="301"/>
      <c r="K665" s="301"/>
      <c r="L665" s="301"/>
      <c r="M665" s="301"/>
      <c r="N665" s="301"/>
      <c r="O665" s="301"/>
      <c r="P665" s="301"/>
      <c r="Q665" s="301"/>
      <c r="R665" s="301"/>
      <c r="S665" s="301"/>
      <c r="T665" s="301"/>
      <c r="U665" s="301"/>
      <c r="V665" s="301"/>
      <c r="W665" s="301"/>
      <c r="X665" s="301"/>
      <c r="Y665" s="301"/>
      <c r="Z665" s="301"/>
      <c r="AA665" s="301"/>
      <c r="AB665" s="301"/>
      <c r="AC665" s="301"/>
      <c r="AD665" s="301"/>
      <c r="AE665" s="301"/>
      <c r="AF665" s="301"/>
      <c r="AG665" s="301"/>
      <c r="AH665" s="301"/>
      <c r="AI665" s="301"/>
      <c r="AJ665" s="301"/>
      <c r="AK665" s="301"/>
      <c r="AL665" s="301"/>
      <c r="AM665" s="301"/>
    </row>
    <row r="666" spans="1:39" x14ac:dyDescent="0.25">
      <c r="A666" s="301"/>
      <c r="B666" s="301"/>
      <c r="C666" s="301"/>
      <c r="D666" s="301"/>
      <c r="E666" s="301"/>
      <c r="F666" s="301"/>
      <c r="G666" s="301"/>
      <c r="H666" s="301"/>
      <c r="I666" s="301"/>
      <c r="J666" s="301"/>
      <c r="K666" s="301"/>
      <c r="L666" s="301"/>
      <c r="M666" s="301"/>
      <c r="N666" s="301"/>
      <c r="O666" s="301"/>
      <c r="P666" s="301"/>
      <c r="Q666" s="301"/>
      <c r="R666" s="301"/>
      <c r="S666" s="301"/>
      <c r="T666" s="301"/>
      <c r="U666" s="301"/>
      <c r="V666" s="301"/>
      <c r="W666" s="301"/>
      <c r="X666" s="301"/>
      <c r="Y666" s="301"/>
      <c r="Z666" s="301"/>
      <c r="AA666" s="301"/>
      <c r="AB666" s="301"/>
      <c r="AC666" s="301"/>
      <c r="AD666" s="301"/>
      <c r="AE666" s="301"/>
      <c r="AF666" s="301"/>
      <c r="AG666" s="301"/>
      <c r="AH666" s="301"/>
      <c r="AI666" s="301"/>
      <c r="AJ666" s="301"/>
      <c r="AK666" s="301"/>
      <c r="AL666" s="301"/>
      <c r="AM666" s="301"/>
    </row>
    <row r="667" spans="1:39" x14ac:dyDescent="0.25">
      <c r="A667" s="301"/>
      <c r="B667" s="301"/>
      <c r="C667" s="301"/>
      <c r="D667" s="301"/>
      <c r="E667" s="301"/>
      <c r="F667" s="301"/>
      <c r="G667" s="301"/>
      <c r="H667" s="301"/>
      <c r="I667" s="301"/>
      <c r="J667" s="301"/>
      <c r="K667" s="301"/>
      <c r="L667" s="301"/>
      <c r="M667" s="301"/>
      <c r="N667" s="301"/>
      <c r="O667" s="301"/>
      <c r="P667" s="301"/>
      <c r="Q667" s="301"/>
      <c r="R667" s="301"/>
      <c r="S667" s="301"/>
      <c r="T667" s="301"/>
      <c r="U667" s="301"/>
      <c r="V667" s="301"/>
      <c r="W667" s="301"/>
      <c r="X667" s="301"/>
      <c r="Y667" s="301"/>
      <c r="Z667" s="301"/>
      <c r="AA667" s="301"/>
      <c r="AB667" s="301"/>
      <c r="AC667" s="301"/>
      <c r="AD667" s="301"/>
      <c r="AE667" s="301"/>
      <c r="AF667" s="301"/>
      <c r="AG667" s="301"/>
      <c r="AH667" s="301"/>
      <c r="AI667" s="301"/>
      <c r="AJ667" s="301"/>
      <c r="AK667" s="301"/>
      <c r="AL667" s="301"/>
      <c r="AM667" s="301"/>
    </row>
    <row r="668" spans="1:39" x14ac:dyDescent="0.25">
      <c r="A668" s="301"/>
      <c r="B668" s="301"/>
      <c r="C668" s="301"/>
      <c r="D668" s="301"/>
      <c r="E668" s="301"/>
      <c r="F668" s="301"/>
      <c r="G668" s="301"/>
      <c r="H668" s="301"/>
      <c r="I668" s="301"/>
      <c r="J668" s="301"/>
      <c r="K668" s="301"/>
      <c r="L668" s="301"/>
      <c r="M668" s="301"/>
      <c r="N668" s="301"/>
      <c r="O668" s="301"/>
      <c r="P668" s="301"/>
      <c r="Q668" s="301"/>
      <c r="R668" s="301"/>
      <c r="S668" s="301"/>
      <c r="T668" s="301"/>
      <c r="U668" s="301"/>
      <c r="V668" s="301"/>
      <c r="W668" s="301"/>
      <c r="X668" s="301"/>
      <c r="Y668" s="301"/>
      <c r="Z668" s="301"/>
      <c r="AA668" s="301"/>
      <c r="AB668" s="301"/>
      <c r="AC668" s="301"/>
      <c r="AD668" s="301"/>
      <c r="AE668" s="301"/>
      <c r="AF668" s="301"/>
      <c r="AG668" s="301"/>
      <c r="AH668" s="301"/>
      <c r="AI668" s="301"/>
      <c r="AJ668" s="301"/>
      <c r="AK668" s="301"/>
      <c r="AL668" s="301"/>
      <c r="AM668" s="301"/>
    </row>
    <row r="669" spans="1:39" x14ac:dyDescent="0.25">
      <c r="A669" s="301"/>
      <c r="B669" s="301"/>
      <c r="C669" s="301"/>
      <c r="D669" s="301"/>
      <c r="E669" s="301"/>
      <c r="F669" s="301"/>
      <c r="G669" s="301"/>
      <c r="H669" s="301"/>
      <c r="I669" s="301"/>
      <c r="J669" s="301"/>
      <c r="K669" s="301"/>
      <c r="L669" s="301"/>
      <c r="M669" s="301"/>
      <c r="N669" s="301"/>
      <c r="O669" s="301"/>
      <c r="P669" s="301"/>
      <c r="Q669" s="301"/>
      <c r="R669" s="301"/>
      <c r="S669" s="301"/>
      <c r="T669" s="301"/>
      <c r="U669" s="301"/>
      <c r="V669" s="301"/>
      <c r="W669" s="301"/>
      <c r="X669" s="301"/>
      <c r="Y669" s="301"/>
      <c r="Z669" s="301"/>
      <c r="AA669" s="301"/>
      <c r="AB669" s="301"/>
      <c r="AC669" s="301"/>
      <c r="AD669" s="301"/>
      <c r="AE669" s="301"/>
      <c r="AF669" s="301"/>
      <c r="AG669" s="301"/>
      <c r="AH669" s="301"/>
      <c r="AI669" s="301"/>
      <c r="AJ669" s="301"/>
      <c r="AK669" s="301"/>
      <c r="AL669" s="301"/>
      <c r="AM669" s="301"/>
    </row>
    <row r="670" spans="1:39" x14ac:dyDescent="0.25">
      <c r="A670" s="301"/>
      <c r="B670" s="301"/>
      <c r="C670" s="301"/>
      <c r="D670" s="301"/>
      <c r="E670" s="301"/>
      <c r="F670" s="301"/>
      <c r="G670" s="301"/>
      <c r="H670" s="301"/>
      <c r="I670" s="301"/>
      <c r="J670" s="301"/>
      <c r="K670" s="301"/>
      <c r="L670" s="301"/>
      <c r="M670" s="301"/>
      <c r="N670" s="301"/>
      <c r="O670" s="301"/>
      <c r="P670" s="301"/>
      <c r="Q670" s="301"/>
      <c r="R670" s="301"/>
      <c r="S670" s="301"/>
      <c r="T670" s="301"/>
      <c r="U670" s="301"/>
      <c r="V670" s="301"/>
      <c r="W670" s="301"/>
      <c r="X670" s="301"/>
      <c r="Y670" s="301"/>
      <c r="Z670" s="301"/>
      <c r="AA670" s="301"/>
      <c r="AB670" s="301"/>
      <c r="AC670" s="301"/>
      <c r="AD670" s="301"/>
      <c r="AE670" s="301"/>
      <c r="AF670" s="301"/>
      <c r="AG670" s="301"/>
      <c r="AH670" s="301"/>
      <c r="AI670" s="301"/>
      <c r="AJ670" s="301"/>
      <c r="AK670" s="301"/>
      <c r="AL670" s="301"/>
      <c r="AM670" s="301"/>
    </row>
    <row r="671" spans="1:39" x14ac:dyDescent="0.25">
      <c r="A671" s="301"/>
      <c r="B671" s="301"/>
      <c r="C671" s="301"/>
      <c r="D671" s="301"/>
      <c r="E671" s="301"/>
      <c r="F671" s="301"/>
      <c r="G671" s="301"/>
      <c r="H671" s="301"/>
      <c r="I671" s="301"/>
      <c r="J671" s="301"/>
      <c r="K671" s="301"/>
      <c r="L671" s="301"/>
      <c r="M671" s="301"/>
      <c r="N671" s="301"/>
      <c r="O671" s="301"/>
      <c r="P671" s="301"/>
      <c r="Q671" s="301"/>
      <c r="R671" s="301"/>
      <c r="S671" s="301"/>
      <c r="T671" s="301"/>
      <c r="U671" s="301"/>
      <c r="V671" s="301"/>
      <c r="W671" s="301"/>
      <c r="X671" s="301"/>
      <c r="Y671" s="301"/>
      <c r="Z671" s="301"/>
      <c r="AA671" s="301"/>
      <c r="AB671" s="301"/>
      <c r="AC671" s="301"/>
      <c r="AD671" s="301"/>
      <c r="AE671" s="301"/>
      <c r="AF671" s="301"/>
      <c r="AG671" s="301"/>
      <c r="AH671" s="301"/>
      <c r="AI671" s="301"/>
      <c r="AJ671" s="301"/>
      <c r="AK671" s="301"/>
      <c r="AL671" s="301"/>
      <c r="AM671" s="301"/>
    </row>
    <row r="672" spans="1:39" x14ac:dyDescent="0.25">
      <c r="A672" s="301"/>
      <c r="B672" s="301"/>
      <c r="C672" s="301"/>
      <c r="D672" s="301"/>
      <c r="E672" s="301"/>
      <c r="F672" s="301"/>
      <c r="G672" s="301"/>
      <c r="H672" s="301"/>
      <c r="I672" s="301"/>
      <c r="J672" s="301"/>
      <c r="K672" s="301"/>
      <c r="L672" s="301"/>
      <c r="M672" s="301"/>
      <c r="N672" s="301"/>
      <c r="O672" s="301"/>
      <c r="P672" s="301"/>
      <c r="Q672" s="301"/>
      <c r="R672" s="301"/>
      <c r="S672" s="301"/>
      <c r="T672" s="301"/>
      <c r="U672" s="301"/>
      <c r="V672" s="301"/>
      <c r="W672" s="301"/>
      <c r="X672" s="301"/>
      <c r="Y672" s="301"/>
      <c r="Z672" s="301"/>
      <c r="AA672" s="301"/>
      <c r="AB672" s="301"/>
      <c r="AC672" s="301"/>
      <c r="AD672" s="301"/>
      <c r="AE672" s="301"/>
      <c r="AF672" s="301"/>
      <c r="AG672" s="301"/>
      <c r="AH672" s="301"/>
      <c r="AI672" s="301"/>
      <c r="AJ672" s="301"/>
      <c r="AK672" s="301"/>
      <c r="AL672" s="301"/>
      <c r="AM672" s="301"/>
    </row>
    <row r="673" spans="1:39" x14ac:dyDescent="0.25">
      <c r="A673" s="301"/>
      <c r="B673" s="301"/>
      <c r="C673" s="301"/>
      <c r="D673" s="301"/>
      <c r="E673" s="301"/>
      <c r="F673" s="301"/>
      <c r="G673" s="301"/>
      <c r="H673" s="301"/>
      <c r="I673" s="301"/>
      <c r="J673" s="301"/>
      <c r="K673" s="301"/>
      <c r="L673" s="301"/>
      <c r="M673" s="301"/>
      <c r="N673" s="301"/>
      <c r="O673" s="301"/>
      <c r="P673" s="301"/>
      <c r="Q673" s="301"/>
      <c r="R673" s="301"/>
      <c r="S673" s="301"/>
      <c r="T673" s="301"/>
      <c r="U673" s="301"/>
      <c r="V673" s="301"/>
      <c r="W673" s="301"/>
      <c r="X673" s="301"/>
      <c r="Y673" s="301"/>
      <c r="Z673" s="301"/>
      <c r="AA673" s="301"/>
      <c r="AB673" s="301"/>
      <c r="AC673" s="301"/>
      <c r="AD673" s="301"/>
      <c r="AE673" s="301"/>
      <c r="AF673" s="301"/>
      <c r="AG673" s="301"/>
      <c r="AH673" s="301"/>
      <c r="AI673" s="301"/>
      <c r="AJ673" s="301"/>
      <c r="AK673" s="301"/>
      <c r="AL673" s="301"/>
      <c r="AM673" s="301"/>
    </row>
    <row r="674" spans="1:39" x14ac:dyDescent="0.25">
      <c r="A674" s="301"/>
      <c r="B674" s="301"/>
      <c r="C674" s="301"/>
      <c r="D674" s="301"/>
      <c r="E674" s="301"/>
      <c r="F674" s="301"/>
      <c r="G674" s="301"/>
      <c r="H674" s="301"/>
      <c r="I674" s="301"/>
      <c r="J674" s="301"/>
      <c r="K674" s="301"/>
      <c r="L674" s="301"/>
      <c r="M674" s="301"/>
      <c r="N674" s="301"/>
      <c r="O674" s="301"/>
      <c r="P674" s="301"/>
      <c r="Q674" s="301"/>
      <c r="R674" s="301"/>
      <c r="S674" s="301"/>
      <c r="T674" s="301"/>
      <c r="U674" s="301"/>
      <c r="V674" s="301"/>
      <c r="W674" s="301"/>
      <c r="X674" s="301"/>
      <c r="Y674" s="301"/>
      <c r="Z674" s="301"/>
      <c r="AA674" s="301"/>
      <c r="AB674" s="301"/>
      <c r="AC674" s="301"/>
      <c r="AD674" s="301"/>
      <c r="AE674" s="301"/>
      <c r="AF674" s="301"/>
      <c r="AG674" s="301"/>
      <c r="AH674" s="301"/>
      <c r="AI674" s="301"/>
      <c r="AJ674" s="301"/>
      <c r="AK674" s="301"/>
      <c r="AL674" s="301"/>
      <c r="AM674" s="301"/>
    </row>
    <row r="675" spans="1:39" x14ac:dyDescent="0.25">
      <c r="A675" s="301"/>
      <c r="B675" s="301"/>
      <c r="C675" s="301"/>
      <c r="D675" s="301"/>
      <c r="E675" s="301"/>
      <c r="F675" s="301"/>
      <c r="G675" s="301"/>
      <c r="H675" s="301"/>
      <c r="I675" s="301"/>
      <c r="J675" s="301"/>
      <c r="K675" s="301"/>
      <c r="L675" s="301"/>
      <c r="M675" s="301"/>
      <c r="N675" s="301"/>
      <c r="O675" s="301"/>
      <c r="P675" s="301"/>
      <c r="Q675" s="301"/>
      <c r="R675" s="301"/>
      <c r="S675" s="301"/>
      <c r="T675" s="301"/>
      <c r="U675" s="301"/>
      <c r="V675" s="301"/>
      <c r="W675" s="301"/>
      <c r="X675" s="301"/>
      <c r="Y675" s="301"/>
      <c r="Z675" s="301"/>
      <c r="AA675" s="301"/>
      <c r="AB675" s="301"/>
      <c r="AC675" s="301"/>
      <c r="AD675" s="301"/>
      <c r="AE675" s="301"/>
      <c r="AF675" s="301"/>
      <c r="AG675" s="301"/>
      <c r="AH675" s="301"/>
      <c r="AI675" s="301"/>
      <c r="AJ675" s="301"/>
      <c r="AK675" s="301"/>
      <c r="AL675" s="301"/>
      <c r="AM675" s="301"/>
    </row>
    <row r="676" spans="1:39" x14ac:dyDescent="0.25">
      <c r="A676" s="301"/>
      <c r="B676" s="301"/>
      <c r="C676" s="301"/>
      <c r="D676" s="301"/>
      <c r="E676" s="301"/>
      <c r="F676" s="301"/>
      <c r="G676" s="301"/>
      <c r="H676" s="301"/>
      <c r="I676" s="301"/>
      <c r="J676" s="301"/>
      <c r="K676" s="301"/>
      <c r="L676" s="301"/>
      <c r="M676" s="301"/>
      <c r="N676" s="301"/>
      <c r="O676" s="301"/>
      <c r="P676" s="301"/>
      <c r="Q676" s="301"/>
      <c r="R676" s="301"/>
      <c r="S676" s="301"/>
      <c r="T676" s="301"/>
      <c r="U676" s="301"/>
      <c r="V676" s="301"/>
      <c r="W676" s="301"/>
      <c r="X676" s="301"/>
      <c r="Y676" s="301"/>
      <c r="Z676" s="301"/>
      <c r="AA676" s="301"/>
      <c r="AB676" s="301"/>
      <c r="AC676" s="301"/>
      <c r="AD676" s="301"/>
      <c r="AE676" s="301"/>
      <c r="AF676" s="301"/>
      <c r="AG676" s="301"/>
      <c r="AH676" s="301"/>
      <c r="AI676" s="301"/>
      <c r="AJ676" s="301"/>
      <c r="AK676" s="301"/>
      <c r="AL676" s="301"/>
      <c r="AM676" s="301"/>
    </row>
    <row r="677" spans="1:39" x14ac:dyDescent="0.25">
      <c r="A677" s="301"/>
      <c r="B677" s="301"/>
      <c r="C677" s="301"/>
      <c r="D677" s="301"/>
      <c r="E677" s="301"/>
      <c r="F677" s="301"/>
      <c r="G677" s="301"/>
      <c r="H677" s="301"/>
      <c r="I677" s="301"/>
      <c r="J677" s="301"/>
      <c r="K677" s="301"/>
      <c r="L677" s="301"/>
      <c r="M677" s="301"/>
      <c r="N677" s="301"/>
      <c r="O677" s="301"/>
      <c r="P677" s="301"/>
      <c r="Q677" s="301"/>
      <c r="R677" s="301"/>
      <c r="S677" s="301"/>
      <c r="T677" s="301"/>
      <c r="U677" s="301"/>
      <c r="V677" s="301"/>
      <c r="W677" s="301"/>
      <c r="X677" s="301"/>
      <c r="Y677" s="301"/>
      <c r="Z677" s="301"/>
      <c r="AA677" s="301"/>
      <c r="AB677" s="301"/>
      <c r="AC677" s="301"/>
      <c r="AD677" s="301"/>
      <c r="AE677" s="301"/>
      <c r="AF677" s="301"/>
      <c r="AG677" s="301"/>
      <c r="AH677" s="301"/>
      <c r="AI677" s="301"/>
      <c r="AJ677" s="301"/>
      <c r="AK677" s="301"/>
      <c r="AL677" s="301"/>
      <c r="AM677" s="301"/>
    </row>
    <row r="678" spans="1:39" x14ac:dyDescent="0.25">
      <c r="A678" s="301"/>
      <c r="B678" s="301"/>
      <c r="C678" s="301"/>
      <c r="D678" s="301"/>
      <c r="E678" s="301"/>
      <c r="F678" s="301"/>
      <c r="G678" s="301"/>
      <c r="H678" s="301"/>
      <c r="I678" s="301"/>
      <c r="J678" s="301"/>
      <c r="K678" s="301"/>
      <c r="L678" s="301"/>
      <c r="M678" s="301"/>
      <c r="N678" s="301"/>
      <c r="O678" s="301"/>
      <c r="P678" s="301"/>
      <c r="Q678" s="301"/>
      <c r="R678" s="301"/>
      <c r="S678" s="301"/>
      <c r="T678" s="301"/>
      <c r="U678" s="301"/>
      <c r="V678" s="301"/>
      <c r="W678" s="301"/>
      <c r="X678" s="301"/>
      <c r="Y678" s="301"/>
      <c r="Z678" s="301"/>
      <c r="AA678" s="301"/>
      <c r="AB678" s="301"/>
      <c r="AC678" s="301"/>
      <c r="AD678" s="301"/>
      <c r="AE678" s="301"/>
      <c r="AF678" s="301"/>
      <c r="AG678" s="301"/>
      <c r="AH678" s="301"/>
      <c r="AI678" s="301"/>
      <c r="AJ678" s="301"/>
      <c r="AK678" s="301"/>
      <c r="AL678" s="301"/>
      <c r="AM678" s="301"/>
    </row>
    <row r="679" spans="1:39" x14ac:dyDescent="0.25">
      <c r="A679" s="301"/>
      <c r="B679" s="301"/>
      <c r="C679" s="301"/>
      <c r="D679" s="301"/>
      <c r="E679" s="301"/>
      <c r="F679" s="301"/>
      <c r="G679" s="301"/>
      <c r="H679" s="301"/>
      <c r="I679" s="301"/>
      <c r="J679" s="301"/>
      <c r="K679" s="301"/>
      <c r="L679" s="301"/>
      <c r="M679" s="301"/>
      <c r="N679" s="301"/>
      <c r="O679" s="301"/>
      <c r="P679" s="301"/>
      <c r="Q679" s="301"/>
      <c r="R679" s="301"/>
      <c r="S679" s="301"/>
      <c r="T679" s="301"/>
      <c r="U679" s="301"/>
      <c r="V679" s="301"/>
      <c r="W679" s="301"/>
      <c r="X679" s="301"/>
      <c r="Y679" s="301"/>
      <c r="Z679" s="301"/>
      <c r="AA679" s="301"/>
      <c r="AB679" s="301"/>
      <c r="AC679" s="301"/>
      <c r="AD679" s="301"/>
      <c r="AE679" s="301"/>
      <c r="AF679" s="301"/>
      <c r="AG679" s="301"/>
      <c r="AH679" s="301"/>
      <c r="AI679" s="301"/>
      <c r="AJ679" s="301"/>
      <c r="AK679" s="301"/>
      <c r="AL679" s="301"/>
      <c r="AM679" s="301"/>
    </row>
    <row r="680" spans="1:39" x14ac:dyDescent="0.25">
      <c r="A680" s="301"/>
      <c r="B680" s="301"/>
      <c r="C680" s="301"/>
      <c r="D680" s="301"/>
      <c r="E680" s="301"/>
      <c r="F680" s="301"/>
      <c r="G680" s="301"/>
      <c r="H680" s="301"/>
      <c r="I680" s="301"/>
      <c r="J680" s="301"/>
      <c r="K680" s="301"/>
      <c r="L680" s="301"/>
      <c r="M680" s="301"/>
      <c r="N680" s="301"/>
      <c r="O680" s="301"/>
      <c r="P680" s="301"/>
      <c r="Q680" s="301"/>
      <c r="R680" s="301"/>
      <c r="S680" s="301"/>
      <c r="T680" s="301"/>
      <c r="U680" s="301"/>
      <c r="V680" s="301"/>
      <c r="W680" s="301"/>
      <c r="X680" s="301"/>
      <c r="Y680" s="301"/>
      <c r="Z680" s="301"/>
      <c r="AA680" s="301"/>
      <c r="AB680" s="301"/>
      <c r="AC680" s="301"/>
      <c r="AD680" s="301"/>
      <c r="AE680" s="301"/>
      <c r="AF680" s="301"/>
      <c r="AG680" s="301"/>
      <c r="AH680" s="301"/>
      <c r="AI680" s="301"/>
      <c r="AJ680" s="301"/>
      <c r="AK680" s="301"/>
      <c r="AL680" s="301"/>
      <c r="AM680" s="301"/>
    </row>
    <row r="681" spans="1:39" x14ac:dyDescent="0.25">
      <c r="A681" s="301"/>
      <c r="B681" s="301"/>
      <c r="C681" s="301"/>
      <c r="D681" s="301"/>
      <c r="E681" s="301"/>
      <c r="F681" s="301"/>
      <c r="G681" s="301"/>
      <c r="H681" s="301"/>
      <c r="I681" s="301"/>
      <c r="J681" s="301"/>
      <c r="K681" s="301"/>
      <c r="L681" s="301"/>
      <c r="M681" s="301"/>
      <c r="N681" s="301"/>
      <c r="O681" s="301"/>
      <c r="P681" s="301"/>
      <c r="Q681" s="301"/>
      <c r="R681" s="301"/>
      <c r="S681" s="301"/>
      <c r="T681" s="301"/>
      <c r="U681" s="301"/>
      <c r="V681" s="301"/>
      <c r="W681" s="301"/>
      <c r="X681" s="301"/>
      <c r="Y681" s="301"/>
      <c r="Z681" s="301"/>
      <c r="AA681" s="301"/>
      <c r="AB681" s="301"/>
      <c r="AC681" s="301"/>
      <c r="AD681" s="301"/>
      <c r="AE681" s="301"/>
      <c r="AF681" s="301"/>
      <c r="AG681" s="301"/>
      <c r="AH681" s="301"/>
      <c r="AI681" s="301"/>
      <c r="AJ681" s="301"/>
      <c r="AK681" s="301"/>
      <c r="AL681" s="301"/>
      <c r="AM681" s="301"/>
    </row>
    <row r="682" spans="1:39" x14ac:dyDescent="0.25">
      <c r="A682" s="301"/>
      <c r="B682" s="301"/>
      <c r="C682" s="301"/>
      <c r="D682" s="301"/>
      <c r="E682" s="301"/>
      <c r="F682" s="301"/>
      <c r="G682" s="301"/>
      <c r="H682" s="301"/>
      <c r="I682" s="301"/>
      <c r="J682" s="301"/>
      <c r="K682" s="301"/>
      <c r="L682" s="301"/>
      <c r="M682" s="301"/>
      <c r="N682" s="301"/>
      <c r="O682" s="301"/>
      <c r="P682" s="301"/>
      <c r="Q682" s="301"/>
      <c r="R682" s="301"/>
      <c r="S682" s="301"/>
      <c r="T682" s="301"/>
      <c r="U682" s="301"/>
      <c r="V682" s="301"/>
      <c r="W682" s="301"/>
      <c r="X682" s="301"/>
      <c r="Y682" s="301"/>
      <c r="Z682" s="301"/>
      <c r="AA682" s="301"/>
      <c r="AB682" s="301"/>
      <c r="AC682" s="301"/>
      <c r="AD682" s="301"/>
      <c r="AE682" s="301"/>
      <c r="AF682" s="301"/>
      <c r="AG682" s="301"/>
      <c r="AH682" s="301"/>
      <c r="AI682" s="301"/>
      <c r="AJ682" s="301"/>
      <c r="AK682" s="301"/>
      <c r="AL682" s="301"/>
      <c r="AM682" s="301"/>
    </row>
    <row r="683" spans="1:39" x14ac:dyDescent="0.25">
      <c r="A683" s="301"/>
      <c r="B683" s="301"/>
      <c r="C683" s="301"/>
      <c r="D683" s="301"/>
      <c r="E683" s="301"/>
      <c r="F683" s="301"/>
      <c r="G683" s="301"/>
      <c r="H683" s="301"/>
      <c r="I683" s="301"/>
      <c r="J683" s="301"/>
      <c r="K683" s="301"/>
      <c r="L683" s="301"/>
      <c r="M683" s="301"/>
      <c r="N683" s="301"/>
      <c r="O683" s="301"/>
      <c r="P683" s="301"/>
      <c r="Q683" s="301"/>
      <c r="R683" s="301"/>
      <c r="S683" s="301"/>
      <c r="T683" s="301"/>
      <c r="U683" s="301"/>
      <c r="V683" s="301"/>
      <c r="W683" s="301"/>
      <c r="X683" s="301"/>
      <c r="Y683" s="301"/>
      <c r="Z683" s="301"/>
      <c r="AA683" s="301"/>
      <c r="AB683" s="301"/>
      <c r="AC683" s="301"/>
      <c r="AD683" s="301"/>
      <c r="AE683" s="301"/>
      <c r="AF683" s="301"/>
      <c r="AG683" s="301"/>
      <c r="AH683" s="301"/>
      <c r="AI683" s="301"/>
      <c r="AJ683" s="301"/>
      <c r="AK683" s="301"/>
      <c r="AL683" s="301"/>
      <c r="AM683" s="301"/>
    </row>
    <row r="684" spans="1:39" x14ac:dyDescent="0.25">
      <c r="A684" s="301"/>
      <c r="B684" s="301"/>
      <c r="C684" s="301"/>
      <c r="D684" s="301"/>
      <c r="E684" s="301"/>
      <c r="F684" s="301"/>
      <c r="G684" s="301"/>
      <c r="H684" s="301"/>
      <c r="I684" s="301"/>
      <c r="J684" s="301"/>
      <c r="K684" s="301"/>
      <c r="L684" s="301"/>
      <c r="M684" s="301"/>
      <c r="N684" s="301"/>
      <c r="O684" s="301"/>
      <c r="P684" s="301"/>
      <c r="Q684" s="301"/>
      <c r="R684" s="301"/>
      <c r="S684" s="301"/>
      <c r="T684" s="301"/>
      <c r="U684" s="301"/>
      <c r="V684" s="301"/>
      <c r="W684" s="301"/>
      <c r="X684" s="301"/>
      <c r="Y684" s="301"/>
      <c r="Z684" s="301"/>
      <c r="AA684" s="301"/>
      <c r="AB684" s="301"/>
      <c r="AC684" s="301"/>
      <c r="AD684" s="301"/>
      <c r="AE684" s="301"/>
      <c r="AF684" s="301"/>
      <c r="AG684" s="301"/>
      <c r="AH684" s="301"/>
      <c r="AI684" s="301"/>
      <c r="AJ684" s="301"/>
      <c r="AK684" s="301"/>
      <c r="AL684" s="301"/>
      <c r="AM684" s="301"/>
    </row>
    <row r="685" spans="1:39" x14ac:dyDescent="0.25">
      <c r="A685" s="301"/>
      <c r="B685" s="301"/>
      <c r="C685" s="301"/>
      <c r="D685" s="301"/>
      <c r="E685" s="301"/>
      <c r="F685" s="301"/>
      <c r="G685" s="301"/>
      <c r="H685" s="301"/>
      <c r="I685" s="301"/>
      <c r="J685" s="301"/>
      <c r="K685" s="301"/>
      <c r="L685" s="301"/>
      <c r="M685" s="301"/>
      <c r="N685" s="301"/>
      <c r="O685" s="301"/>
      <c r="P685" s="301"/>
      <c r="Q685" s="301"/>
      <c r="R685" s="301"/>
      <c r="S685" s="301"/>
      <c r="T685" s="301"/>
      <c r="U685" s="301"/>
      <c r="V685" s="301"/>
      <c r="W685" s="301"/>
      <c r="X685" s="301"/>
      <c r="Y685" s="301"/>
      <c r="Z685" s="301"/>
      <c r="AA685" s="301"/>
      <c r="AB685" s="301"/>
      <c r="AC685" s="301"/>
      <c r="AD685" s="301"/>
      <c r="AE685" s="301"/>
      <c r="AF685" s="301"/>
      <c r="AG685" s="301"/>
      <c r="AH685" s="301"/>
      <c r="AI685" s="301"/>
      <c r="AJ685" s="301"/>
      <c r="AK685" s="301"/>
      <c r="AL685" s="301"/>
      <c r="AM685" s="301"/>
    </row>
    <row r="686" spans="1:39" x14ac:dyDescent="0.25">
      <c r="A686" s="301"/>
      <c r="B686" s="301"/>
      <c r="C686" s="301"/>
      <c r="D686" s="301"/>
      <c r="E686" s="301"/>
      <c r="F686" s="301"/>
      <c r="G686" s="301"/>
      <c r="H686" s="301"/>
      <c r="I686" s="301"/>
      <c r="J686" s="301"/>
      <c r="K686" s="301"/>
      <c r="L686" s="301"/>
      <c r="M686" s="301"/>
      <c r="N686" s="301"/>
      <c r="O686" s="301"/>
      <c r="P686" s="301"/>
      <c r="Q686" s="301"/>
      <c r="R686" s="301"/>
      <c r="S686" s="301"/>
      <c r="T686" s="301"/>
      <c r="U686" s="301"/>
      <c r="V686" s="301"/>
      <c r="W686" s="301"/>
      <c r="X686" s="301"/>
      <c r="Y686" s="301"/>
      <c r="Z686" s="301"/>
      <c r="AA686" s="301"/>
      <c r="AB686" s="301"/>
      <c r="AC686" s="301"/>
      <c r="AD686" s="301"/>
      <c r="AE686" s="301"/>
      <c r="AF686" s="301"/>
      <c r="AG686" s="301"/>
      <c r="AH686" s="301"/>
      <c r="AI686" s="301"/>
      <c r="AJ686" s="301"/>
      <c r="AK686" s="301"/>
      <c r="AL686" s="301"/>
      <c r="AM686" s="301"/>
    </row>
    <row r="687" spans="1:39" x14ac:dyDescent="0.25">
      <c r="A687" s="301"/>
      <c r="B687" s="301"/>
      <c r="C687" s="301"/>
      <c r="D687" s="301"/>
      <c r="E687" s="301"/>
      <c r="F687" s="301"/>
      <c r="G687" s="301"/>
      <c r="H687" s="301"/>
      <c r="I687" s="301"/>
      <c r="J687" s="301"/>
      <c r="K687" s="301"/>
      <c r="L687" s="301"/>
      <c r="M687" s="301"/>
      <c r="N687" s="301"/>
      <c r="O687" s="301"/>
      <c r="P687" s="301"/>
      <c r="Q687" s="301"/>
      <c r="R687" s="301"/>
      <c r="S687" s="301"/>
      <c r="T687" s="301"/>
      <c r="U687" s="301"/>
      <c r="V687" s="301"/>
      <c r="W687" s="301"/>
      <c r="X687" s="301"/>
      <c r="Y687" s="301"/>
      <c r="Z687" s="301"/>
      <c r="AA687" s="301"/>
      <c r="AB687" s="301"/>
      <c r="AC687" s="301"/>
      <c r="AD687" s="301"/>
      <c r="AE687" s="301"/>
      <c r="AF687" s="301"/>
      <c r="AG687" s="301"/>
      <c r="AH687" s="301"/>
      <c r="AI687" s="301"/>
      <c r="AJ687" s="301"/>
      <c r="AK687" s="301"/>
      <c r="AL687" s="301"/>
      <c r="AM687" s="301"/>
    </row>
    <row r="688" spans="1:39" x14ac:dyDescent="0.25">
      <c r="A688" s="301"/>
      <c r="B688" s="301"/>
      <c r="C688" s="301"/>
      <c r="D688" s="301"/>
      <c r="E688" s="301"/>
      <c r="F688" s="301"/>
      <c r="G688" s="301"/>
      <c r="H688" s="301"/>
      <c r="I688" s="301"/>
      <c r="J688" s="301"/>
      <c r="K688" s="301"/>
      <c r="L688" s="301"/>
      <c r="M688" s="301"/>
      <c r="N688" s="301"/>
      <c r="O688" s="301"/>
      <c r="P688" s="301"/>
      <c r="Q688" s="301"/>
      <c r="R688" s="301"/>
      <c r="S688" s="301"/>
      <c r="T688" s="301"/>
      <c r="U688" s="301"/>
      <c r="V688" s="301"/>
      <c r="W688" s="301"/>
      <c r="X688" s="301"/>
      <c r="Y688" s="301"/>
      <c r="Z688" s="301"/>
      <c r="AA688" s="301"/>
      <c r="AB688" s="301"/>
      <c r="AC688" s="301"/>
      <c r="AD688" s="301"/>
      <c r="AE688" s="301"/>
      <c r="AF688" s="301"/>
      <c r="AG688" s="301"/>
      <c r="AH688" s="301"/>
      <c r="AI688" s="301"/>
      <c r="AJ688" s="301"/>
      <c r="AK688" s="301"/>
      <c r="AL688" s="301"/>
      <c r="AM688" s="301"/>
    </row>
    <row r="689" spans="1:39" x14ac:dyDescent="0.25">
      <c r="A689" s="301"/>
      <c r="B689" s="301"/>
      <c r="C689" s="301"/>
      <c r="D689" s="301"/>
      <c r="E689" s="301"/>
      <c r="F689" s="301"/>
      <c r="G689" s="301"/>
      <c r="H689" s="301"/>
      <c r="I689" s="301"/>
      <c r="J689" s="301"/>
      <c r="K689" s="301"/>
      <c r="L689" s="301"/>
      <c r="M689" s="301"/>
      <c r="N689" s="301"/>
      <c r="O689" s="301"/>
      <c r="P689" s="301"/>
      <c r="Q689" s="301"/>
      <c r="R689" s="301"/>
      <c r="S689" s="301"/>
      <c r="T689" s="301"/>
      <c r="U689" s="301"/>
      <c r="V689" s="301"/>
      <c r="W689" s="301"/>
      <c r="X689" s="301"/>
      <c r="Y689" s="301"/>
      <c r="Z689" s="301"/>
      <c r="AA689" s="301"/>
      <c r="AB689" s="301"/>
      <c r="AC689" s="301"/>
      <c r="AD689" s="301"/>
      <c r="AE689" s="301"/>
      <c r="AF689" s="301"/>
      <c r="AG689" s="301"/>
      <c r="AH689" s="301"/>
      <c r="AI689" s="301"/>
      <c r="AJ689" s="301"/>
      <c r="AK689" s="301"/>
      <c r="AL689" s="301"/>
      <c r="AM689" s="301"/>
    </row>
    <row r="690" spans="1:39" x14ac:dyDescent="0.25">
      <c r="A690" s="301"/>
      <c r="B690" s="301"/>
      <c r="C690" s="301"/>
      <c r="D690" s="301"/>
      <c r="E690" s="301"/>
      <c r="F690" s="301"/>
      <c r="G690" s="301"/>
      <c r="H690" s="301"/>
      <c r="I690" s="301"/>
      <c r="J690" s="301"/>
      <c r="K690" s="301"/>
      <c r="L690" s="301"/>
      <c r="M690" s="301"/>
      <c r="N690" s="301"/>
      <c r="O690" s="301"/>
      <c r="P690" s="301"/>
      <c r="Q690" s="301"/>
      <c r="R690" s="301"/>
      <c r="S690" s="301"/>
      <c r="T690" s="301"/>
      <c r="U690" s="301"/>
      <c r="V690" s="301"/>
      <c r="W690" s="301"/>
      <c r="X690" s="301"/>
      <c r="Y690" s="301"/>
      <c r="Z690" s="301"/>
      <c r="AA690" s="301"/>
      <c r="AB690" s="301"/>
      <c r="AC690" s="301"/>
      <c r="AD690" s="301"/>
      <c r="AE690" s="301"/>
      <c r="AF690" s="301"/>
      <c r="AG690" s="301"/>
      <c r="AH690" s="301"/>
      <c r="AI690" s="301"/>
      <c r="AJ690" s="301"/>
      <c r="AK690" s="301"/>
      <c r="AL690" s="301"/>
      <c r="AM690" s="301"/>
    </row>
    <row r="691" spans="1:39" x14ac:dyDescent="0.25">
      <c r="A691" s="301"/>
      <c r="B691" s="301"/>
      <c r="C691" s="301"/>
      <c r="D691" s="301"/>
      <c r="E691" s="301"/>
      <c r="F691" s="301"/>
      <c r="G691" s="301"/>
      <c r="H691" s="301"/>
      <c r="I691" s="301"/>
      <c r="J691" s="301"/>
      <c r="K691" s="301"/>
      <c r="L691" s="301"/>
      <c r="M691" s="301"/>
      <c r="N691" s="301"/>
      <c r="O691" s="301"/>
      <c r="P691" s="301"/>
      <c r="Q691" s="301"/>
    </row>
    <row r="692" spans="1:39" x14ac:dyDescent="0.25">
      <c r="A692" s="301"/>
      <c r="B692" s="301"/>
      <c r="C692" s="301"/>
      <c r="D692" s="301"/>
      <c r="E692" s="301"/>
      <c r="F692" s="301"/>
      <c r="G692" s="301"/>
      <c r="H692" s="301"/>
      <c r="I692" s="301"/>
      <c r="J692" s="301"/>
      <c r="K692" s="301"/>
      <c r="L692" s="301"/>
      <c r="M692" s="301"/>
      <c r="N692" s="301"/>
      <c r="O692" s="301"/>
      <c r="P692" s="301"/>
      <c r="Q692" s="301"/>
    </row>
    <row r="693" spans="1:39" x14ac:dyDescent="0.25">
      <c r="A693" s="301"/>
      <c r="B693" s="301"/>
      <c r="C693" s="301"/>
      <c r="D693" s="301"/>
      <c r="E693" s="301"/>
      <c r="F693" s="301"/>
      <c r="G693" s="301"/>
      <c r="H693" s="301"/>
      <c r="I693" s="301"/>
      <c r="J693" s="301"/>
      <c r="K693" s="301"/>
      <c r="L693" s="301"/>
      <c r="M693" s="301"/>
      <c r="N693" s="301"/>
      <c r="O693" s="301"/>
      <c r="P693" s="301"/>
      <c r="Q693" s="301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30" zoomScaleNormal="130" workbookViewId="0">
      <pane ySplit="3" topLeftCell="A1498" activePane="bottomLeft" state="frozen"/>
      <selection pane="bottomLeft" activeCell="A1508" sqref="A1508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835" t="s">
        <v>7</v>
      </c>
      <c r="D1" s="835"/>
      <c r="E1" s="835"/>
      <c r="F1" s="835"/>
      <c r="G1" s="835"/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5"/>
      <c r="U1" s="835"/>
      <c r="V1" s="835"/>
      <c r="W1" s="835"/>
      <c r="X1" s="835"/>
      <c r="Y1" s="836"/>
    </row>
    <row r="2" spans="1:25" ht="36" customHeight="1" x14ac:dyDescent="0.25">
      <c r="A2" s="147"/>
      <c r="B2" s="833" t="s">
        <v>71</v>
      </c>
      <c r="C2" s="837" t="s">
        <v>128</v>
      </c>
      <c r="D2" s="834" t="s">
        <v>335</v>
      </c>
      <c r="E2" s="837" t="s">
        <v>67</v>
      </c>
      <c r="F2" s="833" t="s">
        <v>68</v>
      </c>
      <c r="G2" s="833" t="s">
        <v>69</v>
      </c>
      <c r="H2" s="833" t="s">
        <v>27</v>
      </c>
      <c r="I2" s="839" t="s">
        <v>70</v>
      </c>
      <c r="J2" s="833" t="s">
        <v>44</v>
      </c>
      <c r="K2" s="833" t="s">
        <v>46</v>
      </c>
      <c r="L2" s="833" t="s">
        <v>64</v>
      </c>
      <c r="M2" s="833" t="s">
        <v>65</v>
      </c>
      <c r="N2" s="833" t="s">
        <v>24</v>
      </c>
      <c r="O2" s="833"/>
      <c r="P2" s="833"/>
      <c r="Q2" s="833"/>
      <c r="R2" s="833" t="s">
        <v>49</v>
      </c>
      <c r="S2" s="833" t="s">
        <v>40</v>
      </c>
      <c r="T2" s="833" t="s">
        <v>41</v>
      </c>
      <c r="U2" s="833" t="s">
        <v>30</v>
      </c>
      <c r="V2" s="833" t="s">
        <v>72</v>
      </c>
      <c r="W2" s="833" t="s">
        <v>32</v>
      </c>
      <c r="X2" s="833" t="s">
        <v>33</v>
      </c>
      <c r="Y2" s="833" t="s">
        <v>34</v>
      </c>
    </row>
    <row r="3" spans="1:25" ht="20.25" x14ac:dyDescent="0.25">
      <c r="A3" s="148" t="s">
        <v>225</v>
      </c>
      <c r="B3" s="834"/>
      <c r="C3" s="837"/>
      <c r="D3" s="838"/>
      <c r="E3" s="837"/>
      <c r="F3" s="834"/>
      <c r="G3" s="834"/>
      <c r="H3" s="834"/>
      <c r="I3" s="838"/>
      <c r="J3" s="834"/>
      <c r="K3" s="834"/>
      <c r="L3" s="834"/>
      <c r="M3" s="834"/>
      <c r="N3" s="149" t="s">
        <v>91</v>
      </c>
      <c r="O3" s="149" t="s">
        <v>92</v>
      </c>
      <c r="P3" s="149" t="s">
        <v>93</v>
      </c>
      <c r="Q3" s="149" t="s">
        <v>94</v>
      </c>
      <c r="R3" s="834"/>
      <c r="S3" s="834"/>
      <c r="T3" s="834"/>
      <c r="U3" s="834"/>
      <c r="V3" s="834"/>
      <c r="W3" s="834"/>
      <c r="X3" s="834"/>
      <c r="Y3" s="834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91" t="s">
        <v>227</v>
      </c>
      <c r="C829" s="197" t="s">
        <v>475</v>
      </c>
      <c r="D829" s="197"/>
      <c r="E829" s="291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91" t="s">
        <v>227</v>
      </c>
      <c r="C830" s="197" t="s">
        <v>277</v>
      </c>
      <c r="D830" s="197"/>
      <c r="E830" s="291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91" t="s">
        <v>227</v>
      </c>
      <c r="C831" s="197" t="s">
        <v>277</v>
      </c>
      <c r="D831" s="197"/>
      <c r="E831" s="291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91" t="s">
        <v>227</v>
      </c>
      <c r="C832" s="197" t="s">
        <v>277</v>
      </c>
      <c r="D832" s="197"/>
      <c r="E832" s="291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91" t="s">
        <v>227</v>
      </c>
      <c r="C833" s="197" t="s">
        <v>277</v>
      </c>
      <c r="D833" s="197"/>
      <c r="E833" s="291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91" t="s">
        <v>227</v>
      </c>
      <c r="C834" s="197" t="s">
        <v>392</v>
      </c>
      <c r="D834" s="197"/>
      <c r="E834" s="291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91" t="s">
        <v>227</v>
      </c>
      <c r="C835" s="197" t="s">
        <v>223</v>
      </c>
      <c r="D835" s="197"/>
      <c r="E835" s="291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91" t="s">
        <v>227</v>
      </c>
      <c r="C836" s="197" t="s">
        <v>223</v>
      </c>
      <c r="D836" s="197"/>
      <c r="E836" s="291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91" t="s">
        <v>227</v>
      </c>
      <c r="C837" s="197" t="s">
        <v>475</v>
      </c>
      <c r="D837" s="197"/>
      <c r="E837" s="291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91" t="s">
        <v>228</v>
      </c>
      <c r="C839" s="197" t="s">
        <v>121</v>
      </c>
      <c r="D839" s="197"/>
      <c r="E839" s="291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91" t="s">
        <v>228</v>
      </c>
      <c r="C840" s="197" t="s">
        <v>121</v>
      </c>
      <c r="D840" s="197"/>
      <c r="E840" s="291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91" t="s">
        <v>228</v>
      </c>
      <c r="C841" s="197" t="s">
        <v>118</v>
      </c>
      <c r="D841" s="197"/>
      <c r="E841" s="291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91" t="s">
        <v>228</v>
      </c>
      <c r="C842" s="197" t="s">
        <v>424</v>
      </c>
      <c r="D842" s="197"/>
      <c r="E842" s="291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91" t="s">
        <v>228</v>
      </c>
      <c r="C843" s="197" t="s">
        <v>137</v>
      </c>
      <c r="D843" s="197"/>
      <c r="E843" s="291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91" t="s">
        <v>228</v>
      </c>
      <c r="C844" s="197" t="s">
        <v>137</v>
      </c>
      <c r="D844" s="197"/>
      <c r="E844" s="291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91" t="s">
        <v>228</v>
      </c>
      <c r="C845" s="197" t="s">
        <v>213</v>
      </c>
      <c r="D845" s="197"/>
      <c r="E845" s="291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91" t="s">
        <v>228</v>
      </c>
      <c r="C846" s="197" t="s">
        <v>503</v>
      </c>
      <c r="D846" s="197"/>
      <c r="E846" s="291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91" t="s">
        <v>228</v>
      </c>
      <c r="C847" s="197" t="s">
        <v>136</v>
      </c>
      <c r="D847" s="197"/>
      <c r="E847" s="291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91" t="s">
        <v>228</v>
      </c>
      <c r="C848" s="197" t="s">
        <v>248</v>
      </c>
      <c r="D848" s="197"/>
      <c r="E848" s="291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91" t="s">
        <v>228</v>
      </c>
      <c r="C849" s="197" t="s">
        <v>136</v>
      </c>
      <c r="D849" s="197"/>
      <c r="E849" s="291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5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5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5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5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5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5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5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5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5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5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5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5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5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5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5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5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5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5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5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5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5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5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5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5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33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33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33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33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33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33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33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33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33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33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33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33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33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33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33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33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33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33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33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33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33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33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33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33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33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33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33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33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33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33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33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33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33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33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33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33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33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33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33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33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33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33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33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33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33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33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33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33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33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33" t="s">
        <v>137</v>
      </c>
      <c r="D939" s="197"/>
      <c r="E939" s="333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33" t="s">
        <v>137</v>
      </c>
      <c r="D940" s="197"/>
      <c r="E940" s="333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33" t="s">
        <v>136</v>
      </c>
      <c r="D941" s="197"/>
      <c r="E941" s="333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33" t="s">
        <v>136</v>
      </c>
      <c r="D942" s="197"/>
      <c r="E942" s="333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33" t="s">
        <v>144</v>
      </c>
      <c r="D943" s="197"/>
      <c r="E943" s="333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33" t="s">
        <v>144</v>
      </c>
      <c r="D944" s="197"/>
      <c r="E944" s="333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33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33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33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33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33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33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54" t="s">
        <v>227</v>
      </c>
      <c r="C953" s="197" t="s">
        <v>137</v>
      </c>
      <c r="D953" s="197"/>
      <c r="E953" s="333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54" t="s">
        <v>227</v>
      </c>
      <c r="C954" s="197" t="s">
        <v>137</v>
      </c>
      <c r="D954" s="197"/>
      <c r="E954" s="333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54" t="s">
        <v>227</v>
      </c>
      <c r="C955" s="197" t="s">
        <v>136</v>
      </c>
      <c r="D955" s="197"/>
      <c r="E955" s="333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54" t="s">
        <v>227</v>
      </c>
      <c r="C956" s="197" t="s">
        <v>136</v>
      </c>
      <c r="D956" s="197"/>
      <c r="E956" s="333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54" t="s">
        <v>227</v>
      </c>
      <c r="C957" s="197" t="s">
        <v>144</v>
      </c>
      <c r="D957" s="197"/>
      <c r="E957" s="333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54" t="s">
        <v>227</v>
      </c>
      <c r="C958" s="197" t="s">
        <v>144</v>
      </c>
      <c r="D958" s="197"/>
      <c r="E958" s="333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54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54" t="s">
        <v>227</v>
      </c>
      <c r="C960" s="197" t="s">
        <v>419</v>
      </c>
      <c r="D960" s="197"/>
      <c r="E960" s="333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54" t="s">
        <v>227</v>
      </c>
      <c r="C961" s="197" t="s">
        <v>223</v>
      </c>
      <c r="D961" s="197"/>
      <c r="E961" s="333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54" t="s">
        <v>227</v>
      </c>
      <c r="C962" s="197" t="s">
        <v>419</v>
      </c>
      <c r="D962" s="197"/>
      <c r="E962" s="333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54" t="s">
        <v>227</v>
      </c>
      <c r="C963" s="197" t="s">
        <v>419</v>
      </c>
      <c r="D963" s="197"/>
      <c r="E963" s="333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54" t="s">
        <v>227</v>
      </c>
      <c r="C964" s="197" t="s">
        <v>392</v>
      </c>
      <c r="D964" s="197"/>
      <c r="E964" s="333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54" t="s">
        <v>227</v>
      </c>
      <c r="C965" s="197" t="s">
        <v>507</v>
      </c>
      <c r="D965" s="197"/>
      <c r="E965" s="333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54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54" t="s">
        <v>227</v>
      </c>
      <c r="C967" s="197" t="s">
        <v>506</v>
      </c>
      <c r="D967" s="197"/>
      <c r="E967" s="333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54" t="s">
        <v>227</v>
      </c>
      <c r="C968" s="197" t="s">
        <v>506</v>
      </c>
      <c r="D968" s="197"/>
      <c r="E968" s="333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54" t="s">
        <v>227</v>
      </c>
      <c r="C969" s="197" t="s">
        <v>507</v>
      </c>
      <c r="D969" s="197"/>
      <c r="E969" s="333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54" t="s">
        <v>227</v>
      </c>
      <c r="C970" s="197" t="s">
        <v>392</v>
      </c>
      <c r="D970" s="197"/>
      <c r="E970" s="333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54" t="s">
        <v>227</v>
      </c>
      <c r="C971" s="197" t="s">
        <v>395</v>
      </c>
      <c r="D971" s="197"/>
      <c r="E971" s="333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54" t="s">
        <v>227</v>
      </c>
      <c r="C972" s="197" t="s">
        <v>507</v>
      </c>
      <c r="D972" s="197"/>
      <c r="E972" s="333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54" t="s">
        <v>227</v>
      </c>
      <c r="C973" s="197" t="s">
        <v>392</v>
      </c>
      <c r="D973" s="197"/>
      <c r="E973" s="333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54" t="s">
        <v>227</v>
      </c>
      <c r="C974" s="197" t="s">
        <v>507</v>
      </c>
      <c r="D974" s="197"/>
      <c r="E974" s="333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54" t="s">
        <v>227</v>
      </c>
      <c r="C975" s="197" t="s">
        <v>507</v>
      </c>
      <c r="D975" s="197"/>
      <c r="E975" s="333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54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54" t="s">
        <v>227</v>
      </c>
      <c r="C977" s="197" t="s">
        <v>136</v>
      </c>
      <c r="D977" s="197"/>
      <c r="E977" s="333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54" t="s">
        <v>227</v>
      </c>
      <c r="C978" s="197" t="s">
        <v>136</v>
      </c>
      <c r="D978" s="197"/>
      <c r="E978" s="333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54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54" t="s">
        <v>227</v>
      </c>
      <c r="C980" s="197" t="s">
        <v>218</v>
      </c>
      <c r="D980" s="197"/>
      <c r="E980" s="333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54" t="s">
        <v>227</v>
      </c>
      <c r="C981" s="197" t="s">
        <v>506</v>
      </c>
      <c r="D981" s="197"/>
      <c r="E981" s="333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54" t="s">
        <v>227</v>
      </c>
      <c r="C982" s="197" t="s">
        <v>506</v>
      </c>
      <c r="D982" s="197"/>
      <c r="E982" s="333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54" t="s">
        <v>227</v>
      </c>
      <c r="C983" s="197" t="s">
        <v>507</v>
      </c>
      <c r="D983" s="197"/>
      <c r="E983" s="333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54" t="s">
        <v>227</v>
      </c>
      <c r="C984" s="197" t="s">
        <v>508</v>
      </c>
      <c r="D984" s="197"/>
      <c r="E984" s="333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54" t="s">
        <v>227</v>
      </c>
      <c r="C985" s="197" t="s">
        <v>506</v>
      </c>
      <c r="D985" s="197"/>
      <c r="E985" s="333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54" t="s">
        <v>227</v>
      </c>
      <c r="C986" s="197" t="s">
        <v>508</v>
      </c>
      <c r="D986" s="197"/>
      <c r="E986" s="333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54" t="s">
        <v>227</v>
      </c>
      <c r="C987" s="197" t="s">
        <v>506</v>
      </c>
      <c r="D987" s="197"/>
      <c r="E987" s="333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54" t="s">
        <v>227</v>
      </c>
      <c r="C988" s="197" t="s">
        <v>486</v>
      </c>
      <c r="D988" s="197"/>
      <c r="E988" s="333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54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54" t="s">
        <v>227</v>
      </c>
      <c r="C990" s="197" t="s">
        <v>506</v>
      </c>
      <c r="D990" s="197"/>
      <c r="E990" s="333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54" t="s">
        <v>227</v>
      </c>
      <c r="C991" s="197" t="s">
        <v>517</v>
      </c>
      <c r="D991" s="197"/>
      <c r="E991" s="333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54" t="s">
        <v>227</v>
      </c>
      <c r="C992" s="197" t="s">
        <v>277</v>
      </c>
      <c r="D992" s="197"/>
      <c r="E992" s="333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54" t="s">
        <v>227</v>
      </c>
      <c r="C993" s="197" t="s">
        <v>506</v>
      </c>
      <c r="D993" s="197"/>
      <c r="E993" s="333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54" t="s">
        <v>227</v>
      </c>
      <c r="C994" s="197" t="s">
        <v>506</v>
      </c>
      <c r="D994" s="197"/>
      <c r="E994" s="333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54" t="s">
        <v>227</v>
      </c>
      <c r="C995" s="197" t="s">
        <v>508</v>
      </c>
      <c r="D995" s="197"/>
      <c r="E995" s="333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54" t="s">
        <v>227</v>
      </c>
      <c r="C996" s="197" t="s">
        <v>506</v>
      </c>
      <c r="D996" s="197"/>
      <c r="E996" s="333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54" t="s">
        <v>227</v>
      </c>
      <c r="C997" s="197" t="s">
        <v>235</v>
      </c>
      <c r="D997" s="197"/>
      <c r="E997" s="333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54" t="s">
        <v>227</v>
      </c>
      <c r="C998" s="197" t="s">
        <v>515</v>
      </c>
      <c r="D998" s="197"/>
      <c r="E998" s="333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54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54" t="s">
        <v>227</v>
      </c>
      <c r="C1000" s="197" t="s">
        <v>392</v>
      </c>
      <c r="D1000" s="197"/>
      <c r="E1000" s="333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54" t="s">
        <v>227</v>
      </c>
      <c r="C1001" s="197" t="s">
        <v>506</v>
      </c>
      <c r="D1001" s="197"/>
      <c r="E1001" s="333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54" t="s">
        <v>227</v>
      </c>
      <c r="C1002" s="197" t="s">
        <v>392</v>
      </c>
      <c r="D1002" s="197"/>
      <c r="E1002" s="333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54" t="s">
        <v>227</v>
      </c>
      <c r="C1003" s="197" t="s">
        <v>277</v>
      </c>
      <c r="D1003" s="197"/>
      <c r="E1003" s="333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54" t="s">
        <v>227</v>
      </c>
      <c r="C1004" s="197" t="s">
        <v>392</v>
      </c>
      <c r="D1004" s="197"/>
      <c r="E1004" s="333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54" t="s">
        <v>227</v>
      </c>
      <c r="C1005" s="197" t="s">
        <v>277</v>
      </c>
      <c r="D1005" s="197"/>
      <c r="E1005" s="333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54" t="s">
        <v>227</v>
      </c>
      <c r="C1006" s="197" t="s">
        <v>392</v>
      </c>
      <c r="D1006" s="197"/>
      <c r="E1006" s="333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54" t="s">
        <v>227</v>
      </c>
      <c r="C1007" s="197" t="s">
        <v>218</v>
      </c>
      <c r="D1007" s="197"/>
      <c r="E1007" s="333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54" t="s">
        <v>227</v>
      </c>
      <c r="C1008" s="197" t="s">
        <v>218</v>
      </c>
      <c r="D1008" s="197"/>
      <c r="E1008" s="333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54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54" t="s">
        <v>227</v>
      </c>
      <c r="C1010" s="197" t="s">
        <v>218</v>
      </c>
      <c r="D1010" s="197"/>
      <c r="E1010" s="333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54" t="s">
        <v>227</v>
      </c>
      <c r="C1011" s="197" t="s">
        <v>218</v>
      </c>
      <c r="D1011" s="197"/>
      <c r="E1011" s="333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54" t="s">
        <v>227</v>
      </c>
      <c r="C1012" s="197" t="s">
        <v>218</v>
      </c>
      <c r="D1012" s="197"/>
      <c r="E1012" s="333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54" t="s">
        <v>227</v>
      </c>
      <c r="C1013" s="197" t="s">
        <v>385</v>
      </c>
      <c r="D1013" s="197"/>
      <c r="E1013" s="333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54" t="s">
        <v>227</v>
      </c>
      <c r="C1014" s="197" t="s">
        <v>118</v>
      </c>
      <c r="D1014" s="197"/>
      <c r="E1014" s="333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54" t="s">
        <v>227</v>
      </c>
      <c r="C1015" s="197" t="s">
        <v>483</v>
      </c>
      <c r="D1015" s="197"/>
      <c r="E1015" s="333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54" t="s">
        <v>227</v>
      </c>
      <c r="C1016" s="197" t="s">
        <v>483</v>
      </c>
      <c r="D1016" s="197"/>
      <c r="E1016" s="333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54" t="s">
        <v>227</v>
      </c>
      <c r="C1017" s="197" t="s">
        <v>235</v>
      </c>
      <c r="D1017" s="197"/>
      <c r="E1017" s="333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54" t="s">
        <v>227</v>
      </c>
      <c r="C1018" s="197" t="s">
        <v>235</v>
      </c>
      <c r="D1018" s="197"/>
      <c r="E1018" s="333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54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54" t="s">
        <v>227</v>
      </c>
      <c r="C1020" s="197" t="s">
        <v>136</v>
      </c>
      <c r="D1020" s="197"/>
      <c r="E1020" s="333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54" t="s">
        <v>227</v>
      </c>
      <c r="C1021" s="197" t="s">
        <v>137</v>
      </c>
      <c r="D1021" s="197"/>
      <c r="E1021" s="333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54" t="s">
        <v>227</v>
      </c>
      <c r="C1022" s="197" t="s">
        <v>136</v>
      </c>
      <c r="D1022" s="197"/>
      <c r="E1022" s="333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54" t="s">
        <v>227</v>
      </c>
      <c r="C1023" s="197" t="s">
        <v>136</v>
      </c>
      <c r="D1023" s="197"/>
      <c r="E1023" s="333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54" t="s">
        <v>227</v>
      </c>
      <c r="C1024" s="197" t="s">
        <v>136</v>
      </c>
      <c r="D1024" s="197"/>
      <c r="E1024" s="333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54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54" t="s">
        <v>227</v>
      </c>
      <c r="C1026" s="197" t="s">
        <v>218</v>
      </c>
      <c r="D1026" s="197"/>
      <c r="E1026" s="333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54" t="s">
        <v>227</v>
      </c>
      <c r="C1027" s="197" t="s">
        <v>235</v>
      </c>
      <c r="D1027" s="197"/>
      <c r="E1027" s="333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54" t="s">
        <v>227</v>
      </c>
      <c r="C1028" s="197" t="s">
        <v>223</v>
      </c>
      <c r="D1028" s="197"/>
      <c r="E1028" s="333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54" t="s">
        <v>227</v>
      </c>
      <c r="C1029" s="197" t="s">
        <v>516</v>
      </c>
      <c r="D1029" s="197"/>
      <c r="E1029" s="333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54" t="s">
        <v>227</v>
      </c>
      <c r="C1030" s="197" t="s">
        <v>218</v>
      </c>
      <c r="D1030" s="197"/>
      <c r="E1030" s="333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54" t="s">
        <v>227</v>
      </c>
      <c r="C1031" s="197" t="s">
        <v>218</v>
      </c>
      <c r="D1031" s="197"/>
      <c r="E1031" s="333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54" t="s">
        <v>227</v>
      </c>
      <c r="C1032" s="197" t="s">
        <v>218</v>
      </c>
      <c r="D1032" s="197"/>
      <c r="E1032" s="333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54" t="s">
        <v>227</v>
      </c>
      <c r="C1033" s="197" t="s">
        <v>223</v>
      </c>
      <c r="D1033" s="197"/>
      <c r="E1033" s="333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54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54" t="s">
        <v>227</v>
      </c>
      <c r="C1035" s="197" t="s">
        <v>136</v>
      </c>
      <c r="D1035" s="197"/>
      <c r="E1035" s="333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54" t="s">
        <v>227</v>
      </c>
      <c r="C1036" s="197" t="s">
        <v>137</v>
      </c>
      <c r="D1036" s="197"/>
      <c r="E1036" s="333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54" t="s">
        <v>227</v>
      </c>
      <c r="C1037" s="197" t="s">
        <v>136</v>
      </c>
      <c r="D1037" s="197"/>
      <c r="E1037" s="333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54" t="s">
        <v>227</v>
      </c>
      <c r="C1038" s="197" t="s">
        <v>236</v>
      </c>
      <c r="D1038" s="197"/>
      <c r="E1038" s="333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54" t="s">
        <v>227</v>
      </c>
      <c r="C1039" s="197" t="s">
        <v>137</v>
      </c>
      <c r="D1039" s="197"/>
      <c r="E1039" s="333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54" t="s">
        <v>228</v>
      </c>
      <c r="C1041" s="197" t="s">
        <v>508</v>
      </c>
      <c r="D1041" s="197"/>
      <c r="E1041" s="345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54" t="s">
        <v>228</v>
      </c>
      <c r="C1042" s="197" t="s">
        <v>277</v>
      </c>
      <c r="D1042" s="197"/>
      <c r="E1042" s="345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54" t="s">
        <v>228</v>
      </c>
      <c r="C1043" s="197" t="s">
        <v>235</v>
      </c>
      <c r="D1043" s="197"/>
      <c r="E1043" s="345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54" t="s">
        <v>228</v>
      </c>
      <c r="C1044" s="197" t="s">
        <v>218</v>
      </c>
      <c r="D1044" s="197"/>
      <c r="E1044" s="345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54" t="s">
        <v>228</v>
      </c>
      <c r="C1045" s="197" t="s">
        <v>218</v>
      </c>
      <c r="D1045" s="197"/>
      <c r="E1045" s="345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54" t="s">
        <v>228</v>
      </c>
      <c r="C1046" s="197" t="s">
        <v>223</v>
      </c>
      <c r="D1046" s="197"/>
      <c r="E1046" s="345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54" t="s">
        <v>228</v>
      </c>
      <c r="C1047" s="197" t="s">
        <v>118</v>
      </c>
      <c r="D1047" s="197"/>
      <c r="E1047" s="345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54" t="s">
        <v>228</v>
      </c>
      <c r="C1048" s="197" t="s">
        <v>118</v>
      </c>
      <c r="D1048" s="197"/>
      <c r="E1048" s="345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54" t="s">
        <v>228</v>
      </c>
      <c r="C1049" s="197" t="s">
        <v>392</v>
      </c>
      <c r="D1049" s="197"/>
      <c r="E1049" s="345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54" t="s">
        <v>227</v>
      </c>
      <c r="C1051" s="197" t="s">
        <v>218</v>
      </c>
      <c r="D1051" s="197"/>
      <c r="E1051" s="345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54" t="s">
        <v>227</v>
      </c>
      <c r="C1052" s="197" t="s">
        <v>392</v>
      </c>
      <c r="D1052" s="197"/>
      <c r="E1052" s="345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54" t="s">
        <v>227</v>
      </c>
      <c r="C1053" s="197" t="s">
        <v>277</v>
      </c>
      <c r="D1053" s="197"/>
      <c r="E1053" s="345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54" t="s">
        <v>227</v>
      </c>
      <c r="C1054" s="197" t="s">
        <v>493</v>
      </c>
      <c r="D1054" s="197"/>
      <c r="E1054" s="345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54" t="s">
        <v>227</v>
      </c>
      <c r="C1056" s="197" t="s">
        <v>392</v>
      </c>
      <c r="D1056" s="197"/>
      <c r="E1056" s="354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54" t="s">
        <v>227</v>
      </c>
      <c r="C1057" s="197" t="s">
        <v>395</v>
      </c>
      <c r="D1057" s="197"/>
      <c r="E1057" s="354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54" t="s">
        <v>227</v>
      </c>
      <c r="C1058" s="197" t="s">
        <v>395</v>
      </c>
      <c r="D1058" s="197"/>
      <c r="E1058" s="354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54" t="s">
        <v>227</v>
      </c>
      <c r="C1060" s="197" t="s">
        <v>277</v>
      </c>
      <c r="D1060" s="197"/>
      <c r="E1060" s="354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54" t="s">
        <v>227</v>
      </c>
      <c r="C1061" s="197" t="s">
        <v>223</v>
      </c>
      <c r="D1061" s="197"/>
      <c r="E1061" s="354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54" t="s">
        <v>227</v>
      </c>
      <c r="C1062" s="197" t="s">
        <v>223</v>
      </c>
      <c r="D1062" s="197"/>
      <c r="E1062" s="354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54" t="s">
        <v>227</v>
      </c>
      <c r="C1063" s="197" t="s">
        <v>503</v>
      </c>
      <c r="D1063" s="197"/>
      <c r="E1063" s="354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54" t="s">
        <v>228</v>
      </c>
      <c r="C1065" s="197" t="s">
        <v>213</v>
      </c>
      <c r="D1065" s="197"/>
      <c r="E1065" s="354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54" t="s">
        <v>228</v>
      </c>
      <c r="C1066" s="197" t="s">
        <v>493</v>
      </c>
      <c r="D1066" s="197"/>
      <c r="E1066" s="354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54" t="s">
        <v>228</v>
      </c>
      <c r="C1067" s="197" t="s">
        <v>374</v>
      </c>
      <c r="D1067" s="197"/>
      <c r="E1067" s="354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54" t="s">
        <v>228</v>
      </c>
      <c r="C1068" s="197" t="s">
        <v>419</v>
      </c>
      <c r="D1068" s="197"/>
      <c r="E1068" s="354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54" t="s">
        <v>228</v>
      </c>
      <c r="C1069" s="197" t="s">
        <v>277</v>
      </c>
      <c r="D1069" s="197"/>
      <c r="E1069" s="354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54" t="s">
        <v>228</v>
      </c>
      <c r="C1070" s="197" t="s">
        <v>493</v>
      </c>
      <c r="D1070" s="197"/>
      <c r="E1070" s="354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54" t="s">
        <v>228</v>
      </c>
      <c r="C1071" s="197" t="s">
        <v>483</v>
      </c>
      <c r="D1071" s="197"/>
      <c r="E1071" s="354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54" t="s">
        <v>228</v>
      </c>
      <c r="C1072" s="197" t="s">
        <v>223</v>
      </c>
      <c r="D1072" s="197"/>
      <c r="E1072" s="354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54" t="s">
        <v>228</v>
      </c>
      <c r="C1073" s="197" t="s">
        <v>486</v>
      </c>
      <c r="D1073" s="197"/>
      <c r="E1073" s="354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54" t="s">
        <v>228</v>
      </c>
      <c r="C1075" s="197" t="s">
        <v>218</v>
      </c>
      <c r="D1075" s="197"/>
      <c r="E1075" s="354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54" t="s">
        <v>228</v>
      </c>
      <c r="C1076" s="197" t="s">
        <v>218</v>
      </c>
      <c r="D1076" s="197"/>
      <c r="E1076" s="354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54" t="s">
        <v>228</v>
      </c>
      <c r="C1077" s="197" t="s">
        <v>118</v>
      </c>
      <c r="D1077" s="197"/>
      <c r="E1077" s="354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54" t="s">
        <v>228</v>
      </c>
      <c r="C1078" s="197" t="s">
        <v>218</v>
      </c>
      <c r="D1078" s="197"/>
      <c r="E1078" s="354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54" t="s">
        <v>228</v>
      </c>
      <c r="C1079" s="197" t="s">
        <v>118</v>
      </c>
      <c r="D1079" s="197"/>
      <c r="E1079" s="354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54" t="s">
        <v>228</v>
      </c>
      <c r="C1080" s="197" t="s">
        <v>235</v>
      </c>
      <c r="D1080" s="197"/>
      <c r="E1080" s="354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54" t="s">
        <v>228</v>
      </c>
      <c r="C1081" s="197" t="s">
        <v>419</v>
      </c>
      <c r="D1081" s="197"/>
      <c r="E1081" s="354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54" t="s">
        <v>228</v>
      </c>
      <c r="C1082" s="197" t="s">
        <v>277</v>
      </c>
      <c r="D1082" s="197"/>
      <c r="E1082" s="354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54" t="s">
        <v>228</v>
      </c>
      <c r="C1083" s="197" t="s">
        <v>117</v>
      </c>
      <c r="D1083" s="197"/>
      <c r="E1083" s="354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54" t="s">
        <v>228</v>
      </c>
      <c r="C1085" s="197" t="s">
        <v>507</v>
      </c>
      <c r="D1085" s="197"/>
      <c r="E1085" s="354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54" t="s">
        <v>228</v>
      </c>
      <c r="C1086" s="197" t="s">
        <v>475</v>
      </c>
      <c r="D1086" s="197"/>
      <c r="E1086" s="354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54" t="s">
        <v>228</v>
      </c>
      <c r="C1087" s="197" t="s">
        <v>508</v>
      </c>
      <c r="D1087" s="197"/>
      <c r="E1087" s="354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54" t="s">
        <v>228</v>
      </c>
      <c r="C1088" s="197" t="s">
        <v>395</v>
      </c>
      <c r="D1088" s="197"/>
      <c r="E1088" s="354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54" t="s">
        <v>228</v>
      </c>
      <c r="C1089" s="197" t="s">
        <v>223</v>
      </c>
      <c r="D1089" s="197"/>
      <c r="E1089" s="354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54" t="s">
        <v>228</v>
      </c>
      <c r="C1090" s="197" t="s">
        <v>118</v>
      </c>
      <c r="D1090" s="197"/>
      <c r="E1090" s="354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54" t="s">
        <v>228</v>
      </c>
      <c r="C1091" s="197" t="s">
        <v>424</v>
      </c>
      <c r="D1091" s="197"/>
      <c r="E1091" s="354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54" t="s">
        <v>228</v>
      </c>
      <c r="C1092" s="197" t="s">
        <v>507</v>
      </c>
      <c r="D1092" s="197"/>
      <c r="E1092" s="354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61" t="s">
        <v>227</v>
      </c>
      <c r="C1094" s="197" t="s">
        <v>475</v>
      </c>
      <c r="D1094" s="197"/>
      <c r="E1094" s="361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61" t="s">
        <v>227</v>
      </c>
      <c r="C1095" s="197" t="s">
        <v>118</v>
      </c>
      <c r="D1095" s="197"/>
      <c r="E1095" s="361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61" t="s">
        <v>227</v>
      </c>
      <c r="C1096" s="197" t="s">
        <v>118</v>
      </c>
      <c r="D1096" s="197"/>
      <c r="E1096" s="361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61" t="s">
        <v>227</v>
      </c>
      <c r="C1097" s="197" t="s">
        <v>118</v>
      </c>
      <c r="D1097" s="197"/>
      <c r="E1097" s="361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61" t="s">
        <v>227</v>
      </c>
      <c r="C1098" s="197" t="s">
        <v>118</v>
      </c>
      <c r="D1098" s="197"/>
      <c r="E1098" s="361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61" t="s">
        <v>227</v>
      </c>
      <c r="C1099" s="197" t="s">
        <v>118</v>
      </c>
      <c r="D1099" s="197"/>
      <c r="E1099" s="361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61" t="s">
        <v>227</v>
      </c>
      <c r="C1101" s="197" t="s">
        <v>424</v>
      </c>
      <c r="D1101" s="197"/>
      <c r="E1101" s="361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61" t="s">
        <v>227</v>
      </c>
      <c r="C1102" s="197" t="s">
        <v>424</v>
      </c>
      <c r="D1102" s="197"/>
      <c r="E1102" s="361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61" t="s">
        <v>227</v>
      </c>
      <c r="C1103" s="197" t="s">
        <v>118</v>
      </c>
      <c r="D1103" s="197"/>
      <c r="E1103" s="361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61" t="s">
        <v>227</v>
      </c>
      <c r="C1104" s="197" t="s">
        <v>118</v>
      </c>
      <c r="D1104" s="197"/>
      <c r="E1104" s="361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61" t="s">
        <v>227</v>
      </c>
      <c r="C1105" s="197" t="s">
        <v>118</v>
      </c>
      <c r="D1105" s="197"/>
      <c r="E1105" s="361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61" t="s">
        <v>227</v>
      </c>
      <c r="C1106" s="197" t="s">
        <v>118</v>
      </c>
      <c r="D1106" s="197"/>
      <c r="E1106" s="361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61" t="s">
        <v>227</v>
      </c>
      <c r="C1107" s="197" t="s">
        <v>118</v>
      </c>
      <c r="D1107" s="197"/>
      <c r="E1107" s="361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61" t="s">
        <v>227</v>
      </c>
      <c r="C1108" s="197" t="s">
        <v>118</v>
      </c>
      <c r="D1108" s="197"/>
      <c r="E1108" s="361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61" t="s">
        <v>227</v>
      </c>
      <c r="C1109" s="197" t="s">
        <v>118</v>
      </c>
      <c r="D1109" s="197"/>
      <c r="E1109" s="361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61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61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61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61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61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61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61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61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61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61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61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61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61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61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61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61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61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61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61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61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61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7" t="s">
        <v>227</v>
      </c>
      <c r="C1134" s="197" t="s">
        <v>235</v>
      </c>
      <c r="D1134" s="197"/>
      <c r="E1134" s="377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7" t="s">
        <v>227</v>
      </c>
      <c r="C1135" s="197" t="s">
        <v>142</v>
      </c>
      <c r="D1135" s="197"/>
      <c r="E1135" s="377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7" t="s">
        <v>227</v>
      </c>
      <c r="C1136" s="197" t="s">
        <v>142</v>
      </c>
      <c r="D1136" s="197"/>
      <c r="E1136" s="377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7" t="s">
        <v>227</v>
      </c>
      <c r="C1137" s="197" t="s">
        <v>494</v>
      </c>
      <c r="D1137" s="197"/>
      <c r="E1137" s="377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7" t="s">
        <v>227</v>
      </c>
      <c r="C1138" s="197" t="s">
        <v>142</v>
      </c>
      <c r="D1138" s="197"/>
      <c r="E1138" s="377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7" t="s">
        <v>227</v>
      </c>
      <c r="C1139" s="197" t="s">
        <v>235</v>
      </c>
      <c r="D1139" s="197"/>
      <c r="E1139" s="377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7" t="s">
        <v>227</v>
      </c>
      <c r="C1140" s="197" t="s">
        <v>223</v>
      </c>
      <c r="D1140" s="197"/>
      <c r="E1140" s="377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7" t="s">
        <v>227</v>
      </c>
      <c r="C1141" s="197" t="s">
        <v>218</v>
      </c>
      <c r="D1141" s="197"/>
      <c r="E1141" s="377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7" t="s">
        <v>227</v>
      </c>
      <c r="C1142" s="197" t="s">
        <v>223</v>
      </c>
      <c r="D1142" s="197"/>
      <c r="E1142" s="377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7" t="s">
        <v>227</v>
      </c>
      <c r="C1143" s="197" t="s">
        <v>223</v>
      </c>
      <c r="D1143" s="197"/>
      <c r="E1143" s="377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7" t="s">
        <v>227</v>
      </c>
      <c r="C1144" s="197" t="s">
        <v>494</v>
      </c>
      <c r="D1144" s="197"/>
      <c r="E1144" s="377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8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8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8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8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8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8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8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8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8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76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8">
        <v>14030413</v>
      </c>
      <c r="F1155" s="197"/>
      <c r="G1155" s="197"/>
      <c r="H1155" s="197"/>
      <c r="I1155" s="576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8">
        <v>14030413</v>
      </c>
      <c r="F1156" s="197"/>
      <c r="G1156" s="197"/>
      <c r="H1156" s="197"/>
      <c r="I1156" s="576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8">
        <v>14030413</v>
      </c>
      <c r="F1157" s="197"/>
      <c r="G1157" s="197"/>
      <c r="H1157" s="197"/>
      <c r="I1157" s="576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8">
        <v>14030413</v>
      </c>
      <c r="F1158" s="197"/>
      <c r="G1158" s="197"/>
      <c r="H1158" s="197"/>
      <c r="I1158" s="576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8">
        <v>14030413</v>
      </c>
      <c r="F1159" s="197"/>
      <c r="G1159" s="197"/>
      <c r="H1159" s="197"/>
      <c r="I1159" s="576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8">
        <v>14030413</v>
      </c>
      <c r="F1160" s="197"/>
      <c r="G1160" s="197"/>
      <c r="H1160" s="197"/>
      <c r="I1160" s="576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8">
        <v>14030413</v>
      </c>
      <c r="F1161" s="197"/>
      <c r="G1161" s="197"/>
      <c r="H1161" s="197"/>
      <c r="I1161" s="576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8">
        <v>14030413</v>
      </c>
      <c r="F1162" s="197"/>
      <c r="G1162" s="197"/>
      <c r="H1162" s="197"/>
      <c r="I1162" s="576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8">
        <v>14030413</v>
      </c>
      <c r="F1163" s="197"/>
      <c r="G1163" s="197"/>
      <c r="H1163" s="197"/>
      <c r="I1163" s="576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8">
        <v>14030413</v>
      </c>
      <c r="F1164" s="197"/>
      <c r="G1164" s="197"/>
      <c r="H1164" s="197"/>
      <c r="I1164" s="576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8">
        <v>14030413</v>
      </c>
      <c r="F1165" s="197"/>
      <c r="G1165" s="197"/>
      <c r="H1165" s="197"/>
      <c r="I1165" s="576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8">
        <v>14030413</v>
      </c>
      <c r="F1166" s="197"/>
      <c r="G1166" s="197"/>
      <c r="H1166" s="197"/>
      <c r="I1166" s="576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8">
        <v>14030413</v>
      </c>
      <c r="F1167" s="197"/>
      <c r="G1167" s="197"/>
      <c r="H1167" s="197"/>
      <c r="I1167" s="576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8">
        <v>14030413</v>
      </c>
      <c r="F1168" s="197"/>
      <c r="G1168" s="197"/>
      <c r="H1168" s="197"/>
      <c r="I1168" s="576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8">
        <v>14030413</v>
      </c>
      <c r="F1169" s="197"/>
      <c r="G1169" s="197"/>
      <c r="H1169" s="197"/>
      <c r="I1169" s="576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8">
        <v>14030413</v>
      </c>
      <c r="F1170" s="197"/>
      <c r="G1170" s="197"/>
      <c r="H1170" s="197"/>
      <c r="I1170" s="576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8">
        <v>14030413</v>
      </c>
      <c r="F1171" s="197"/>
      <c r="G1171" s="197"/>
      <c r="H1171" s="197"/>
      <c r="I1171" s="576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8">
        <v>14030413</v>
      </c>
      <c r="F1172" s="197"/>
      <c r="G1172" s="197"/>
      <c r="H1172" s="197"/>
      <c r="I1172" s="576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8">
        <v>14030413</v>
      </c>
      <c r="F1173" s="197"/>
      <c r="G1173" s="197"/>
      <c r="H1173" s="197"/>
      <c r="I1173" s="576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8">
        <v>14030413</v>
      </c>
      <c r="F1174" s="197"/>
      <c r="G1174" s="197"/>
      <c r="H1174" s="197"/>
      <c r="I1174" s="576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8">
        <v>14030413</v>
      </c>
      <c r="F1175" s="197"/>
      <c r="G1175" s="197"/>
      <c r="H1175" s="197"/>
      <c r="I1175" s="576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8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76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8" t="s">
        <v>227</v>
      </c>
      <c r="C1177" s="197" t="s">
        <v>218</v>
      </c>
      <c r="D1177" s="197"/>
      <c r="E1177" s="378">
        <v>14030413</v>
      </c>
      <c r="F1177" s="197"/>
      <c r="G1177" s="197"/>
      <c r="H1177" s="197"/>
      <c r="I1177" s="576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8" t="s">
        <v>227</v>
      </c>
      <c r="C1178" s="197" t="s">
        <v>218</v>
      </c>
      <c r="D1178" s="197"/>
      <c r="E1178" s="378">
        <v>14030413</v>
      </c>
      <c r="F1178" s="197"/>
      <c r="G1178" s="197"/>
      <c r="H1178" s="197"/>
      <c r="I1178" s="576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8" t="s">
        <v>227</v>
      </c>
      <c r="C1179" s="197" t="s">
        <v>218</v>
      </c>
      <c r="D1179" s="197"/>
      <c r="E1179" s="378">
        <v>14030413</v>
      </c>
      <c r="F1179" s="197"/>
      <c r="G1179" s="197"/>
      <c r="H1179" s="197"/>
      <c r="I1179" s="576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8" t="s">
        <v>227</v>
      </c>
      <c r="C1180" s="197" t="s">
        <v>118</v>
      </c>
      <c r="D1180" s="197"/>
      <c r="E1180" s="378">
        <v>14030413</v>
      </c>
      <c r="F1180" s="197"/>
      <c r="G1180" s="197"/>
      <c r="H1180" s="197"/>
      <c r="I1180" s="576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8" t="s">
        <v>227</v>
      </c>
      <c r="C1181" s="197" t="s">
        <v>118</v>
      </c>
      <c r="D1181" s="197"/>
      <c r="E1181" s="378">
        <v>14030413</v>
      </c>
      <c r="F1181" s="197"/>
      <c r="G1181" s="197"/>
      <c r="H1181" s="197"/>
      <c r="I1181" s="576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8" t="s">
        <v>227</v>
      </c>
      <c r="C1182" s="197" t="s">
        <v>118</v>
      </c>
      <c r="D1182" s="197"/>
      <c r="E1182" s="378">
        <v>14030413</v>
      </c>
      <c r="F1182" s="197"/>
      <c r="G1182" s="197"/>
      <c r="H1182" s="197"/>
      <c r="I1182" s="576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76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401">
        <v>14030416</v>
      </c>
      <c r="F1184" s="197"/>
      <c r="G1184" s="197"/>
      <c r="H1184" s="197"/>
      <c r="I1184" s="576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401">
        <v>14030416</v>
      </c>
      <c r="F1185" s="197"/>
      <c r="G1185" s="197"/>
      <c r="H1185" s="197"/>
      <c r="I1185" s="576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401">
        <v>14030416</v>
      </c>
      <c r="F1186" s="197"/>
      <c r="G1186" s="197"/>
      <c r="H1186" s="197"/>
      <c r="I1186" s="576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401">
        <v>14030416</v>
      </c>
      <c r="F1187" s="197"/>
      <c r="G1187" s="197"/>
      <c r="H1187" s="197"/>
      <c r="I1187" s="576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401">
        <v>14030416</v>
      </c>
      <c r="F1188" s="197"/>
      <c r="G1188" s="197"/>
      <c r="H1188" s="197"/>
      <c r="I1188" s="576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401">
        <v>14030416</v>
      </c>
      <c r="F1189" s="197"/>
      <c r="G1189" s="197"/>
      <c r="H1189" s="197"/>
      <c r="I1189" s="576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401">
        <v>14030416</v>
      </c>
      <c r="F1190" s="197"/>
      <c r="G1190" s="197"/>
      <c r="H1190" s="197"/>
      <c r="I1190" s="576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401">
        <v>14030416</v>
      </c>
      <c r="F1191" s="197"/>
      <c r="G1191" s="197"/>
      <c r="H1191" s="197"/>
      <c r="I1191" s="576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401">
        <v>14030416</v>
      </c>
      <c r="F1192" s="197"/>
      <c r="G1192" s="197"/>
      <c r="H1192" s="197"/>
      <c r="I1192" s="576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76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401">
        <v>14030416</v>
      </c>
      <c r="F1194" s="197"/>
      <c r="G1194" s="197"/>
      <c r="H1194" s="197"/>
      <c r="I1194" s="576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401">
        <v>14030416</v>
      </c>
      <c r="F1195" s="197"/>
      <c r="G1195" s="197"/>
      <c r="H1195" s="197"/>
      <c r="I1195" s="576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401">
        <v>14030416</v>
      </c>
      <c r="F1196" s="197"/>
      <c r="G1196" s="197"/>
      <c r="H1196" s="197"/>
      <c r="I1196" s="576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76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401">
        <v>14030416</v>
      </c>
      <c r="F1198" s="197"/>
      <c r="G1198" s="197"/>
      <c r="H1198" s="197"/>
      <c r="I1198" s="576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401">
        <v>14030416</v>
      </c>
      <c r="F1199" s="197"/>
      <c r="G1199" s="197"/>
      <c r="H1199" s="197"/>
      <c r="I1199" s="576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401">
        <v>14030416</v>
      </c>
      <c r="F1200" s="197"/>
      <c r="G1200" s="197"/>
      <c r="H1200" s="197"/>
      <c r="I1200" s="576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401">
        <v>14030416</v>
      </c>
      <c r="F1201" s="197"/>
      <c r="G1201" s="197"/>
      <c r="H1201" s="197"/>
      <c r="I1201" s="576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76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401">
        <v>14030417</v>
      </c>
      <c r="F1203" s="197"/>
      <c r="G1203" s="197"/>
      <c r="H1203" s="197"/>
      <c r="I1203" s="576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401">
        <v>14030417</v>
      </c>
      <c r="F1204" s="197"/>
      <c r="G1204" s="197"/>
      <c r="H1204" s="197"/>
      <c r="I1204" s="576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401">
        <v>14030417</v>
      </c>
      <c r="F1205" s="197"/>
      <c r="G1205" s="197"/>
      <c r="H1205" s="197"/>
      <c r="I1205" s="576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401">
        <v>14030417</v>
      </c>
      <c r="F1206" s="197"/>
      <c r="G1206" s="197"/>
      <c r="H1206" s="197"/>
      <c r="I1206" s="576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401">
        <v>14030417</v>
      </c>
      <c r="F1207" s="197"/>
      <c r="G1207" s="197"/>
      <c r="H1207" s="197"/>
      <c r="I1207" s="576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401">
        <v>14030417</v>
      </c>
      <c r="F1208" s="197"/>
      <c r="G1208" s="197"/>
      <c r="H1208" s="197"/>
      <c r="I1208" s="576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401">
        <v>14030417</v>
      </c>
      <c r="F1209" s="197"/>
      <c r="G1209" s="197"/>
      <c r="H1209" s="197"/>
      <c r="I1209" s="576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401">
        <v>14030417</v>
      </c>
      <c r="F1210" s="197"/>
      <c r="G1210" s="197"/>
      <c r="H1210" s="197"/>
      <c r="I1210" s="576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401">
        <v>14030417</v>
      </c>
      <c r="F1211" s="197"/>
      <c r="G1211" s="197"/>
      <c r="H1211" s="197"/>
      <c r="I1211" s="576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401">
        <v>14030417</v>
      </c>
      <c r="F1212" s="197"/>
      <c r="G1212" s="197"/>
      <c r="H1212" s="197"/>
      <c r="I1212" s="576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401">
        <v>14030417</v>
      </c>
      <c r="F1213" s="197"/>
      <c r="G1213" s="197"/>
      <c r="H1213" s="197"/>
      <c r="I1213" s="576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401">
        <v>14030417</v>
      </c>
      <c r="F1214" s="197"/>
      <c r="G1214" s="197"/>
      <c r="H1214" s="197"/>
      <c r="I1214" s="576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76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401">
        <v>14030417</v>
      </c>
      <c r="F1216" s="197"/>
      <c r="G1216" s="197"/>
      <c r="H1216" s="197"/>
      <c r="I1216" s="576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401">
        <v>14030417</v>
      </c>
      <c r="F1217" s="197"/>
      <c r="G1217" s="197"/>
      <c r="H1217" s="197"/>
      <c r="I1217" s="576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401">
        <v>14030417</v>
      </c>
      <c r="F1218" s="197"/>
      <c r="G1218" s="197"/>
      <c r="H1218" s="197"/>
      <c r="I1218" s="576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401">
        <v>14030417</v>
      </c>
      <c r="F1219" s="197"/>
      <c r="G1219" s="197"/>
      <c r="H1219" s="197"/>
      <c r="I1219" s="576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76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8">
        <v>14030420</v>
      </c>
      <c r="F1221" s="197"/>
      <c r="G1221" s="197"/>
      <c r="H1221" s="197"/>
      <c r="I1221" s="576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8">
        <v>14030420</v>
      </c>
      <c r="F1222" s="197"/>
      <c r="G1222" s="197"/>
      <c r="H1222" s="197"/>
      <c r="I1222" s="576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8">
        <v>14030420</v>
      </c>
      <c r="F1223" s="197"/>
      <c r="G1223" s="197"/>
      <c r="H1223" s="197"/>
      <c r="I1223" s="576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8">
        <v>14030420</v>
      </c>
      <c r="F1224" s="197"/>
      <c r="G1224" s="197"/>
      <c r="H1224" s="197"/>
      <c r="I1224" s="576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8">
        <v>14030420</v>
      </c>
      <c r="F1225" s="197"/>
      <c r="G1225" s="197"/>
      <c r="H1225" s="197"/>
      <c r="I1225" s="576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8">
        <v>14030420</v>
      </c>
      <c r="F1226" s="197"/>
      <c r="G1226" s="197"/>
      <c r="H1226" s="197"/>
      <c r="I1226" s="576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8">
        <v>14030420</v>
      </c>
      <c r="F1227" s="197"/>
      <c r="G1227" s="197"/>
      <c r="H1227" s="197"/>
      <c r="I1227" s="576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8">
        <v>14030420</v>
      </c>
      <c r="F1228" s="197"/>
      <c r="G1228" s="197"/>
      <c r="H1228" s="197"/>
      <c r="I1228" s="576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8">
        <v>14030420</v>
      </c>
      <c r="F1229" s="197"/>
      <c r="G1229" s="197"/>
      <c r="H1229" s="197"/>
      <c r="I1229" s="576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8">
        <v>14030420</v>
      </c>
      <c r="F1230" s="197"/>
      <c r="G1230" s="197"/>
      <c r="H1230" s="197"/>
      <c r="I1230" s="576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25">
        <v>473</v>
      </c>
      <c r="B1231" s="425" t="s">
        <v>228</v>
      </c>
      <c r="C1231" s="425" t="s">
        <v>503</v>
      </c>
      <c r="D1231" s="425"/>
      <c r="E1231" s="425">
        <v>14030420</v>
      </c>
      <c r="F1231" s="425"/>
      <c r="G1231" s="425"/>
      <c r="H1231" s="425"/>
      <c r="I1231" s="576">
        <v>1</v>
      </c>
      <c r="J1231" s="425"/>
      <c r="K1231" s="425">
        <v>210</v>
      </c>
      <c r="L1231" s="425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16">
        <v>19</v>
      </c>
      <c r="B1232" s="416" t="s">
        <v>228</v>
      </c>
      <c r="C1232" s="416" t="s">
        <v>235</v>
      </c>
      <c r="D1232" s="416"/>
      <c r="E1232" s="416">
        <v>14030418</v>
      </c>
      <c r="F1232" s="416"/>
      <c r="G1232" s="416"/>
      <c r="H1232" s="416"/>
      <c r="I1232" s="576">
        <v>1</v>
      </c>
      <c r="J1232" s="416"/>
      <c r="K1232" s="416">
        <v>120</v>
      </c>
      <c r="L1232" s="416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16">
        <v>14030418</v>
      </c>
      <c r="F1233" s="197"/>
      <c r="G1233" s="197"/>
      <c r="H1233" s="197"/>
      <c r="I1233" s="576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16">
        <v>14030418</v>
      </c>
      <c r="F1234" s="197"/>
      <c r="G1234" s="197"/>
      <c r="H1234" s="197"/>
      <c r="I1234" s="576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16">
        <v>14030418</v>
      </c>
      <c r="F1235" s="197"/>
      <c r="G1235" s="197"/>
      <c r="H1235" s="197"/>
      <c r="I1235" s="576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16">
        <v>14030418</v>
      </c>
      <c r="F1236" s="197"/>
      <c r="G1236" s="197"/>
      <c r="H1236" s="197"/>
      <c r="I1236" s="576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16">
        <v>14030418</v>
      </c>
      <c r="F1237" s="197"/>
      <c r="G1237" s="197"/>
      <c r="H1237" s="197"/>
      <c r="I1237" s="576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16">
        <v>14030418</v>
      </c>
      <c r="F1238" s="197"/>
      <c r="G1238" s="197"/>
      <c r="H1238" s="197"/>
      <c r="I1238" s="576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16">
        <v>14030418</v>
      </c>
      <c r="F1239" s="197"/>
      <c r="G1239" s="197"/>
      <c r="H1239" s="197"/>
      <c r="I1239" s="576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16">
        <v>14030418</v>
      </c>
      <c r="F1240" s="197"/>
      <c r="G1240" s="197"/>
      <c r="H1240" s="197"/>
      <c r="I1240" s="576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25">
        <v>3304</v>
      </c>
      <c r="B1241" s="425" t="s">
        <v>228</v>
      </c>
      <c r="C1241" s="425" t="s">
        <v>506</v>
      </c>
      <c r="D1241" s="425"/>
      <c r="E1241" s="425">
        <v>14030418</v>
      </c>
      <c r="F1241" s="425"/>
      <c r="G1241" s="425"/>
      <c r="H1241" s="425"/>
      <c r="I1241" s="576">
        <v>1</v>
      </c>
      <c r="J1241" s="425"/>
      <c r="K1241" s="425">
        <v>240</v>
      </c>
      <c r="L1241" s="425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16">
        <v>642</v>
      </c>
      <c r="B1242" s="416" t="s">
        <v>228</v>
      </c>
      <c r="C1242" s="416" t="s">
        <v>494</v>
      </c>
      <c r="D1242" s="416"/>
      <c r="E1242" s="416">
        <v>14030419</v>
      </c>
      <c r="F1242" s="416"/>
      <c r="G1242" s="416"/>
      <c r="H1242" s="416"/>
      <c r="I1242" s="576">
        <v>1</v>
      </c>
      <c r="J1242" s="416"/>
      <c r="K1242" s="416">
        <v>180</v>
      </c>
      <c r="L1242" s="416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16">
        <v>14030419</v>
      </c>
      <c r="F1243" s="197"/>
      <c r="G1243" s="197"/>
      <c r="H1243" s="197"/>
      <c r="I1243" s="576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16">
        <v>14030419</v>
      </c>
      <c r="F1244" s="197"/>
      <c r="G1244" s="197"/>
      <c r="H1244" s="197"/>
      <c r="I1244" s="576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16">
        <v>14030419</v>
      </c>
      <c r="F1245" s="197"/>
      <c r="G1245" s="197"/>
      <c r="H1245" s="197"/>
      <c r="I1245" s="576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16">
        <v>14030419</v>
      </c>
      <c r="F1246" s="197"/>
      <c r="G1246" s="197"/>
      <c r="H1246" s="197"/>
      <c r="I1246" s="576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16">
        <v>14030419</v>
      </c>
      <c r="F1247" s="197"/>
      <c r="G1247" s="197"/>
      <c r="H1247" s="197"/>
      <c r="I1247" s="576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16">
        <v>14030419</v>
      </c>
      <c r="F1248" s="197"/>
      <c r="G1248" s="197"/>
      <c r="H1248" s="197"/>
      <c r="I1248" s="576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16">
        <v>14030419</v>
      </c>
      <c r="F1249" s="197"/>
      <c r="G1249" s="197"/>
      <c r="H1249" s="197"/>
      <c r="I1249" s="576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16">
        <v>14030419</v>
      </c>
      <c r="F1250" s="197"/>
      <c r="G1250" s="197"/>
      <c r="H1250" s="197"/>
      <c r="I1250" s="576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16">
        <v>14030419</v>
      </c>
      <c r="F1251" s="197"/>
      <c r="G1251" s="197"/>
      <c r="H1251" s="197"/>
      <c r="I1251" s="576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16">
        <v>14030419</v>
      </c>
      <c r="F1252" s="197"/>
      <c r="G1252" s="197"/>
      <c r="H1252" s="197"/>
      <c r="I1252" s="576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25">
        <v>16</v>
      </c>
      <c r="B1253" s="425" t="s">
        <v>228</v>
      </c>
      <c r="C1253" s="425" t="s">
        <v>235</v>
      </c>
      <c r="D1253" s="425"/>
      <c r="E1253" s="425">
        <v>14030419</v>
      </c>
      <c r="F1253" s="425"/>
      <c r="G1253" s="425"/>
      <c r="H1253" s="425"/>
      <c r="I1253" s="576">
        <v>1</v>
      </c>
      <c r="J1253" s="425"/>
      <c r="K1253" s="425">
        <v>120</v>
      </c>
      <c r="L1253" s="425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16">
        <v>52</v>
      </c>
      <c r="B1254" s="416" t="s">
        <v>227</v>
      </c>
      <c r="C1254" s="416" t="s">
        <v>424</v>
      </c>
      <c r="D1254" s="416"/>
      <c r="E1254" s="416">
        <v>14030420</v>
      </c>
      <c r="F1254" s="416"/>
      <c r="G1254" s="416"/>
      <c r="H1254" s="416"/>
      <c r="I1254" s="576">
        <v>1</v>
      </c>
      <c r="J1254" s="416"/>
      <c r="K1254" s="416">
        <v>120</v>
      </c>
      <c r="L1254" s="416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16">
        <v>14030420</v>
      </c>
      <c r="F1255" s="197"/>
      <c r="G1255" s="197"/>
      <c r="H1255" s="197"/>
      <c r="I1255" s="576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16">
        <v>14030420</v>
      </c>
      <c r="F1256" s="197"/>
      <c r="G1256" s="197"/>
      <c r="H1256" s="197"/>
      <c r="I1256" s="576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16">
        <v>14030420</v>
      </c>
      <c r="F1257" s="197"/>
      <c r="G1257" s="197"/>
      <c r="H1257" s="197"/>
      <c r="I1257" s="576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16">
        <v>14030420</v>
      </c>
      <c r="F1258" s="197"/>
      <c r="G1258" s="197"/>
      <c r="H1258" s="197"/>
      <c r="I1258" s="576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16">
        <v>14030420</v>
      </c>
      <c r="F1259" s="197"/>
      <c r="G1259" s="197"/>
      <c r="H1259" s="197"/>
      <c r="I1259" s="576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16">
        <v>14030420</v>
      </c>
      <c r="F1260" s="197"/>
      <c r="G1260" s="197"/>
      <c r="H1260" s="197"/>
      <c r="I1260" s="576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16">
        <v>14030420</v>
      </c>
      <c r="F1261" s="197"/>
      <c r="G1261" s="197"/>
      <c r="H1261" s="197"/>
      <c r="I1261" s="576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16">
        <v>14030420</v>
      </c>
      <c r="F1262" s="197"/>
      <c r="G1262" s="197"/>
      <c r="H1262" s="197"/>
      <c r="I1262" s="576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25">
        <v>1724</v>
      </c>
      <c r="B1263" s="425" t="s">
        <v>227</v>
      </c>
      <c r="C1263" s="425" t="s">
        <v>540</v>
      </c>
      <c r="D1263" s="425"/>
      <c r="E1263" s="425">
        <v>14030420</v>
      </c>
      <c r="F1263" s="425"/>
      <c r="G1263" s="425"/>
      <c r="H1263" s="425"/>
      <c r="I1263" s="576">
        <v>1</v>
      </c>
      <c r="J1263" s="425"/>
      <c r="K1263" s="425">
        <v>60</v>
      </c>
      <c r="L1263" s="425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16">
        <v>46</v>
      </c>
      <c r="B1264" s="416" t="s">
        <v>227</v>
      </c>
      <c r="C1264" s="416" t="s">
        <v>424</v>
      </c>
      <c r="D1264" s="416"/>
      <c r="E1264" s="416">
        <v>14030419</v>
      </c>
      <c r="F1264" s="416"/>
      <c r="G1264" s="416"/>
      <c r="H1264" s="416"/>
      <c r="I1264" s="576">
        <v>1</v>
      </c>
      <c r="J1264" s="416"/>
      <c r="K1264" s="416">
        <v>120</v>
      </c>
      <c r="L1264" s="416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16">
        <v>14030419</v>
      </c>
      <c r="F1265" s="197"/>
      <c r="G1265" s="197"/>
      <c r="H1265" s="197"/>
      <c r="I1265" s="576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16">
        <v>14030419</v>
      </c>
      <c r="F1266" s="197"/>
      <c r="G1266" s="197"/>
      <c r="H1266" s="197"/>
      <c r="I1266" s="576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16">
        <v>14030419</v>
      </c>
      <c r="F1267" s="197"/>
      <c r="G1267" s="197"/>
      <c r="H1267" s="197"/>
      <c r="I1267" s="576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16">
        <v>14030419</v>
      </c>
      <c r="F1268" s="197"/>
      <c r="G1268" s="197"/>
      <c r="H1268" s="197"/>
      <c r="I1268" s="576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16">
        <v>14030419</v>
      </c>
      <c r="F1269" s="197"/>
      <c r="G1269" s="197"/>
      <c r="H1269" s="197"/>
      <c r="I1269" s="576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16">
        <v>14030419</v>
      </c>
      <c r="F1270" s="197"/>
      <c r="G1270" s="197"/>
      <c r="H1270" s="197"/>
      <c r="I1270" s="576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25">
        <v>2</v>
      </c>
      <c r="B1271" s="425" t="s">
        <v>227</v>
      </c>
      <c r="C1271" s="425" t="s">
        <v>541</v>
      </c>
      <c r="D1271" s="425"/>
      <c r="E1271" s="425">
        <v>14030419</v>
      </c>
      <c r="F1271" s="425"/>
      <c r="G1271" s="425"/>
      <c r="H1271" s="425"/>
      <c r="I1271" s="576">
        <v>1</v>
      </c>
      <c r="J1271" s="425"/>
      <c r="K1271" s="425">
        <v>180</v>
      </c>
      <c r="L1271" s="425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16">
        <v>45</v>
      </c>
      <c r="B1272" s="416" t="s">
        <v>227</v>
      </c>
      <c r="C1272" s="416" t="s">
        <v>424</v>
      </c>
      <c r="D1272" s="416"/>
      <c r="E1272" s="416">
        <v>14030418</v>
      </c>
      <c r="F1272" s="416"/>
      <c r="G1272" s="416"/>
      <c r="H1272" s="416"/>
      <c r="I1272" s="576">
        <v>1</v>
      </c>
      <c r="J1272" s="416"/>
      <c r="K1272" s="416">
        <v>120</v>
      </c>
      <c r="L1272" s="416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16">
        <v>14030418</v>
      </c>
      <c r="F1273" s="197"/>
      <c r="G1273" s="197"/>
      <c r="H1273" s="197"/>
      <c r="I1273" s="576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16">
        <v>14030418</v>
      </c>
      <c r="F1274" s="197"/>
      <c r="G1274" s="197"/>
      <c r="H1274" s="197"/>
      <c r="I1274" s="576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16">
        <v>14030418</v>
      </c>
      <c r="F1275" s="197"/>
      <c r="G1275" s="197"/>
      <c r="H1275" s="197"/>
      <c r="I1275" s="576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16">
        <v>14030418</v>
      </c>
      <c r="F1276" s="197"/>
      <c r="G1276" s="197"/>
      <c r="H1276" s="197"/>
      <c r="I1276" s="576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16">
        <v>14030418</v>
      </c>
      <c r="F1277" s="197"/>
      <c r="G1277" s="197"/>
      <c r="H1277" s="197"/>
      <c r="I1277" s="576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16">
        <v>14030418</v>
      </c>
      <c r="F1278" s="197"/>
      <c r="G1278" s="197"/>
      <c r="H1278" s="197"/>
      <c r="I1278" s="576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16">
        <v>14030418</v>
      </c>
      <c r="F1279" s="197"/>
      <c r="G1279" s="197"/>
      <c r="H1279" s="197"/>
      <c r="I1279" s="576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16">
        <v>14030418</v>
      </c>
      <c r="F1280" s="197"/>
      <c r="G1280" s="197"/>
      <c r="H1280" s="197"/>
      <c r="I1280" s="576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16">
        <v>14030418</v>
      </c>
      <c r="F1281" s="197"/>
      <c r="G1281" s="197"/>
      <c r="H1281" s="197"/>
      <c r="I1281" s="576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25">
        <v>3345</v>
      </c>
      <c r="B1282" s="425" t="s">
        <v>227</v>
      </c>
      <c r="C1282" s="425" t="s">
        <v>218</v>
      </c>
      <c r="D1282" s="425"/>
      <c r="E1282" s="425">
        <v>14030418</v>
      </c>
      <c r="F1282" s="425"/>
      <c r="G1282" s="425"/>
      <c r="H1282" s="425"/>
      <c r="I1282" s="576">
        <v>1</v>
      </c>
      <c r="J1282" s="425"/>
      <c r="K1282" s="425">
        <v>180</v>
      </c>
      <c r="L1282" s="425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80" t="s">
        <v>227</v>
      </c>
      <c r="C1283" s="480" t="s">
        <v>424</v>
      </c>
      <c r="D1283" s="480"/>
      <c r="E1283" s="480">
        <v>14030424</v>
      </c>
      <c r="F1283" s="480"/>
      <c r="G1283" s="480"/>
      <c r="H1283" s="480"/>
      <c r="I1283" s="576">
        <v>1</v>
      </c>
      <c r="J1283" s="480"/>
      <c r="K1283" s="480">
        <v>120</v>
      </c>
      <c r="L1283" s="477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81" t="s">
        <v>227</v>
      </c>
      <c r="C1284" s="481" t="s">
        <v>223</v>
      </c>
      <c r="D1284" s="481"/>
      <c r="E1284" s="475">
        <v>14030424</v>
      </c>
      <c r="F1284" s="481"/>
      <c r="G1284" s="481"/>
      <c r="H1284" s="481"/>
      <c r="I1284" s="576">
        <v>1</v>
      </c>
      <c r="J1284" s="481"/>
      <c r="K1284" s="481">
        <v>180</v>
      </c>
      <c r="L1284" s="478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81" t="s">
        <v>227</v>
      </c>
      <c r="C1285" s="481" t="s">
        <v>223</v>
      </c>
      <c r="D1285" s="481"/>
      <c r="E1285" s="475">
        <v>14030424</v>
      </c>
      <c r="F1285" s="481"/>
      <c r="G1285" s="481"/>
      <c r="H1285" s="481"/>
      <c r="I1285" s="576">
        <v>1</v>
      </c>
      <c r="J1285" s="481"/>
      <c r="K1285" s="481">
        <v>180</v>
      </c>
      <c r="L1285" s="478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81" t="s">
        <v>227</v>
      </c>
      <c r="C1286" s="481" t="s">
        <v>415</v>
      </c>
      <c r="D1286" s="481"/>
      <c r="E1286" s="475">
        <v>14030424</v>
      </c>
      <c r="F1286" s="481"/>
      <c r="G1286" s="481"/>
      <c r="H1286" s="481"/>
      <c r="I1286" s="576">
        <v>1</v>
      </c>
      <c r="J1286" s="481"/>
      <c r="K1286" s="481">
        <v>120</v>
      </c>
      <c r="L1286" s="478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81" t="s">
        <v>227</v>
      </c>
      <c r="C1287" s="481" t="s">
        <v>575</v>
      </c>
      <c r="D1287" s="481"/>
      <c r="E1287" s="475">
        <v>14030424</v>
      </c>
      <c r="F1287" s="481"/>
      <c r="G1287" s="481"/>
      <c r="H1287" s="481"/>
      <c r="I1287" s="576">
        <v>1</v>
      </c>
      <c r="J1287" s="481"/>
      <c r="K1287" s="481">
        <v>180</v>
      </c>
      <c r="L1287" s="478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82" t="s">
        <v>227</v>
      </c>
      <c r="C1288" s="482" t="s">
        <v>575</v>
      </c>
      <c r="D1288" s="482"/>
      <c r="E1288" s="476">
        <v>14030424</v>
      </c>
      <c r="F1288" s="482"/>
      <c r="G1288" s="482"/>
      <c r="H1288" s="482"/>
      <c r="I1288" s="576">
        <v>1</v>
      </c>
      <c r="J1288" s="482"/>
      <c r="K1288" s="482">
        <v>180</v>
      </c>
      <c r="L1288" s="479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80" t="s">
        <v>228</v>
      </c>
      <c r="C1289" s="480" t="s">
        <v>118</v>
      </c>
      <c r="D1289" s="480"/>
      <c r="E1289" s="480">
        <v>14030424</v>
      </c>
      <c r="F1289" s="480"/>
      <c r="G1289" s="480"/>
      <c r="H1289" s="480"/>
      <c r="I1289" s="576">
        <v>1</v>
      </c>
      <c r="J1289" s="480"/>
      <c r="K1289" s="480">
        <v>180</v>
      </c>
      <c r="L1289" s="477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81" t="s">
        <v>228</v>
      </c>
      <c r="C1290" s="481" t="s">
        <v>137</v>
      </c>
      <c r="D1290" s="481"/>
      <c r="E1290" s="475">
        <v>14030424</v>
      </c>
      <c r="F1290" s="481"/>
      <c r="G1290" s="481"/>
      <c r="H1290" s="481"/>
      <c r="I1290" s="576">
        <v>1</v>
      </c>
      <c r="J1290" s="481"/>
      <c r="K1290" s="481">
        <v>240</v>
      </c>
      <c r="L1290" s="478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81" t="s">
        <v>228</v>
      </c>
      <c r="C1291" s="481" t="s">
        <v>137</v>
      </c>
      <c r="D1291" s="481"/>
      <c r="E1291" s="475">
        <v>14030424</v>
      </c>
      <c r="F1291" s="481"/>
      <c r="G1291" s="481"/>
      <c r="H1291" s="481"/>
      <c r="I1291" s="576">
        <v>1</v>
      </c>
      <c r="J1291" s="481"/>
      <c r="K1291" s="481">
        <v>180</v>
      </c>
      <c r="L1291" s="478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81" t="s">
        <v>228</v>
      </c>
      <c r="C1292" s="481" t="s">
        <v>137</v>
      </c>
      <c r="D1292" s="481"/>
      <c r="E1292" s="475">
        <v>14030424</v>
      </c>
      <c r="F1292" s="481"/>
      <c r="G1292" s="481"/>
      <c r="H1292" s="481"/>
      <c r="I1292" s="576">
        <v>1</v>
      </c>
      <c r="J1292" s="481"/>
      <c r="K1292" s="481">
        <v>120</v>
      </c>
      <c r="L1292" s="478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81" t="s">
        <v>228</v>
      </c>
      <c r="C1293" s="481" t="s">
        <v>415</v>
      </c>
      <c r="D1293" s="481"/>
      <c r="E1293" s="475">
        <v>14030424</v>
      </c>
      <c r="F1293" s="481"/>
      <c r="G1293" s="481"/>
      <c r="H1293" s="481"/>
      <c r="I1293" s="576">
        <v>1</v>
      </c>
      <c r="J1293" s="481"/>
      <c r="K1293" s="481">
        <v>120</v>
      </c>
      <c r="L1293" s="478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81" t="s">
        <v>228</v>
      </c>
      <c r="C1294" s="481" t="s">
        <v>473</v>
      </c>
      <c r="D1294" s="481"/>
      <c r="E1294" s="475">
        <v>14030424</v>
      </c>
      <c r="F1294" s="481"/>
      <c r="G1294" s="481"/>
      <c r="H1294" s="481"/>
      <c r="I1294" s="576">
        <v>1</v>
      </c>
      <c r="J1294" s="481"/>
      <c r="K1294" s="481">
        <v>120</v>
      </c>
      <c r="L1294" s="478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81" t="s">
        <v>228</v>
      </c>
      <c r="C1295" s="481" t="s">
        <v>540</v>
      </c>
      <c r="D1295" s="481"/>
      <c r="E1295" s="475">
        <v>14030424</v>
      </c>
      <c r="F1295" s="481"/>
      <c r="G1295" s="481"/>
      <c r="H1295" s="481"/>
      <c r="I1295" s="576">
        <v>1</v>
      </c>
      <c r="J1295" s="481"/>
      <c r="K1295" s="481">
        <v>180</v>
      </c>
      <c r="L1295" s="478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81" t="s">
        <v>228</v>
      </c>
      <c r="C1296" s="481" t="s">
        <v>473</v>
      </c>
      <c r="D1296" s="481"/>
      <c r="E1296" s="475">
        <v>14030424</v>
      </c>
      <c r="F1296" s="481"/>
      <c r="G1296" s="481"/>
      <c r="H1296" s="481"/>
      <c r="I1296" s="576">
        <v>1</v>
      </c>
      <c r="J1296" s="481"/>
      <c r="K1296" s="481">
        <v>120</v>
      </c>
      <c r="L1296" s="478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81" t="s">
        <v>228</v>
      </c>
      <c r="C1297" s="481" t="s">
        <v>475</v>
      </c>
      <c r="D1297" s="481"/>
      <c r="E1297" s="475">
        <v>14030424</v>
      </c>
      <c r="F1297" s="481"/>
      <c r="G1297" s="481"/>
      <c r="H1297" s="481"/>
      <c r="I1297" s="576">
        <v>1</v>
      </c>
      <c r="J1297" s="481"/>
      <c r="K1297" s="481">
        <v>120</v>
      </c>
      <c r="L1297" s="478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81" t="s">
        <v>228</v>
      </c>
      <c r="C1298" s="481" t="s">
        <v>483</v>
      </c>
      <c r="D1298" s="481"/>
      <c r="E1298" s="475">
        <v>14030424</v>
      </c>
      <c r="F1298" s="481"/>
      <c r="G1298" s="481"/>
      <c r="H1298" s="481"/>
      <c r="I1298" s="576">
        <v>1</v>
      </c>
      <c r="J1298" s="481"/>
      <c r="K1298" s="481">
        <v>180</v>
      </c>
      <c r="L1298" s="478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81" t="s">
        <v>228</v>
      </c>
      <c r="C1299" s="481" t="s">
        <v>236</v>
      </c>
      <c r="D1299" s="481"/>
      <c r="E1299" s="475">
        <v>14030424</v>
      </c>
      <c r="F1299" s="481"/>
      <c r="G1299" s="481"/>
      <c r="H1299" s="481"/>
      <c r="I1299" s="576">
        <v>1</v>
      </c>
      <c r="J1299" s="481"/>
      <c r="K1299" s="481">
        <v>180</v>
      </c>
      <c r="L1299" s="478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82" t="s">
        <v>228</v>
      </c>
      <c r="C1300" s="482" t="s">
        <v>575</v>
      </c>
      <c r="D1300" s="482"/>
      <c r="E1300" s="476">
        <v>14030424</v>
      </c>
      <c r="F1300" s="482"/>
      <c r="G1300" s="482"/>
      <c r="H1300" s="482"/>
      <c r="I1300" s="576">
        <v>1</v>
      </c>
      <c r="J1300" s="482"/>
      <c r="K1300" s="482">
        <v>180</v>
      </c>
      <c r="L1300" s="479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80" t="s">
        <v>228</v>
      </c>
      <c r="C1301" s="480" t="s">
        <v>550</v>
      </c>
      <c r="D1301" s="480"/>
      <c r="E1301" s="480">
        <v>14030420</v>
      </c>
      <c r="F1301" s="480"/>
      <c r="G1301" s="480"/>
      <c r="H1301" s="480"/>
      <c r="I1301" s="576">
        <v>1</v>
      </c>
      <c r="J1301" s="480"/>
      <c r="K1301" s="480">
        <v>180</v>
      </c>
      <c r="L1301" s="477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81" t="s">
        <v>228</v>
      </c>
      <c r="C1302" s="481" t="s">
        <v>493</v>
      </c>
      <c r="D1302" s="481"/>
      <c r="E1302" s="475">
        <v>14030420</v>
      </c>
      <c r="F1302" s="481"/>
      <c r="G1302" s="481"/>
      <c r="H1302" s="481"/>
      <c r="I1302" s="576">
        <v>1</v>
      </c>
      <c r="J1302" s="481"/>
      <c r="K1302" s="481">
        <v>180</v>
      </c>
      <c r="L1302" s="478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81" t="s">
        <v>228</v>
      </c>
      <c r="C1303" s="481" t="s">
        <v>118</v>
      </c>
      <c r="D1303" s="481"/>
      <c r="E1303" s="475">
        <v>14030420</v>
      </c>
      <c r="F1303" s="481"/>
      <c r="G1303" s="481"/>
      <c r="H1303" s="481"/>
      <c r="I1303" s="576">
        <v>1</v>
      </c>
      <c r="J1303" s="481"/>
      <c r="K1303" s="481">
        <v>180</v>
      </c>
      <c r="L1303" s="478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81" t="s">
        <v>228</v>
      </c>
      <c r="C1304" s="481" t="s">
        <v>118</v>
      </c>
      <c r="D1304" s="481"/>
      <c r="E1304" s="475">
        <v>14030420</v>
      </c>
      <c r="F1304" s="481"/>
      <c r="G1304" s="481"/>
      <c r="H1304" s="481"/>
      <c r="I1304" s="576">
        <v>1</v>
      </c>
      <c r="J1304" s="481"/>
      <c r="K1304" s="481">
        <v>180</v>
      </c>
      <c r="L1304" s="478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81" t="s">
        <v>228</v>
      </c>
      <c r="C1305" s="481" t="s">
        <v>235</v>
      </c>
      <c r="D1305" s="481"/>
      <c r="E1305" s="475">
        <v>14030420</v>
      </c>
      <c r="F1305" s="481"/>
      <c r="G1305" s="481"/>
      <c r="H1305" s="481"/>
      <c r="I1305" s="576">
        <v>1</v>
      </c>
      <c r="J1305" s="481"/>
      <c r="K1305" s="481">
        <v>60</v>
      </c>
      <c r="L1305" s="478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81" t="s">
        <v>228</v>
      </c>
      <c r="C1306" s="481" t="s">
        <v>235</v>
      </c>
      <c r="D1306" s="481"/>
      <c r="E1306" s="475">
        <v>14030420</v>
      </c>
      <c r="F1306" s="481"/>
      <c r="G1306" s="481"/>
      <c r="H1306" s="481"/>
      <c r="I1306" s="576">
        <v>1</v>
      </c>
      <c r="J1306" s="481"/>
      <c r="K1306" s="481">
        <v>60</v>
      </c>
      <c r="L1306" s="478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81" t="s">
        <v>228</v>
      </c>
      <c r="C1307" s="481" t="s">
        <v>550</v>
      </c>
      <c r="D1307" s="481"/>
      <c r="E1307" s="475">
        <v>14030420</v>
      </c>
      <c r="F1307" s="481"/>
      <c r="G1307" s="481"/>
      <c r="H1307" s="481"/>
      <c r="I1307" s="576">
        <v>1</v>
      </c>
      <c r="J1307" s="481"/>
      <c r="K1307" s="481">
        <v>180</v>
      </c>
      <c r="L1307" s="478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81" t="s">
        <v>228</v>
      </c>
      <c r="C1308" s="481" t="s">
        <v>142</v>
      </c>
      <c r="D1308" s="481"/>
      <c r="E1308" s="475">
        <v>14030420</v>
      </c>
      <c r="F1308" s="481"/>
      <c r="G1308" s="481"/>
      <c r="H1308" s="481"/>
      <c r="I1308" s="576">
        <v>1</v>
      </c>
      <c r="J1308" s="481"/>
      <c r="K1308" s="481">
        <v>120</v>
      </c>
      <c r="L1308" s="478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81" t="s">
        <v>228</v>
      </c>
      <c r="C1309" s="481" t="s">
        <v>118</v>
      </c>
      <c r="D1309" s="481"/>
      <c r="E1309" s="475">
        <v>14030420</v>
      </c>
      <c r="F1309" s="481"/>
      <c r="G1309" s="481"/>
      <c r="H1309" s="481"/>
      <c r="I1309" s="576">
        <v>1</v>
      </c>
      <c r="J1309" s="481"/>
      <c r="K1309" s="481">
        <v>180</v>
      </c>
      <c r="L1309" s="478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81" t="s">
        <v>228</v>
      </c>
      <c r="C1310" s="481" t="s">
        <v>118</v>
      </c>
      <c r="D1310" s="481"/>
      <c r="E1310" s="475">
        <v>14030420</v>
      </c>
      <c r="F1310" s="481"/>
      <c r="G1310" s="481"/>
      <c r="H1310" s="481"/>
      <c r="I1310" s="576">
        <v>1</v>
      </c>
      <c r="J1310" s="481"/>
      <c r="K1310" s="481">
        <v>180</v>
      </c>
      <c r="L1310" s="478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81" t="s">
        <v>228</v>
      </c>
      <c r="C1311" s="481" t="s">
        <v>506</v>
      </c>
      <c r="D1311" s="481"/>
      <c r="E1311" s="475">
        <v>14030420</v>
      </c>
      <c r="F1311" s="481"/>
      <c r="G1311" s="481"/>
      <c r="H1311" s="481"/>
      <c r="I1311" s="576">
        <v>1</v>
      </c>
      <c r="J1311" s="481"/>
      <c r="K1311" s="481">
        <v>240</v>
      </c>
      <c r="L1311" s="478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82" t="s">
        <v>228</v>
      </c>
      <c r="C1312" s="482" t="s">
        <v>213</v>
      </c>
      <c r="D1312" s="482"/>
      <c r="E1312" s="476">
        <v>14030420</v>
      </c>
      <c r="F1312" s="482"/>
      <c r="G1312" s="482"/>
      <c r="H1312" s="482"/>
      <c r="I1312" s="576">
        <v>1</v>
      </c>
      <c r="J1312" s="482"/>
      <c r="K1312" s="482">
        <v>120</v>
      </c>
      <c r="L1312" s="479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80" t="s">
        <v>228</v>
      </c>
      <c r="C1313" s="480" t="s">
        <v>392</v>
      </c>
      <c r="D1313" s="480"/>
      <c r="E1313" s="480">
        <v>14030420</v>
      </c>
      <c r="F1313" s="480"/>
      <c r="G1313" s="480"/>
      <c r="H1313" s="480"/>
      <c r="I1313" s="576">
        <v>1</v>
      </c>
      <c r="J1313" s="480"/>
      <c r="K1313" s="480">
        <v>180</v>
      </c>
      <c r="L1313" s="477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81" t="s">
        <v>228</v>
      </c>
      <c r="C1314" s="481" t="s">
        <v>424</v>
      </c>
      <c r="D1314" s="481"/>
      <c r="E1314" s="475">
        <v>14030420</v>
      </c>
      <c r="F1314" s="481"/>
      <c r="G1314" s="481"/>
      <c r="H1314" s="481"/>
      <c r="I1314" s="576">
        <v>1</v>
      </c>
      <c r="J1314" s="481"/>
      <c r="K1314" s="481">
        <v>120</v>
      </c>
      <c r="L1314" s="478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81" t="s">
        <v>228</v>
      </c>
      <c r="C1315" s="481" t="s">
        <v>517</v>
      </c>
      <c r="D1315" s="481"/>
      <c r="E1315" s="475">
        <v>14030420</v>
      </c>
      <c r="F1315" s="481"/>
      <c r="G1315" s="481"/>
      <c r="H1315" s="481"/>
      <c r="I1315" s="576">
        <v>1</v>
      </c>
      <c r="J1315" s="481"/>
      <c r="K1315" s="481">
        <v>180</v>
      </c>
      <c r="L1315" s="478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81" t="s">
        <v>228</v>
      </c>
      <c r="C1316" s="481" t="s">
        <v>517</v>
      </c>
      <c r="D1316" s="481"/>
      <c r="E1316" s="475">
        <v>14030420</v>
      </c>
      <c r="F1316" s="481"/>
      <c r="G1316" s="481"/>
      <c r="H1316" s="481"/>
      <c r="I1316" s="576">
        <v>1</v>
      </c>
      <c r="J1316" s="481"/>
      <c r="K1316" s="481">
        <v>180</v>
      </c>
      <c r="L1316" s="478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81" t="s">
        <v>228</v>
      </c>
      <c r="C1317" s="481" t="s">
        <v>493</v>
      </c>
      <c r="D1317" s="481"/>
      <c r="E1317" s="475">
        <v>14030420</v>
      </c>
      <c r="F1317" s="481"/>
      <c r="G1317" s="481"/>
      <c r="H1317" s="481"/>
      <c r="I1317" s="576">
        <v>1</v>
      </c>
      <c r="J1317" s="481"/>
      <c r="K1317" s="481">
        <v>180</v>
      </c>
      <c r="L1317" s="478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81" t="s">
        <v>228</v>
      </c>
      <c r="C1318" s="481" t="s">
        <v>107</v>
      </c>
      <c r="D1318" s="481"/>
      <c r="E1318" s="475">
        <v>14030420</v>
      </c>
      <c r="F1318" s="481"/>
      <c r="G1318" s="481"/>
      <c r="H1318" s="481"/>
      <c r="I1318" s="576">
        <v>1</v>
      </c>
      <c r="J1318" s="481"/>
      <c r="K1318" s="481">
        <v>180</v>
      </c>
      <c r="L1318" s="478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81" t="s">
        <v>228</v>
      </c>
      <c r="C1319" s="481" t="s">
        <v>137</v>
      </c>
      <c r="D1319" s="481"/>
      <c r="E1319" s="475">
        <v>14030420</v>
      </c>
      <c r="F1319" s="481"/>
      <c r="G1319" s="481"/>
      <c r="H1319" s="481"/>
      <c r="I1319" s="576">
        <v>1</v>
      </c>
      <c r="J1319" s="481"/>
      <c r="K1319" s="481">
        <v>240</v>
      </c>
      <c r="L1319" s="478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81" t="s">
        <v>228</v>
      </c>
      <c r="C1320" s="481" t="s">
        <v>483</v>
      </c>
      <c r="D1320" s="481"/>
      <c r="E1320" s="475">
        <v>14030420</v>
      </c>
      <c r="F1320" s="481"/>
      <c r="G1320" s="481"/>
      <c r="H1320" s="481"/>
      <c r="I1320" s="576">
        <v>1</v>
      </c>
      <c r="J1320" s="481"/>
      <c r="K1320" s="481">
        <v>180</v>
      </c>
      <c r="L1320" s="478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81" t="s">
        <v>228</v>
      </c>
      <c r="C1321" s="481" t="s">
        <v>540</v>
      </c>
      <c r="D1321" s="481"/>
      <c r="E1321" s="475">
        <v>14030420</v>
      </c>
      <c r="F1321" s="481"/>
      <c r="G1321" s="481"/>
      <c r="H1321" s="481"/>
      <c r="I1321" s="576">
        <v>1</v>
      </c>
      <c r="J1321" s="481"/>
      <c r="K1321" s="481">
        <v>60</v>
      </c>
      <c r="L1321" s="478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81" t="s">
        <v>228</v>
      </c>
      <c r="C1322" s="481" t="s">
        <v>503</v>
      </c>
      <c r="D1322" s="481"/>
      <c r="E1322" s="475">
        <v>14030420</v>
      </c>
      <c r="F1322" s="481"/>
      <c r="G1322" s="481"/>
      <c r="H1322" s="481"/>
      <c r="I1322" s="576">
        <v>1</v>
      </c>
      <c r="J1322" s="481"/>
      <c r="K1322" s="481">
        <v>120</v>
      </c>
      <c r="L1322" s="478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81" t="s">
        <v>228</v>
      </c>
      <c r="C1323" s="481" t="s">
        <v>503</v>
      </c>
      <c r="D1323" s="481"/>
      <c r="E1323" s="475">
        <v>14030420</v>
      </c>
      <c r="F1323" s="481"/>
      <c r="G1323" s="481"/>
      <c r="H1323" s="481"/>
      <c r="I1323" s="576">
        <v>1</v>
      </c>
      <c r="J1323" s="481"/>
      <c r="K1323" s="481">
        <v>120</v>
      </c>
      <c r="L1323" s="478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82" t="s">
        <v>228</v>
      </c>
      <c r="C1324" s="482" t="s">
        <v>503</v>
      </c>
      <c r="D1324" s="482"/>
      <c r="E1324" s="476">
        <v>14030420</v>
      </c>
      <c r="F1324" s="482"/>
      <c r="G1324" s="482"/>
      <c r="H1324" s="482"/>
      <c r="I1324" s="576">
        <v>1</v>
      </c>
      <c r="J1324" s="482"/>
      <c r="K1324" s="482">
        <v>120</v>
      </c>
      <c r="L1324" s="479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80" t="s">
        <v>227</v>
      </c>
      <c r="C1325" s="480" t="s">
        <v>415</v>
      </c>
      <c r="D1325" s="480"/>
      <c r="E1325" s="480">
        <v>14030423</v>
      </c>
      <c r="F1325" s="480"/>
      <c r="G1325" s="480"/>
      <c r="H1325" s="480"/>
      <c r="I1325" s="576">
        <v>1</v>
      </c>
      <c r="J1325" s="480"/>
      <c r="K1325" s="480">
        <v>180</v>
      </c>
      <c r="L1325" s="477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81" t="s">
        <v>227</v>
      </c>
      <c r="C1326" s="481" t="s">
        <v>415</v>
      </c>
      <c r="D1326" s="481"/>
      <c r="E1326" s="475">
        <v>14030423</v>
      </c>
      <c r="F1326" s="481"/>
      <c r="G1326" s="481"/>
      <c r="H1326" s="481"/>
      <c r="I1326" s="576">
        <v>1</v>
      </c>
      <c r="J1326" s="481"/>
      <c r="K1326" s="481">
        <v>120</v>
      </c>
      <c r="L1326" s="478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81" t="s">
        <v>227</v>
      </c>
      <c r="C1327" s="481" t="s">
        <v>496</v>
      </c>
      <c r="D1327" s="481"/>
      <c r="E1327" s="475">
        <v>14030423</v>
      </c>
      <c r="F1327" s="481"/>
      <c r="G1327" s="481"/>
      <c r="H1327" s="481"/>
      <c r="I1327" s="576">
        <v>1</v>
      </c>
      <c r="J1327" s="481"/>
      <c r="K1327" s="481">
        <v>120</v>
      </c>
      <c r="L1327" s="478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81" t="s">
        <v>227</v>
      </c>
      <c r="C1328" s="481" t="s">
        <v>142</v>
      </c>
      <c r="D1328" s="481"/>
      <c r="E1328" s="475">
        <v>14030423</v>
      </c>
      <c r="F1328" s="481"/>
      <c r="G1328" s="481"/>
      <c r="H1328" s="481"/>
      <c r="I1328" s="576">
        <v>1</v>
      </c>
      <c r="J1328" s="481"/>
      <c r="K1328" s="481">
        <v>180</v>
      </c>
      <c r="L1328" s="478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81" t="s">
        <v>227</v>
      </c>
      <c r="C1329" s="481" t="s">
        <v>223</v>
      </c>
      <c r="D1329" s="481"/>
      <c r="E1329" s="475">
        <v>14030423</v>
      </c>
      <c r="F1329" s="481"/>
      <c r="G1329" s="481"/>
      <c r="H1329" s="481"/>
      <c r="I1329" s="576">
        <v>1</v>
      </c>
      <c r="J1329" s="481"/>
      <c r="K1329" s="481">
        <v>180</v>
      </c>
      <c r="L1329" s="478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81" t="s">
        <v>227</v>
      </c>
      <c r="C1330" s="481" t="s">
        <v>575</v>
      </c>
      <c r="D1330" s="481"/>
      <c r="E1330" s="475">
        <v>14030423</v>
      </c>
      <c r="F1330" s="481"/>
      <c r="G1330" s="481"/>
      <c r="H1330" s="481"/>
      <c r="I1330" s="576">
        <v>1</v>
      </c>
      <c r="J1330" s="481"/>
      <c r="K1330" s="481">
        <v>180</v>
      </c>
      <c r="L1330" s="478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82" t="s">
        <v>227</v>
      </c>
      <c r="C1331" s="482" t="s">
        <v>424</v>
      </c>
      <c r="D1331" s="482"/>
      <c r="E1331" s="476">
        <v>14030423</v>
      </c>
      <c r="F1331" s="482"/>
      <c r="G1331" s="482"/>
      <c r="H1331" s="482"/>
      <c r="I1331" s="576">
        <v>1</v>
      </c>
      <c r="J1331" s="482"/>
      <c r="K1331" s="482">
        <v>180</v>
      </c>
      <c r="L1331" s="479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80" t="s">
        <v>227</v>
      </c>
      <c r="C1332" s="480" t="s">
        <v>415</v>
      </c>
      <c r="D1332" s="480"/>
      <c r="E1332" s="480">
        <v>14030421</v>
      </c>
      <c r="F1332" s="480"/>
      <c r="G1332" s="480"/>
      <c r="H1332" s="480"/>
      <c r="I1332" s="576">
        <v>1</v>
      </c>
      <c r="J1332" s="480"/>
      <c r="K1332" s="480">
        <v>120</v>
      </c>
      <c r="L1332" s="477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81" t="s">
        <v>227</v>
      </c>
      <c r="C1333" s="481" t="s">
        <v>415</v>
      </c>
      <c r="D1333" s="481"/>
      <c r="E1333" s="475">
        <v>14030421</v>
      </c>
      <c r="F1333" s="481"/>
      <c r="G1333" s="481"/>
      <c r="H1333" s="481"/>
      <c r="I1333" s="576">
        <v>1</v>
      </c>
      <c r="J1333" s="481"/>
      <c r="K1333" s="481">
        <v>120</v>
      </c>
      <c r="L1333" s="478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81" t="s">
        <v>227</v>
      </c>
      <c r="C1334" s="481" t="s">
        <v>496</v>
      </c>
      <c r="D1334" s="481"/>
      <c r="E1334" s="475">
        <v>14030421</v>
      </c>
      <c r="F1334" s="481"/>
      <c r="G1334" s="481"/>
      <c r="H1334" s="481"/>
      <c r="I1334" s="576">
        <v>1</v>
      </c>
      <c r="J1334" s="481"/>
      <c r="K1334" s="481">
        <v>120</v>
      </c>
      <c r="L1334" s="478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81" t="s">
        <v>227</v>
      </c>
      <c r="C1335" s="481" t="s">
        <v>496</v>
      </c>
      <c r="D1335" s="481"/>
      <c r="E1335" s="475">
        <v>14030421</v>
      </c>
      <c r="F1335" s="481"/>
      <c r="G1335" s="481"/>
      <c r="H1335" s="481"/>
      <c r="I1335" s="576">
        <v>1</v>
      </c>
      <c r="J1335" s="481"/>
      <c r="K1335" s="481">
        <v>120</v>
      </c>
      <c r="L1335" s="478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81" t="s">
        <v>227</v>
      </c>
      <c r="C1336" s="481" t="s">
        <v>415</v>
      </c>
      <c r="D1336" s="481"/>
      <c r="E1336" s="475">
        <v>14030421</v>
      </c>
      <c r="F1336" s="481"/>
      <c r="G1336" s="481"/>
      <c r="H1336" s="481"/>
      <c r="I1336" s="576">
        <v>1</v>
      </c>
      <c r="J1336" s="481"/>
      <c r="K1336" s="481">
        <v>120</v>
      </c>
      <c r="L1336" s="478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81" t="s">
        <v>227</v>
      </c>
      <c r="C1337" s="481" t="s">
        <v>576</v>
      </c>
      <c r="D1337" s="481"/>
      <c r="E1337" s="475">
        <v>14030421</v>
      </c>
      <c r="F1337" s="481"/>
      <c r="G1337" s="481"/>
      <c r="H1337" s="481"/>
      <c r="I1337" s="576">
        <v>1</v>
      </c>
      <c r="J1337" s="481"/>
      <c r="K1337" s="481">
        <v>180</v>
      </c>
      <c r="L1337" s="478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82" t="s">
        <v>227</v>
      </c>
      <c r="C1338" s="482" t="s">
        <v>415</v>
      </c>
      <c r="D1338" s="482"/>
      <c r="E1338" s="476">
        <v>14030421</v>
      </c>
      <c r="F1338" s="482"/>
      <c r="G1338" s="482"/>
      <c r="H1338" s="482"/>
      <c r="I1338" s="576">
        <v>1</v>
      </c>
      <c r="J1338" s="482"/>
      <c r="K1338" s="482">
        <v>120</v>
      </c>
      <c r="L1338" s="479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42" t="s">
        <v>228</v>
      </c>
      <c r="C1339" s="542" t="s">
        <v>223</v>
      </c>
      <c r="D1339" s="542"/>
      <c r="E1339" s="542">
        <v>14030503</v>
      </c>
      <c r="F1339" s="542"/>
      <c r="G1339" s="542"/>
      <c r="H1339" s="542"/>
      <c r="I1339" s="576">
        <v>1</v>
      </c>
      <c r="J1339" s="542"/>
      <c r="K1339" s="542">
        <v>180</v>
      </c>
      <c r="L1339" s="539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43" t="s">
        <v>228</v>
      </c>
      <c r="C1340" s="543" t="s">
        <v>575</v>
      </c>
      <c r="D1340" s="543"/>
      <c r="E1340" s="537">
        <v>14030503</v>
      </c>
      <c r="F1340" s="543"/>
      <c r="G1340" s="543"/>
      <c r="H1340" s="543"/>
      <c r="I1340" s="576">
        <v>1</v>
      </c>
      <c r="J1340" s="543"/>
      <c r="K1340" s="543">
        <v>180</v>
      </c>
      <c r="L1340" s="540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43" t="s">
        <v>228</v>
      </c>
      <c r="C1341" s="543" t="s">
        <v>424</v>
      </c>
      <c r="D1341" s="543"/>
      <c r="E1341" s="537">
        <v>14030503</v>
      </c>
      <c r="F1341" s="543"/>
      <c r="G1341" s="543"/>
      <c r="H1341" s="543"/>
      <c r="I1341" s="576">
        <v>1</v>
      </c>
      <c r="J1341" s="543"/>
      <c r="K1341" s="543">
        <v>120</v>
      </c>
      <c r="L1341" s="540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43" t="s">
        <v>228</v>
      </c>
      <c r="C1342" s="543" t="s">
        <v>541</v>
      </c>
      <c r="D1342" s="543"/>
      <c r="E1342" s="537">
        <v>14030503</v>
      </c>
      <c r="F1342" s="543"/>
      <c r="G1342" s="543"/>
      <c r="H1342" s="543"/>
      <c r="I1342" s="576">
        <v>1</v>
      </c>
      <c r="J1342" s="543"/>
      <c r="K1342" s="543">
        <v>180</v>
      </c>
      <c r="L1342" s="540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43" t="s">
        <v>228</v>
      </c>
      <c r="C1343" s="543" t="s">
        <v>544</v>
      </c>
      <c r="D1343" s="543"/>
      <c r="E1343" s="537">
        <v>14030503</v>
      </c>
      <c r="F1343" s="543"/>
      <c r="G1343" s="543"/>
      <c r="H1343" s="543"/>
      <c r="I1343" s="576">
        <v>1</v>
      </c>
      <c r="J1343" s="543"/>
      <c r="K1343" s="543">
        <v>180</v>
      </c>
      <c r="L1343" s="540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43" t="s">
        <v>228</v>
      </c>
      <c r="C1344" s="543" t="s">
        <v>550</v>
      </c>
      <c r="D1344" s="543"/>
      <c r="E1344" s="537">
        <v>14030503</v>
      </c>
      <c r="F1344" s="543"/>
      <c r="G1344" s="543"/>
      <c r="H1344" s="543"/>
      <c r="I1344" s="576">
        <v>1</v>
      </c>
      <c r="J1344" s="543"/>
      <c r="K1344" s="543">
        <v>180</v>
      </c>
      <c r="L1344" s="540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43" t="s">
        <v>228</v>
      </c>
      <c r="C1345" s="543" t="s">
        <v>218</v>
      </c>
      <c r="D1345" s="543"/>
      <c r="E1345" s="537">
        <v>14030503</v>
      </c>
      <c r="F1345" s="543"/>
      <c r="G1345" s="543"/>
      <c r="H1345" s="543"/>
      <c r="I1345" s="576">
        <v>1</v>
      </c>
      <c r="J1345" s="543"/>
      <c r="K1345" s="543">
        <v>180</v>
      </c>
      <c r="L1345" s="540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43" t="s">
        <v>228</v>
      </c>
      <c r="C1346" s="543" t="s">
        <v>277</v>
      </c>
      <c r="D1346" s="543"/>
      <c r="E1346" s="537">
        <v>14030503</v>
      </c>
      <c r="F1346" s="543"/>
      <c r="G1346" s="543"/>
      <c r="H1346" s="543"/>
      <c r="I1346" s="576">
        <v>1</v>
      </c>
      <c r="J1346" s="543"/>
      <c r="K1346" s="543">
        <v>180</v>
      </c>
      <c r="L1346" s="540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44" t="s">
        <v>228</v>
      </c>
      <c r="C1347" s="544" t="s">
        <v>544</v>
      </c>
      <c r="D1347" s="544"/>
      <c r="E1347" s="533">
        <v>14030503</v>
      </c>
      <c r="F1347" s="544"/>
      <c r="G1347" s="544"/>
      <c r="H1347" s="544"/>
      <c r="I1347" s="576">
        <v>1</v>
      </c>
      <c r="J1347" s="544"/>
      <c r="K1347" s="544">
        <v>180</v>
      </c>
      <c r="L1347" s="541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42" t="s">
        <v>228</v>
      </c>
      <c r="C1348" s="542" t="s">
        <v>550</v>
      </c>
      <c r="D1348" s="542"/>
      <c r="E1348" s="542">
        <v>14030502</v>
      </c>
      <c r="F1348" s="542"/>
      <c r="G1348" s="542"/>
      <c r="H1348" s="542"/>
      <c r="I1348" s="576">
        <v>1</v>
      </c>
      <c r="J1348" s="542"/>
      <c r="K1348" s="542">
        <v>180</v>
      </c>
      <c r="L1348" s="539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43" t="s">
        <v>228</v>
      </c>
      <c r="C1349" s="543" t="s">
        <v>496</v>
      </c>
      <c r="D1349" s="543"/>
      <c r="E1349" s="537">
        <v>14030502</v>
      </c>
      <c r="F1349" s="543"/>
      <c r="G1349" s="543"/>
      <c r="H1349" s="543"/>
      <c r="I1349" s="576">
        <v>1</v>
      </c>
      <c r="J1349" s="543"/>
      <c r="K1349" s="543">
        <v>120</v>
      </c>
      <c r="L1349" s="540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43" t="s">
        <v>228</v>
      </c>
      <c r="C1350" s="543" t="s">
        <v>223</v>
      </c>
      <c r="D1350" s="543"/>
      <c r="E1350" s="537">
        <v>14030502</v>
      </c>
      <c r="F1350" s="543"/>
      <c r="G1350" s="543"/>
      <c r="H1350" s="543"/>
      <c r="I1350" s="576">
        <v>1</v>
      </c>
      <c r="J1350" s="543"/>
      <c r="K1350" s="543">
        <v>180</v>
      </c>
      <c r="L1350" s="540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43" t="s">
        <v>228</v>
      </c>
      <c r="C1351" s="543" t="s">
        <v>424</v>
      </c>
      <c r="D1351" s="543"/>
      <c r="E1351" s="537">
        <v>14030502</v>
      </c>
      <c r="F1351" s="543"/>
      <c r="G1351" s="543"/>
      <c r="H1351" s="543"/>
      <c r="I1351" s="576">
        <v>1</v>
      </c>
      <c r="J1351" s="543"/>
      <c r="K1351" s="543">
        <v>120</v>
      </c>
      <c r="L1351" s="540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43" t="s">
        <v>228</v>
      </c>
      <c r="C1352" s="543" t="s">
        <v>223</v>
      </c>
      <c r="D1352" s="543"/>
      <c r="E1352" s="537">
        <v>14030502</v>
      </c>
      <c r="F1352" s="543"/>
      <c r="G1352" s="543"/>
      <c r="H1352" s="543"/>
      <c r="I1352" s="576">
        <v>1</v>
      </c>
      <c r="J1352" s="543"/>
      <c r="K1352" s="543">
        <v>180</v>
      </c>
      <c r="L1352" s="540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43" t="s">
        <v>228</v>
      </c>
      <c r="C1353" s="543" t="s">
        <v>277</v>
      </c>
      <c r="D1353" s="543"/>
      <c r="E1353" s="537">
        <v>14030502</v>
      </c>
      <c r="F1353" s="543"/>
      <c r="G1353" s="543"/>
      <c r="H1353" s="543"/>
      <c r="I1353" s="576">
        <v>1</v>
      </c>
      <c r="J1353" s="543"/>
      <c r="K1353" s="543">
        <v>180</v>
      </c>
      <c r="L1353" s="540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44" t="s">
        <v>228</v>
      </c>
      <c r="C1354" s="544" t="s">
        <v>223</v>
      </c>
      <c r="D1354" s="544"/>
      <c r="E1354" s="533">
        <v>14030502</v>
      </c>
      <c r="F1354" s="544"/>
      <c r="G1354" s="544"/>
      <c r="H1354" s="544"/>
      <c r="I1354" s="576">
        <v>1</v>
      </c>
      <c r="J1354" s="544"/>
      <c r="K1354" s="544">
        <v>180</v>
      </c>
      <c r="L1354" s="541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42" t="s">
        <v>228</v>
      </c>
      <c r="C1355" s="542" t="s">
        <v>550</v>
      </c>
      <c r="D1355" s="542"/>
      <c r="E1355" s="542">
        <v>14030501</v>
      </c>
      <c r="F1355" s="542"/>
      <c r="G1355" s="542"/>
      <c r="H1355" s="542"/>
      <c r="I1355" s="576">
        <v>1</v>
      </c>
      <c r="J1355" s="542"/>
      <c r="K1355" s="542">
        <v>180</v>
      </c>
      <c r="L1355" s="539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43" t="s">
        <v>228</v>
      </c>
      <c r="C1356" s="543" t="s">
        <v>517</v>
      </c>
      <c r="D1356" s="543"/>
      <c r="E1356" s="537">
        <v>14030501</v>
      </c>
      <c r="F1356" s="543"/>
      <c r="G1356" s="543"/>
      <c r="H1356" s="543"/>
      <c r="I1356" s="576">
        <v>1</v>
      </c>
      <c r="J1356" s="543"/>
      <c r="K1356" s="543">
        <v>180</v>
      </c>
      <c r="L1356" s="540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43" t="s">
        <v>228</v>
      </c>
      <c r="C1357" s="543" t="s">
        <v>473</v>
      </c>
      <c r="D1357" s="543"/>
      <c r="E1357" s="537">
        <v>14030501</v>
      </c>
      <c r="F1357" s="543"/>
      <c r="G1357" s="543"/>
      <c r="H1357" s="543"/>
      <c r="I1357" s="576">
        <v>1</v>
      </c>
      <c r="J1357" s="543"/>
      <c r="K1357" s="543">
        <v>120</v>
      </c>
      <c r="L1357" s="540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43" t="s">
        <v>228</v>
      </c>
      <c r="C1358" s="543" t="s">
        <v>550</v>
      </c>
      <c r="D1358" s="543"/>
      <c r="E1358" s="537">
        <v>14030501</v>
      </c>
      <c r="F1358" s="543"/>
      <c r="G1358" s="543"/>
      <c r="H1358" s="543"/>
      <c r="I1358" s="576">
        <v>1</v>
      </c>
      <c r="J1358" s="543"/>
      <c r="K1358" s="543">
        <v>180</v>
      </c>
      <c r="L1358" s="540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43" t="s">
        <v>228</v>
      </c>
      <c r="C1359" s="543" t="s">
        <v>550</v>
      </c>
      <c r="D1359" s="543"/>
      <c r="E1359" s="537">
        <v>14030501</v>
      </c>
      <c r="F1359" s="543"/>
      <c r="G1359" s="543"/>
      <c r="H1359" s="543"/>
      <c r="I1359" s="576">
        <v>1</v>
      </c>
      <c r="J1359" s="543"/>
      <c r="K1359" s="543">
        <v>180</v>
      </c>
      <c r="L1359" s="540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43" t="s">
        <v>228</v>
      </c>
      <c r="C1360" s="543" t="s">
        <v>265</v>
      </c>
      <c r="D1360" s="543"/>
      <c r="E1360" s="537">
        <v>14030501</v>
      </c>
      <c r="F1360" s="543"/>
      <c r="G1360" s="543"/>
      <c r="H1360" s="543"/>
      <c r="I1360" s="576">
        <v>1</v>
      </c>
      <c r="J1360" s="543"/>
      <c r="K1360" s="543">
        <v>120</v>
      </c>
      <c r="L1360" s="540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43" t="s">
        <v>228</v>
      </c>
      <c r="C1361" s="543" t="s">
        <v>575</v>
      </c>
      <c r="D1361" s="543"/>
      <c r="E1361" s="537">
        <v>14030501</v>
      </c>
      <c r="F1361" s="543"/>
      <c r="G1361" s="543"/>
      <c r="H1361" s="543"/>
      <c r="I1361" s="576">
        <v>1</v>
      </c>
      <c r="J1361" s="543"/>
      <c r="K1361" s="543">
        <v>180</v>
      </c>
      <c r="L1361" s="540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44" t="s">
        <v>228</v>
      </c>
      <c r="C1362" s="544" t="s">
        <v>137</v>
      </c>
      <c r="D1362" s="544"/>
      <c r="E1362" s="533">
        <v>14030501</v>
      </c>
      <c r="F1362" s="544"/>
      <c r="G1362" s="544"/>
      <c r="H1362" s="544"/>
      <c r="I1362" s="576">
        <v>1</v>
      </c>
      <c r="J1362" s="544"/>
      <c r="K1362" s="544">
        <v>180</v>
      </c>
      <c r="L1362" s="541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42" t="s">
        <v>228</v>
      </c>
      <c r="C1363" s="542" t="s">
        <v>142</v>
      </c>
      <c r="D1363" s="542"/>
      <c r="E1363" s="542">
        <v>14030423</v>
      </c>
      <c r="F1363" s="542"/>
      <c r="G1363" s="542"/>
      <c r="H1363" s="542"/>
      <c r="I1363" s="576">
        <v>1</v>
      </c>
      <c r="J1363" s="542"/>
      <c r="K1363" s="542">
        <v>120</v>
      </c>
      <c r="L1363" s="539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43" t="s">
        <v>228</v>
      </c>
      <c r="C1364" s="543" t="s">
        <v>142</v>
      </c>
      <c r="D1364" s="543"/>
      <c r="E1364" s="537">
        <v>14030423</v>
      </c>
      <c r="F1364" s="543"/>
      <c r="G1364" s="543"/>
      <c r="H1364" s="543"/>
      <c r="I1364" s="576">
        <v>1</v>
      </c>
      <c r="J1364" s="543"/>
      <c r="K1364" s="543">
        <v>120</v>
      </c>
      <c r="L1364" s="540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43" t="s">
        <v>228</v>
      </c>
      <c r="C1365" s="543" t="s">
        <v>483</v>
      </c>
      <c r="D1365" s="543"/>
      <c r="E1365" s="537">
        <v>14030423</v>
      </c>
      <c r="F1365" s="543"/>
      <c r="G1365" s="543"/>
      <c r="H1365" s="543"/>
      <c r="I1365" s="576">
        <v>1</v>
      </c>
      <c r="J1365" s="543"/>
      <c r="K1365" s="543">
        <v>180</v>
      </c>
      <c r="L1365" s="540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43" t="s">
        <v>228</v>
      </c>
      <c r="C1366" s="543" t="s">
        <v>137</v>
      </c>
      <c r="D1366" s="543"/>
      <c r="E1366" s="537">
        <v>14030423</v>
      </c>
      <c r="F1366" s="543"/>
      <c r="G1366" s="543"/>
      <c r="H1366" s="543"/>
      <c r="I1366" s="576">
        <v>1</v>
      </c>
      <c r="J1366" s="543"/>
      <c r="K1366" s="543">
        <v>180</v>
      </c>
      <c r="L1366" s="540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43" t="s">
        <v>228</v>
      </c>
      <c r="C1367" s="543" t="s">
        <v>118</v>
      </c>
      <c r="D1367" s="543"/>
      <c r="E1367" s="537">
        <v>14030423</v>
      </c>
      <c r="F1367" s="543"/>
      <c r="G1367" s="543"/>
      <c r="H1367" s="543"/>
      <c r="I1367" s="576">
        <v>1</v>
      </c>
      <c r="J1367" s="543"/>
      <c r="K1367" s="543">
        <v>180</v>
      </c>
      <c r="L1367" s="540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43" t="s">
        <v>228</v>
      </c>
      <c r="C1368" s="543" t="s">
        <v>218</v>
      </c>
      <c r="D1368" s="543"/>
      <c r="E1368" s="537">
        <v>14030423</v>
      </c>
      <c r="F1368" s="543"/>
      <c r="G1368" s="543"/>
      <c r="H1368" s="543"/>
      <c r="I1368" s="576">
        <v>1</v>
      </c>
      <c r="J1368" s="543"/>
      <c r="K1368" s="543">
        <v>180</v>
      </c>
      <c r="L1368" s="540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43" t="s">
        <v>228</v>
      </c>
      <c r="C1369" s="543" t="s">
        <v>118</v>
      </c>
      <c r="D1369" s="543"/>
      <c r="E1369" s="537">
        <v>14030423</v>
      </c>
      <c r="F1369" s="543"/>
      <c r="G1369" s="543"/>
      <c r="H1369" s="543"/>
      <c r="I1369" s="576">
        <v>1</v>
      </c>
      <c r="J1369" s="543"/>
      <c r="K1369" s="543">
        <v>180</v>
      </c>
      <c r="L1369" s="540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43" t="s">
        <v>228</v>
      </c>
      <c r="C1370" s="543" t="s">
        <v>475</v>
      </c>
      <c r="D1370" s="543"/>
      <c r="E1370" s="537">
        <v>14030423</v>
      </c>
      <c r="F1370" s="543"/>
      <c r="G1370" s="543"/>
      <c r="H1370" s="543"/>
      <c r="I1370" s="576">
        <v>1</v>
      </c>
      <c r="J1370" s="543"/>
      <c r="K1370" s="543">
        <v>120</v>
      </c>
      <c r="L1370" s="540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43" t="s">
        <v>228</v>
      </c>
      <c r="C1371" s="543" t="s">
        <v>118</v>
      </c>
      <c r="D1371" s="543"/>
      <c r="E1371" s="537">
        <v>14030423</v>
      </c>
      <c r="F1371" s="543"/>
      <c r="G1371" s="543"/>
      <c r="H1371" s="543"/>
      <c r="I1371" s="576">
        <v>1</v>
      </c>
      <c r="J1371" s="543"/>
      <c r="K1371" s="543">
        <v>180</v>
      </c>
      <c r="L1371" s="540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44" t="s">
        <v>228</v>
      </c>
      <c r="C1372" s="544" t="s">
        <v>137</v>
      </c>
      <c r="D1372" s="544"/>
      <c r="E1372" s="533">
        <v>14030423</v>
      </c>
      <c r="F1372" s="544"/>
      <c r="G1372" s="544"/>
      <c r="H1372" s="544"/>
      <c r="I1372" s="576">
        <v>1</v>
      </c>
      <c r="J1372" s="544"/>
      <c r="K1372" s="544">
        <v>180</v>
      </c>
      <c r="L1372" s="541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42" t="s">
        <v>235</v>
      </c>
      <c r="D1373" s="542"/>
      <c r="E1373" s="542">
        <v>14030431</v>
      </c>
      <c r="F1373" s="542"/>
      <c r="G1373" s="542"/>
      <c r="H1373" s="542"/>
      <c r="I1373" s="576">
        <v>1</v>
      </c>
      <c r="J1373" s="542"/>
      <c r="K1373" s="542">
        <v>120</v>
      </c>
      <c r="L1373" s="539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38" t="s">
        <v>228</v>
      </c>
      <c r="C1374" s="543" t="s">
        <v>235</v>
      </c>
      <c r="D1374" s="543"/>
      <c r="E1374" s="537">
        <v>14030431</v>
      </c>
      <c r="F1374" s="543"/>
      <c r="G1374" s="543"/>
      <c r="H1374" s="543"/>
      <c r="I1374" s="576">
        <v>1</v>
      </c>
      <c r="J1374" s="543"/>
      <c r="K1374" s="543">
        <v>120</v>
      </c>
      <c r="L1374" s="540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38" t="s">
        <v>228</v>
      </c>
      <c r="C1375" s="543" t="s">
        <v>473</v>
      </c>
      <c r="D1375" s="543"/>
      <c r="E1375" s="537">
        <v>14030431</v>
      </c>
      <c r="F1375" s="543"/>
      <c r="G1375" s="543"/>
      <c r="H1375" s="543"/>
      <c r="I1375" s="576">
        <v>1</v>
      </c>
      <c r="J1375" s="543"/>
      <c r="K1375" s="543">
        <v>120</v>
      </c>
      <c r="L1375" s="540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38" t="s">
        <v>228</v>
      </c>
      <c r="C1376" s="543" t="s">
        <v>118</v>
      </c>
      <c r="D1376" s="543"/>
      <c r="E1376" s="537">
        <v>14030431</v>
      </c>
      <c r="F1376" s="543"/>
      <c r="G1376" s="543"/>
      <c r="H1376" s="543"/>
      <c r="I1376" s="576">
        <v>1</v>
      </c>
      <c r="J1376" s="543"/>
      <c r="K1376" s="543">
        <v>180</v>
      </c>
      <c r="L1376" s="540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38" t="s">
        <v>228</v>
      </c>
      <c r="C1377" s="543" t="s">
        <v>424</v>
      </c>
      <c r="D1377" s="543"/>
      <c r="E1377" s="537">
        <v>14030431</v>
      </c>
      <c r="F1377" s="543"/>
      <c r="G1377" s="543"/>
      <c r="H1377" s="543"/>
      <c r="I1377" s="576">
        <v>1</v>
      </c>
      <c r="J1377" s="543"/>
      <c r="K1377" s="543">
        <v>180</v>
      </c>
      <c r="L1377" s="540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38" t="s">
        <v>228</v>
      </c>
      <c r="C1378" s="543" t="s">
        <v>424</v>
      </c>
      <c r="D1378" s="543"/>
      <c r="E1378" s="537">
        <v>14030431</v>
      </c>
      <c r="F1378" s="543"/>
      <c r="G1378" s="543"/>
      <c r="H1378" s="543"/>
      <c r="I1378" s="576">
        <v>1</v>
      </c>
      <c r="J1378" s="543"/>
      <c r="K1378" s="543">
        <v>120</v>
      </c>
      <c r="L1378" s="540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38" t="s">
        <v>228</v>
      </c>
      <c r="C1379" s="543" t="s">
        <v>415</v>
      </c>
      <c r="D1379" s="543"/>
      <c r="E1379" s="537">
        <v>14030431</v>
      </c>
      <c r="F1379" s="543"/>
      <c r="G1379" s="543"/>
      <c r="H1379" s="543"/>
      <c r="I1379" s="576">
        <v>1</v>
      </c>
      <c r="J1379" s="543"/>
      <c r="K1379" s="543">
        <v>120</v>
      </c>
      <c r="L1379" s="540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38" t="s">
        <v>228</v>
      </c>
      <c r="C1380" s="543" t="s">
        <v>575</v>
      </c>
      <c r="D1380" s="543"/>
      <c r="E1380" s="537">
        <v>14030431</v>
      </c>
      <c r="F1380" s="543"/>
      <c r="G1380" s="543"/>
      <c r="H1380" s="543"/>
      <c r="I1380" s="576">
        <v>1</v>
      </c>
      <c r="J1380" s="543"/>
      <c r="K1380" s="543">
        <v>180</v>
      </c>
      <c r="L1380" s="540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53" t="s">
        <v>228</v>
      </c>
      <c r="C1381" s="544" t="s">
        <v>265</v>
      </c>
      <c r="D1381" s="544"/>
      <c r="E1381" s="533">
        <v>14030431</v>
      </c>
      <c r="F1381" s="544"/>
      <c r="G1381" s="544"/>
      <c r="H1381" s="544"/>
      <c r="I1381" s="576">
        <v>1</v>
      </c>
      <c r="J1381" s="544"/>
      <c r="K1381" s="544">
        <v>120</v>
      </c>
      <c r="L1381" s="541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42" t="s">
        <v>228</v>
      </c>
      <c r="C1382" s="542" t="s">
        <v>137</v>
      </c>
      <c r="D1382" s="542"/>
      <c r="E1382" s="542">
        <v>14030430</v>
      </c>
      <c r="F1382" s="542"/>
      <c r="G1382" s="542"/>
      <c r="H1382" s="542"/>
      <c r="I1382" s="576">
        <v>1</v>
      </c>
      <c r="J1382" s="542"/>
      <c r="K1382" s="542">
        <v>180</v>
      </c>
      <c r="L1382" s="539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43" t="s">
        <v>228</v>
      </c>
      <c r="C1383" s="543" t="s">
        <v>424</v>
      </c>
      <c r="D1383" s="543"/>
      <c r="E1383" s="537">
        <v>14030430</v>
      </c>
      <c r="F1383" s="543"/>
      <c r="G1383" s="543"/>
      <c r="H1383" s="543"/>
      <c r="I1383" s="576">
        <v>1</v>
      </c>
      <c r="J1383" s="543"/>
      <c r="K1383" s="543">
        <v>120</v>
      </c>
      <c r="L1383" s="540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43" t="s">
        <v>228</v>
      </c>
      <c r="C1384" s="543" t="s">
        <v>453</v>
      </c>
      <c r="D1384" s="543"/>
      <c r="E1384" s="537">
        <v>14030430</v>
      </c>
      <c r="F1384" s="543"/>
      <c r="G1384" s="543"/>
      <c r="H1384" s="543"/>
      <c r="I1384" s="576">
        <v>1</v>
      </c>
      <c r="J1384" s="543"/>
      <c r="K1384" s="543">
        <v>180</v>
      </c>
      <c r="L1384" s="540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43" t="s">
        <v>228</v>
      </c>
      <c r="C1385" s="543" t="s">
        <v>218</v>
      </c>
      <c r="D1385" s="543"/>
      <c r="E1385" s="537">
        <v>14030430</v>
      </c>
      <c r="F1385" s="543"/>
      <c r="G1385" s="543"/>
      <c r="H1385" s="543"/>
      <c r="I1385" s="576">
        <v>1</v>
      </c>
      <c r="J1385" s="543"/>
      <c r="K1385" s="543">
        <v>60</v>
      </c>
      <c r="L1385" s="540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43" t="s">
        <v>228</v>
      </c>
      <c r="C1386" s="543" t="s">
        <v>493</v>
      </c>
      <c r="D1386" s="543"/>
      <c r="E1386" s="537">
        <v>14030430</v>
      </c>
      <c r="F1386" s="543"/>
      <c r="G1386" s="543"/>
      <c r="H1386" s="543"/>
      <c r="I1386" s="576">
        <v>1</v>
      </c>
      <c r="J1386" s="543"/>
      <c r="K1386" s="543">
        <v>180</v>
      </c>
      <c r="L1386" s="540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43" t="s">
        <v>228</v>
      </c>
      <c r="C1387" s="543" t="s">
        <v>137</v>
      </c>
      <c r="D1387" s="543"/>
      <c r="E1387" s="537">
        <v>14030430</v>
      </c>
      <c r="F1387" s="543"/>
      <c r="G1387" s="543"/>
      <c r="H1387" s="543"/>
      <c r="I1387" s="576">
        <v>1</v>
      </c>
      <c r="J1387" s="543"/>
      <c r="K1387" s="543">
        <v>180</v>
      </c>
      <c r="L1387" s="540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43" t="s">
        <v>228</v>
      </c>
      <c r="C1388" s="543" t="s">
        <v>424</v>
      </c>
      <c r="D1388" s="543"/>
      <c r="E1388" s="537">
        <v>14030430</v>
      </c>
      <c r="F1388" s="543"/>
      <c r="G1388" s="543"/>
      <c r="H1388" s="543"/>
      <c r="I1388" s="576">
        <v>1</v>
      </c>
      <c r="J1388" s="543"/>
      <c r="K1388" s="543">
        <v>120</v>
      </c>
      <c r="L1388" s="540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43" t="s">
        <v>228</v>
      </c>
      <c r="C1389" s="543" t="s">
        <v>415</v>
      </c>
      <c r="D1389" s="543"/>
      <c r="E1389" s="537">
        <v>14030430</v>
      </c>
      <c r="F1389" s="543"/>
      <c r="G1389" s="543"/>
      <c r="H1389" s="543"/>
      <c r="I1389" s="576">
        <v>1</v>
      </c>
      <c r="J1389" s="543"/>
      <c r="K1389" s="543">
        <v>120</v>
      </c>
      <c r="L1389" s="540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43" t="s">
        <v>228</v>
      </c>
      <c r="C1390" s="543" t="s">
        <v>223</v>
      </c>
      <c r="D1390" s="543"/>
      <c r="E1390" s="537">
        <v>14030430</v>
      </c>
      <c r="F1390" s="543"/>
      <c r="G1390" s="543"/>
      <c r="H1390" s="543"/>
      <c r="I1390" s="576">
        <v>1</v>
      </c>
      <c r="J1390" s="543"/>
      <c r="K1390" s="543">
        <v>180</v>
      </c>
      <c r="L1390" s="540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43" t="s">
        <v>228</v>
      </c>
      <c r="C1391" s="543" t="s">
        <v>493</v>
      </c>
      <c r="D1391" s="543"/>
      <c r="E1391" s="537">
        <v>14030430</v>
      </c>
      <c r="F1391" s="543"/>
      <c r="G1391" s="543"/>
      <c r="H1391" s="543"/>
      <c r="I1391" s="576">
        <v>1</v>
      </c>
      <c r="J1391" s="543"/>
      <c r="K1391" s="543">
        <v>180</v>
      </c>
      <c r="L1391" s="540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44" t="s">
        <v>228</v>
      </c>
      <c r="C1392" s="544" t="s">
        <v>424</v>
      </c>
      <c r="D1392" s="544"/>
      <c r="E1392" s="533">
        <v>14030430</v>
      </c>
      <c r="F1392" s="544"/>
      <c r="G1392" s="544"/>
      <c r="H1392" s="544"/>
      <c r="I1392" s="576">
        <v>1</v>
      </c>
      <c r="J1392" s="544"/>
      <c r="K1392" s="544">
        <v>120</v>
      </c>
      <c r="L1392" s="541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42" t="s">
        <v>227</v>
      </c>
      <c r="C1393" s="542" t="s">
        <v>415</v>
      </c>
      <c r="D1393" s="542"/>
      <c r="E1393" s="542">
        <v>14030503</v>
      </c>
      <c r="F1393" s="542"/>
      <c r="G1393" s="542"/>
      <c r="H1393" s="542"/>
      <c r="I1393" s="576">
        <v>1</v>
      </c>
      <c r="J1393" s="542"/>
      <c r="K1393" s="542">
        <v>120</v>
      </c>
      <c r="L1393" s="539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43" t="s">
        <v>227</v>
      </c>
      <c r="C1394" s="543" t="s">
        <v>541</v>
      </c>
      <c r="D1394" s="543"/>
      <c r="E1394" s="537">
        <v>14030503</v>
      </c>
      <c r="F1394" s="543"/>
      <c r="G1394" s="543"/>
      <c r="H1394" s="543"/>
      <c r="I1394" s="576">
        <v>1</v>
      </c>
      <c r="J1394" s="543"/>
      <c r="K1394" s="543">
        <v>180</v>
      </c>
      <c r="L1394" s="540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43" t="s">
        <v>227</v>
      </c>
      <c r="C1395" s="543" t="s">
        <v>575</v>
      </c>
      <c r="D1395" s="543"/>
      <c r="E1395" s="537">
        <v>14030503</v>
      </c>
      <c r="F1395" s="543"/>
      <c r="G1395" s="543"/>
      <c r="H1395" s="543"/>
      <c r="I1395" s="576">
        <v>1</v>
      </c>
      <c r="J1395" s="543"/>
      <c r="K1395" s="543">
        <v>180</v>
      </c>
      <c r="L1395" s="540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43" t="s">
        <v>227</v>
      </c>
      <c r="C1396" s="543" t="s">
        <v>142</v>
      </c>
      <c r="D1396" s="543"/>
      <c r="E1396" s="537">
        <v>14030503</v>
      </c>
      <c r="F1396" s="543"/>
      <c r="G1396" s="543"/>
      <c r="H1396" s="543"/>
      <c r="I1396" s="576">
        <v>1</v>
      </c>
      <c r="J1396" s="543"/>
      <c r="K1396" s="543">
        <v>180</v>
      </c>
      <c r="L1396" s="540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43" t="s">
        <v>227</v>
      </c>
      <c r="C1397" s="543" t="s">
        <v>277</v>
      </c>
      <c r="D1397" s="543"/>
      <c r="E1397" s="537">
        <v>14030503</v>
      </c>
      <c r="F1397" s="543"/>
      <c r="G1397" s="543"/>
      <c r="H1397" s="543"/>
      <c r="I1397" s="576">
        <v>1</v>
      </c>
      <c r="J1397" s="543"/>
      <c r="K1397" s="543">
        <v>180</v>
      </c>
      <c r="L1397" s="540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43" t="s">
        <v>227</v>
      </c>
      <c r="C1398" s="543" t="s">
        <v>223</v>
      </c>
      <c r="D1398" s="543"/>
      <c r="E1398" s="537">
        <v>14030503</v>
      </c>
      <c r="F1398" s="543"/>
      <c r="G1398" s="543"/>
      <c r="H1398" s="543"/>
      <c r="I1398" s="576">
        <v>1</v>
      </c>
      <c r="J1398" s="543"/>
      <c r="K1398" s="543">
        <v>180</v>
      </c>
      <c r="L1398" s="540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43" t="s">
        <v>227</v>
      </c>
      <c r="C1399" s="543" t="s">
        <v>277</v>
      </c>
      <c r="D1399" s="543"/>
      <c r="E1399" s="537">
        <v>14030503</v>
      </c>
      <c r="F1399" s="543"/>
      <c r="G1399" s="543"/>
      <c r="H1399" s="543"/>
      <c r="I1399" s="576">
        <v>1</v>
      </c>
      <c r="J1399" s="543"/>
      <c r="K1399" s="543">
        <v>180</v>
      </c>
      <c r="L1399" s="540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43" t="s">
        <v>227</v>
      </c>
      <c r="C1400" s="543" t="s">
        <v>517</v>
      </c>
      <c r="D1400" s="543"/>
      <c r="E1400" s="537">
        <v>14030503</v>
      </c>
      <c r="F1400" s="543"/>
      <c r="G1400" s="543"/>
      <c r="H1400" s="543"/>
      <c r="I1400" s="576">
        <v>1</v>
      </c>
      <c r="J1400" s="543"/>
      <c r="K1400" s="543">
        <v>180</v>
      </c>
      <c r="L1400" s="540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43" t="s">
        <v>227</v>
      </c>
      <c r="C1401" s="543" t="s">
        <v>277</v>
      </c>
      <c r="D1401" s="543"/>
      <c r="E1401" s="537">
        <v>14030503</v>
      </c>
      <c r="F1401" s="543"/>
      <c r="G1401" s="543"/>
      <c r="H1401" s="543"/>
      <c r="I1401" s="576">
        <v>1</v>
      </c>
      <c r="J1401" s="543"/>
      <c r="K1401" s="543">
        <v>180</v>
      </c>
      <c r="L1401" s="540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44" t="s">
        <v>227</v>
      </c>
      <c r="C1402" s="544" t="s">
        <v>575</v>
      </c>
      <c r="D1402" s="544"/>
      <c r="E1402" s="533">
        <v>14030503</v>
      </c>
      <c r="F1402" s="544"/>
      <c r="G1402" s="544"/>
      <c r="H1402" s="544"/>
      <c r="I1402" s="576">
        <v>1</v>
      </c>
      <c r="J1402" s="544"/>
      <c r="K1402" s="544">
        <v>180</v>
      </c>
      <c r="L1402" s="541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42" t="s">
        <v>227</v>
      </c>
      <c r="C1403" s="542" t="s">
        <v>142</v>
      </c>
      <c r="D1403" s="542"/>
      <c r="E1403" s="542">
        <v>14030502</v>
      </c>
      <c r="F1403" s="542"/>
      <c r="G1403" s="542"/>
      <c r="H1403" s="542"/>
      <c r="I1403" s="576">
        <v>1</v>
      </c>
      <c r="J1403" s="542"/>
      <c r="K1403" s="542">
        <v>180</v>
      </c>
      <c r="L1403" s="539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43" t="s">
        <v>227</v>
      </c>
      <c r="C1404" s="543" t="s">
        <v>142</v>
      </c>
      <c r="D1404" s="543"/>
      <c r="E1404" s="537">
        <v>14030502</v>
      </c>
      <c r="F1404" s="543"/>
      <c r="G1404" s="543"/>
      <c r="H1404" s="543"/>
      <c r="I1404" s="576">
        <v>1</v>
      </c>
      <c r="J1404" s="543"/>
      <c r="K1404" s="543">
        <v>180</v>
      </c>
      <c r="L1404" s="540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43" t="s">
        <v>227</v>
      </c>
      <c r="C1405" s="543" t="s">
        <v>277</v>
      </c>
      <c r="D1405" s="543"/>
      <c r="E1405" s="537">
        <v>14030502</v>
      </c>
      <c r="F1405" s="543"/>
      <c r="G1405" s="543"/>
      <c r="H1405" s="543"/>
      <c r="I1405" s="576">
        <v>1</v>
      </c>
      <c r="J1405" s="543"/>
      <c r="K1405" s="543">
        <v>180</v>
      </c>
      <c r="L1405" s="540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43" t="s">
        <v>227</v>
      </c>
      <c r="C1406" s="543" t="s">
        <v>277</v>
      </c>
      <c r="D1406" s="543"/>
      <c r="E1406" s="537">
        <v>14030502</v>
      </c>
      <c r="F1406" s="543"/>
      <c r="G1406" s="543"/>
      <c r="H1406" s="543"/>
      <c r="I1406" s="576">
        <v>1</v>
      </c>
      <c r="J1406" s="543"/>
      <c r="K1406" s="543">
        <v>180</v>
      </c>
      <c r="L1406" s="540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43" t="s">
        <v>227</v>
      </c>
      <c r="C1407" s="543" t="s">
        <v>575</v>
      </c>
      <c r="D1407" s="543"/>
      <c r="E1407" s="537">
        <v>14030502</v>
      </c>
      <c r="F1407" s="543"/>
      <c r="G1407" s="543"/>
      <c r="H1407" s="543"/>
      <c r="I1407" s="576">
        <v>1</v>
      </c>
      <c r="J1407" s="543"/>
      <c r="K1407" s="543">
        <v>180</v>
      </c>
      <c r="L1407" s="540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43" t="s">
        <v>227</v>
      </c>
      <c r="C1408" s="543" t="s">
        <v>517</v>
      </c>
      <c r="D1408" s="543"/>
      <c r="E1408" s="537">
        <v>14030502</v>
      </c>
      <c r="F1408" s="543"/>
      <c r="G1408" s="543"/>
      <c r="H1408" s="543"/>
      <c r="I1408" s="576">
        <v>1</v>
      </c>
      <c r="J1408" s="543"/>
      <c r="K1408" s="543">
        <v>180</v>
      </c>
      <c r="L1408" s="540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43" t="s">
        <v>227</v>
      </c>
      <c r="C1409" s="543" t="s">
        <v>517</v>
      </c>
      <c r="D1409" s="543"/>
      <c r="E1409" s="537">
        <v>14030502</v>
      </c>
      <c r="F1409" s="543"/>
      <c r="G1409" s="543"/>
      <c r="H1409" s="543"/>
      <c r="I1409" s="576">
        <v>1</v>
      </c>
      <c r="J1409" s="543"/>
      <c r="K1409" s="543">
        <v>180</v>
      </c>
      <c r="L1409" s="540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44" t="s">
        <v>227</v>
      </c>
      <c r="C1410" s="544" t="s">
        <v>415</v>
      </c>
      <c r="D1410" s="544"/>
      <c r="E1410" s="533">
        <v>14030502</v>
      </c>
      <c r="F1410" s="544"/>
      <c r="G1410" s="544"/>
      <c r="H1410" s="544"/>
      <c r="I1410" s="576">
        <v>1</v>
      </c>
      <c r="J1410" s="544"/>
      <c r="K1410" s="544">
        <v>120</v>
      </c>
      <c r="L1410" s="541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42" t="s">
        <v>227</v>
      </c>
      <c r="C1411" s="542" t="s">
        <v>601</v>
      </c>
      <c r="D1411" s="542"/>
      <c r="E1411" s="542">
        <v>14030501</v>
      </c>
      <c r="F1411" s="542"/>
      <c r="G1411" s="542"/>
      <c r="H1411" s="542"/>
      <c r="I1411" s="576">
        <v>1</v>
      </c>
      <c r="J1411" s="542"/>
      <c r="K1411" s="542">
        <v>180</v>
      </c>
      <c r="L1411" s="539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43" t="s">
        <v>227</v>
      </c>
      <c r="C1412" s="543" t="s">
        <v>601</v>
      </c>
      <c r="D1412" s="543"/>
      <c r="E1412" s="537">
        <v>14030501</v>
      </c>
      <c r="F1412" s="543"/>
      <c r="G1412" s="543"/>
      <c r="H1412" s="543"/>
      <c r="I1412" s="576">
        <v>1</v>
      </c>
      <c r="J1412" s="543"/>
      <c r="K1412" s="543">
        <v>180</v>
      </c>
      <c r="L1412" s="540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43" t="s">
        <v>227</v>
      </c>
      <c r="C1413" s="543" t="s">
        <v>277</v>
      </c>
      <c r="D1413" s="543"/>
      <c r="E1413" s="537">
        <v>14030501</v>
      </c>
      <c r="F1413" s="543"/>
      <c r="G1413" s="543"/>
      <c r="H1413" s="543"/>
      <c r="I1413" s="576">
        <v>1</v>
      </c>
      <c r="J1413" s="543"/>
      <c r="K1413" s="543">
        <v>180</v>
      </c>
      <c r="L1413" s="540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43" t="s">
        <v>227</v>
      </c>
      <c r="C1414" s="543" t="s">
        <v>118</v>
      </c>
      <c r="D1414" s="543"/>
      <c r="E1414" s="537">
        <v>14030501</v>
      </c>
      <c r="F1414" s="543"/>
      <c r="G1414" s="543"/>
      <c r="H1414" s="543"/>
      <c r="I1414" s="576">
        <v>1</v>
      </c>
      <c r="J1414" s="543"/>
      <c r="K1414" s="543">
        <v>180</v>
      </c>
      <c r="L1414" s="540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43" t="s">
        <v>227</v>
      </c>
      <c r="C1415" s="543" t="s">
        <v>118</v>
      </c>
      <c r="D1415" s="543"/>
      <c r="E1415" s="537">
        <v>14030501</v>
      </c>
      <c r="F1415" s="543"/>
      <c r="G1415" s="543"/>
      <c r="H1415" s="543"/>
      <c r="I1415" s="576">
        <v>1</v>
      </c>
      <c r="J1415" s="543"/>
      <c r="K1415" s="543">
        <v>180</v>
      </c>
      <c r="L1415" s="540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43" t="s">
        <v>227</v>
      </c>
      <c r="C1416" s="543" t="s">
        <v>517</v>
      </c>
      <c r="D1416" s="543"/>
      <c r="E1416" s="537">
        <v>14030501</v>
      </c>
      <c r="F1416" s="543"/>
      <c r="G1416" s="543"/>
      <c r="H1416" s="543"/>
      <c r="I1416" s="576">
        <v>1</v>
      </c>
      <c r="J1416" s="543"/>
      <c r="K1416" s="543">
        <v>180</v>
      </c>
      <c r="L1416" s="540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43" t="s">
        <v>227</v>
      </c>
      <c r="C1417" s="543" t="s">
        <v>575</v>
      </c>
      <c r="D1417" s="543"/>
      <c r="E1417" s="537">
        <v>14030501</v>
      </c>
      <c r="F1417" s="543"/>
      <c r="G1417" s="543"/>
      <c r="H1417" s="543"/>
      <c r="I1417" s="576">
        <v>1</v>
      </c>
      <c r="J1417" s="543"/>
      <c r="K1417" s="543">
        <v>180</v>
      </c>
      <c r="L1417" s="540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43" t="s">
        <v>227</v>
      </c>
      <c r="C1418" s="543" t="s">
        <v>541</v>
      </c>
      <c r="D1418" s="543"/>
      <c r="E1418" s="537">
        <v>14030501</v>
      </c>
      <c r="F1418" s="543"/>
      <c r="G1418" s="543"/>
      <c r="H1418" s="543"/>
      <c r="I1418" s="576">
        <v>1</v>
      </c>
      <c r="J1418" s="543"/>
      <c r="K1418" s="543">
        <v>180</v>
      </c>
      <c r="L1418" s="540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44" t="s">
        <v>227</v>
      </c>
      <c r="C1419" s="544" t="s">
        <v>541</v>
      </c>
      <c r="D1419" s="544"/>
      <c r="E1419" s="533">
        <v>14030501</v>
      </c>
      <c r="F1419" s="544"/>
      <c r="G1419" s="544"/>
      <c r="H1419" s="544"/>
      <c r="I1419" s="576">
        <v>1</v>
      </c>
      <c r="J1419" s="544"/>
      <c r="K1419" s="544">
        <v>180</v>
      </c>
      <c r="L1419" s="541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42" t="s">
        <v>227</v>
      </c>
      <c r="C1420" s="542" t="s">
        <v>223</v>
      </c>
      <c r="D1420" s="542"/>
      <c r="E1420" s="542">
        <v>14030431</v>
      </c>
      <c r="F1420" s="542"/>
      <c r="G1420" s="542"/>
      <c r="H1420" s="542"/>
      <c r="I1420" s="576">
        <v>1</v>
      </c>
      <c r="J1420" s="542"/>
      <c r="K1420" s="542">
        <v>180</v>
      </c>
      <c r="L1420" s="539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43" t="s">
        <v>227</v>
      </c>
      <c r="C1421" s="543" t="s">
        <v>415</v>
      </c>
      <c r="D1421" s="543"/>
      <c r="E1421" s="537">
        <v>14030431</v>
      </c>
      <c r="F1421" s="543"/>
      <c r="G1421" s="543"/>
      <c r="H1421" s="543"/>
      <c r="I1421" s="576">
        <v>1</v>
      </c>
      <c r="J1421" s="543"/>
      <c r="K1421" s="543">
        <v>180</v>
      </c>
      <c r="L1421" s="540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43" t="s">
        <v>227</v>
      </c>
      <c r="C1422" s="543" t="s">
        <v>117</v>
      </c>
      <c r="D1422" s="543"/>
      <c r="E1422" s="537">
        <v>14030431</v>
      </c>
      <c r="F1422" s="543"/>
      <c r="G1422" s="543"/>
      <c r="H1422" s="543"/>
      <c r="I1422" s="576">
        <v>1</v>
      </c>
      <c r="J1422" s="543"/>
      <c r="K1422" s="543">
        <v>180</v>
      </c>
      <c r="L1422" s="540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43" t="s">
        <v>227</v>
      </c>
      <c r="C1423" s="543" t="s">
        <v>118</v>
      </c>
      <c r="D1423" s="543"/>
      <c r="E1423" s="537">
        <v>14030431</v>
      </c>
      <c r="F1423" s="543"/>
      <c r="G1423" s="543"/>
      <c r="H1423" s="543"/>
      <c r="I1423" s="576">
        <v>1</v>
      </c>
      <c r="J1423" s="543"/>
      <c r="K1423" s="543">
        <v>180</v>
      </c>
      <c r="L1423" s="540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44" t="s">
        <v>227</v>
      </c>
      <c r="C1424" s="544" t="s">
        <v>142</v>
      </c>
      <c r="D1424" s="544"/>
      <c r="E1424" s="533">
        <v>14030431</v>
      </c>
      <c r="F1424" s="544"/>
      <c r="G1424" s="544"/>
      <c r="H1424" s="544"/>
      <c r="I1424" s="576">
        <v>1</v>
      </c>
      <c r="J1424" s="544"/>
      <c r="K1424" s="544">
        <v>180</v>
      </c>
      <c r="L1424" s="541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42" t="s">
        <v>227</v>
      </c>
      <c r="C1425" s="542" t="s">
        <v>424</v>
      </c>
      <c r="D1425" s="542"/>
      <c r="E1425" s="542">
        <v>14030430</v>
      </c>
      <c r="F1425" s="542"/>
      <c r="G1425" s="542"/>
      <c r="H1425" s="542"/>
      <c r="I1425" s="576">
        <v>1</v>
      </c>
      <c r="J1425" s="542"/>
      <c r="K1425" s="542">
        <v>120</v>
      </c>
      <c r="L1425" s="539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43" t="s">
        <v>227</v>
      </c>
      <c r="C1426" s="543" t="s">
        <v>223</v>
      </c>
      <c r="D1426" s="543"/>
      <c r="E1426" s="537">
        <v>14030430</v>
      </c>
      <c r="F1426" s="543"/>
      <c r="G1426" s="543"/>
      <c r="H1426" s="543"/>
      <c r="I1426" s="576">
        <v>1</v>
      </c>
      <c r="J1426" s="543"/>
      <c r="K1426" s="543">
        <v>180</v>
      </c>
      <c r="L1426" s="540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43" t="s">
        <v>227</v>
      </c>
      <c r="C1427" s="543" t="s">
        <v>223</v>
      </c>
      <c r="D1427" s="543"/>
      <c r="E1427" s="537">
        <v>14030430</v>
      </c>
      <c r="F1427" s="543"/>
      <c r="G1427" s="543"/>
      <c r="H1427" s="543"/>
      <c r="I1427" s="576">
        <v>1</v>
      </c>
      <c r="J1427" s="543"/>
      <c r="K1427" s="543">
        <v>180</v>
      </c>
      <c r="L1427" s="540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43" t="s">
        <v>227</v>
      </c>
      <c r="C1428" s="543" t="s">
        <v>118</v>
      </c>
      <c r="D1428" s="543"/>
      <c r="E1428" s="537">
        <v>14030430</v>
      </c>
      <c r="F1428" s="543"/>
      <c r="G1428" s="543"/>
      <c r="H1428" s="543"/>
      <c r="I1428" s="576">
        <v>1</v>
      </c>
      <c r="J1428" s="543"/>
      <c r="K1428" s="543">
        <v>180</v>
      </c>
      <c r="L1428" s="540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43" t="s">
        <v>227</v>
      </c>
      <c r="C1429" s="543" t="s">
        <v>142</v>
      </c>
      <c r="D1429" s="543"/>
      <c r="E1429" s="537">
        <v>14030430</v>
      </c>
      <c r="F1429" s="543"/>
      <c r="G1429" s="543"/>
      <c r="H1429" s="543"/>
      <c r="I1429" s="576">
        <v>1</v>
      </c>
      <c r="J1429" s="543"/>
      <c r="K1429" s="543">
        <v>180</v>
      </c>
      <c r="L1429" s="540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43" t="s">
        <v>227</v>
      </c>
      <c r="C1430" s="543" t="s">
        <v>117</v>
      </c>
      <c r="D1430" s="543"/>
      <c r="E1430" s="537">
        <v>14030430</v>
      </c>
      <c r="F1430" s="543"/>
      <c r="G1430" s="543"/>
      <c r="H1430" s="543"/>
      <c r="I1430" s="576">
        <v>1</v>
      </c>
      <c r="J1430" s="543"/>
      <c r="K1430" s="543">
        <v>180</v>
      </c>
      <c r="L1430" s="540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44" t="s">
        <v>227</v>
      </c>
      <c r="C1431" s="544" t="s">
        <v>117</v>
      </c>
      <c r="D1431" s="544"/>
      <c r="E1431" s="533">
        <v>14030430</v>
      </c>
      <c r="F1431" s="544"/>
      <c r="G1431" s="544"/>
      <c r="H1431" s="544"/>
      <c r="I1431" s="576">
        <v>1</v>
      </c>
      <c r="J1431" s="544"/>
      <c r="K1431" s="544">
        <v>180</v>
      </c>
      <c r="L1431" s="541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42" t="s">
        <v>227</v>
      </c>
      <c r="C1432" s="542" t="s">
        <v>424</v>
      </c>
      <c r="D1432" s="542"/>
      <c r="E1432" s="542">
        <v>14030430</v>
      </c>
      <c r="F1432" s="542"/>
      <c r="G1432" s="542"/>
      <c r="H1432" s="542"/>
      <c r="I1432" s="576">
        <v>1</v>
      </c>
      <c r="J1432" s="542"/>
      <c r="K1432" s="542">
        <v>120</v>
      </c>
      <c r="L1432" s="539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43" t="s">
        <v>227</v>
      </c>
      <c r="C1433" s="543" t="s">
        <v>223</v>
      </c>
      <c r="D1433" s="543"/>
      <c r="E1433" s="537">
        <v>14030430</v>
      </c>
      <c r="F1433" s="543"/>
      <c r="G1433" s="543"/>
      <c r="H1433" s="543"/>
      <c r="I1433" s="576">
        <v>1</v>
      </c>
      <c r="J1433" s="543"/>
      <c r="K1433" s="543">
        <v>180</v>
      </c>
      <c r="L1433" s="540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43" t="s">
        <v>227</v>
      </c>
      <c r="C1434" s="543" t="s">
        <v>223</v>
      </c>
      <c r="D1434" s="543"/>
      <c r="E1434" s="537">
        <v>14030430</v>
      </c>
      <c r="F1434" s="543"/>
      <c r="G1434" s="543"/>
      <c r="H1434" s="543"/>
      <c r="I1434" s="576">
        <v>1</v>
      </c>
      <c r="J1434" s="543"/>
      <c r="K1434" s="543">
        <v>180</v>
      </c>
      <c r="L1434" s="540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43" t="s">
        <v>227</v>
      </c>
      <c r="C1435" s="543" t="s">
        <v>118</v>
      </c>
      <c r="D1435" s="543"/>
      <c r="E1435" s="537">
        <v>14030430</v>
      </c>
      <c r="F1435" s="543"/>
      <c r="G1435" s="543"/>
      <c r="H1435" s="543"/>
      <c r="I1435" s="576">
        <v>1</v>
      </c>
      <c r="J1435" s="543"/>
      <c r="K1435" s="543">
        <v>180</v>
      </c>
      <c r="L1435" s="540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43" t="s">
        <v>227</v>
      </c>
      <c r="C1436" s="543" t="s">
        <v>142</v>
      </c>
      <c r="D1436" s="543"/>
      <c r="E1436" s="537">
        <v>14030430</v>
      </c>
      <c r="F1436" s="543"/>
      <c r="G1436" s="543"/>
      <c r="H1436" s="543"/>
      <c r="I1436" s="576">
        <v>1</v>
      </c>
      <c r="J1436" s="543"/>
      <c r="K1436" s="543">
        <v>180</v>
      </c>
      <c r="L1436" s="540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43" t="s">
        <v>227</v>
      </c>
      <c r="C1437" s="543" t="s">
        <v>117</v>
      </c>
      <c r="D1437" s="543"/>
      <c r="E1437" s="537">
        <v>14030430</v>
      </c>
      <c r="F1437" s="543"/>
      <c r="G1437" s="543"/>
      <c r="H1437" s="543"/>
      <c r="I1437" s="576">
        <v>1</v>
      </c>
      <c r="J1437" s="543"/>
      <c r="K1437" s="543">
        <v>180</v>
      </c>
      <c r="L1437" s="540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44" t="s">
        <v>227</v>
      </c>
      <c r="C1438" s="544" t="s">
        <v>117</v>
      </c>
      <c r="D1438" s="544"/>
      <c r="E1438" s="533">
        <v>14030430</v>
      </c>
      <c r="F1438" s="544"/>
      <c r="G1438" s="544"/>
      <c r="H1438" s="544"/>
      <c r="I1438" s="576">
        <v>1</v>
      </c>
      <c r="J1438" s="544"/>
      <c r="K1438" s="544">
        <v>180</v>
      </c>
      <c r="L1438" s="541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60" t="s">
        <v>228</v>
      </c>
      <c r="C1439" s="560" t="s">
        <v>576</v>
      </c>
      <c r="D1439" s="560"/>
      <c r="E1439" s="560">
        <v>14030504</v>
      </c>
      <c r="F1439" s="560"/>
      <c r="G1439" s="560"/>
      <c r="H1439" s="560"/>
      <c r="I1439" s="576">
        <v>1</v>
      </c>
      <c r="J1439" s="560"/>
      <c r="K1439" s="560">
        <v>180</v>
      </c>
      <c r="L1439" s="561">
        <f t="shared" ref="L1439:L1502" si="21">E1439</f>
        <v>14030504</v>
      </c>
      <c r="M1439" s="96"/>
      <c r="N1439" s="543"/>
      <c r="O1439" s="543"/>
      <c r="P1439" s="543"/>
      <c r="Q1439" s="543"/>
      <c r="R1439" s="543"/>
      <c r="S1439" s="543"/>
      <c r="T1439" s="543"/>
      <c r="U1439" s="543"/>
      <c r="V1439" s="543"/>
      <c r="W1439" s="543"/>
      <c r="X1439" s="543"/>
      <c r="Y1439" s="543"/>
    </row>
    <row r="1440" spans="1:25" x14ac:dyDescent="0.25">
      <c r="A1440" s="270">
        <v>8</v>
      </c>
      <c r="B1440" s="558" t="s">
        <v>228</v>
      </c>
      <c r="C1440" s="558" t="s">
        <v>576</v>
      </c>
      <c r="D1440" s="558"/>
      <c r="E1440" s="556">
        <v>14030504</v>
      </c>
      <c r="F1440" s="558"/>
      <c r="G1440" s="558"/>
      <c r="H1440" s="558"/>
      <c r="I1440" s="576">
        <v>1</v>
      </c>
      <c r="J1440" s="558"/>
      <c r="K1440" s="558">
        <v>180</v>
      </c>
      <c r="L1440" s="562">
        <f t="shared" si="21"/>
        <v>14030504</v>
      </c>
      <c r="M1440" s="96"/>
      <c r="N1440" s="543"/>
      <c r="O1440" s="543"/>
      <c r="P1440" s="543"/>
      <c r="Q1440" s="543"/>
      <c r="R1440" s="543"/>
      <c r="S1440" s="543"/>
      <c r="T1440" s="543"/>
      <c r="U1440" s="543"/>
      <c r="V1440" s="543"/>
      <c r="W1440" s="543"/>
      <c r="X1440" s="543"/>
      <c r="Y1440" s="543"/>
    </row>
    <row r="1441" spans="1:25" x14ac:dyDescent="0.25">
      <c r="A1441" s="270">
        <v>3353</v>
      </c>
      <c r="B1441" s="558" t="s">
        <v>228</v>
      </c>
      <c r="C1441" s="558" t="s">
        <v>223</v>
      </c>
      <c r="D1441" s="558"/>
      <c r="E1441" s="556">
        <v>14030504</v>
      </c>
      <c r="F1441" s="558"/>
      <c r="G1441" s="558"/>
      <c r="H1441" s="558"/>
      <c r="I1441" s="576">
        <v>1</v>
      </c>
      <c r="J1441" s="558"/>
      <c r="K1441" s="558">
        <v>180</v>
      </c>
      <c r="L1441" s="562">
        <f t="shared" si="21"/>
        <v>14030504</v>
      </c>
      <c r="M1441" s="96"/>
      <c r="N1441" s="543"/>
      <c r="O1441" s="543"/>
      <c r="P1441" s="543"/>
      <c r="Q1441" s="543"/>
      <c r="R1441" s="543"/>
      <c r="S1441" s="543"/>
      <c r="T1441" s="543"/>
      <c r="U1441" s="543"/>
      <c r="V1441" s="543"/>
      <c r="W1441" s="543"/>
      <c r="X1441" s="543"/>
      <c r="Y1441" s="543"/>
    </row>
    <row r="1442" spans="1:25" x14ac:dyDescent="0.25">
      <c r="A1442" s="270">
        <v>3</v>
      </c>
      <c r="B1442" s="558" t="s">
        <v>228</v>
      </c>
      <c r="C1442" s="558" t="s">
        <v>576</v>
      </c>
      <c r="D1442" s="558"/>
      <c r="E1442" s="556">
        <v>14030504</v>
      </c>
      <c r="F1442" s="558"/>
      <c r="G1442" s="558"/>
      <c r="H1442" s="558"/>
      <c r="I1442" s="576">
        <v>1</v>
      </c>
      <c r="J1442" s="558"/>
      <c r="K1442" s="558">
        <v>180</v>
      </c>
      <c r="L1442" s="562">
        <f t="shared" si="21"/>
        <v>14030504</v>
      </c>
      <c r="M1442" s="96"/>
      <c r="N1442" s="543"/>
      <c r="O1442" s="543"/>
      <c r="P1442" s="543"/>
      <c r="Q1442" s="543"/>
      <c r="R1442" s="543"/>
      <c r="S1442" s="543"/>
      <c r="T1442" s="543"/>
      <c r="U1442" s="543"/>
      <c r="V1442" s="543"/>
      <c r="W1442" s="543"/>
      <c r="X1442" s="543"/>
      <c r="Y1442" s="543"/>
    </row>
    <row r="1443" spans="1:25" x14ac:dyDescent="0.25">
      <c r="A1443" s="270">
        <v>3089</v>
      </c>
      <c r="B1443" s="558" t="s">
        <v>228</v>
      </c>
      <c r="C1443" s="558" t="s">
        <v>218</v>
      </c>
      <c r="D1443" s="558"/>
      <c r="E1443" s="556">
        <v>14030504</v>
      </c>
      <c r="F1443" s="558"/>
      <c r="G1443" s="558"/>
      <c r="H1443" s="558"/>
      <c r="I1443" s="576">
        <v>1</v>
      </c>
      <c r="J1443" s="558"/>
      <c r="K1443" s="558">
        <v>180</v>
      </c>
      <c r="L1443" s="562">
        <f t="shared" si="21"/>
        <v>14030504</v>
      </c>
      <c r="M1443" s="96"/>
      <c r="N1443" s="543"/>
      <c r="O1443" s="543"/>
      <c r="P1443" s="543"/>
      <c r="Q1443" s="543"/>
      <c r="R1443" s="543"/>
      <c r="S1443" s="543"/>
      <c r="T1443" s="543"/>
      <c r="U1443" s="543"/>
      <c r="V1443" s="543"/>
      <c r="W1443" s="543"/>
      <c r="X1443" s="543"/>
      <c r="Y1443" s="543"/>
    </row>
    <row r="1444" spans="1:25" x14ac:dyDescent="0.25">
      <c r="A1444" s="270">
        <v>230</v>
      </c>
      <c r="B1444" s="558" t="s">
        <v>228</v>
      </c>
      <c r="C1444" s="558" t="s">
        <v>517</v>
      </c>
      <c r="D1444" s="558"/>
      <c r="E1444" s="556">
        <v>14030504</v>
      </c>
      <c r="F1444" s="558"/>
      <c r="G1444" s="558"/>
      <c r="H1444" s="558"/>
      <c r="I1444" s="576">
        <v>1</v>
      </c>
      <c r="J1444" s="558"/>
      <c r="K1444" s="558">
        <v>180</v>
      </c>
      <c r="L1444" s="562">
        <f t="shared" si="21"/>
        <v>14030504</v>
      </c>
      <c r="M1444" s="96"/>
      <c r="N1444" s="543"/>
      <c r="O1444" s="543"/>
      <c r="P1444" s="543"/>
      <c r="Q1444" s="543"/>
      <c r="R1444" s="543"/>
      <c r="S1444" s="543"/>
      <c r="T1444" s="543"/>
      <c r="U1444" s="543"/>
      <c r="V1444" s="543"/>
      <c r="W1444" s="543"/>
      <c r="X1444" s="543"/>
      <c r="Y1444" s="543"/>
    </row>
    <row r="1445" spans="1:25" x14ac:dyDescent="0.25">
      <c r="A1445" s="270">
        <v>638</v>
      </c>
      <c r="B1445" s="558" t="s">
        <v>228</v>
      </c>
      <c r="C1445" s="558" t="s">
        <v>277</v>
      </c>
      <c r="D1445" s="558"/>
      <c r="E1445" s="556">
        <v>14030504</v>
      </c>
      <c r="F1445" s="558"/>
      <c r="G1445" s="558"/>
      <c r="H1445" s="558"/>
      <c r="I1445" s="576">
        <v>1</v>
      </c>
      <c r="J1445" s="558"/>
      <c r="K1445" s="558">
        <v>180</v>
      </c>
      <c r="L1445" s="562">
        <f t="shared" si="21"/>
        <v>14030504</v>
      </c>
      <c r="M1445" s="96"/>
      <c r="N1445" s="543"/>
      <c r="O1445" s="543"/>
      <c r="P1445" s="543"/>
      <c r="Q1445" s="543"/>
      <c r="R1445" s="543"/>
      <c r="S1445" s="543"/>
      <c r="T1445" s="543"/>
      <c r="U1445" s="543"/>
      <c r="V1445" s="543"/>
      <c r="W1445" s="543"/>
      <c r="X1445" s="543"/>
      <c r="Y1445" s="543"/>
    </row>
    <row r="1446" spans="1:25" x14ac:dyDescent="0.25">
      <c r="A1446" s="270">
        <v>591</v>
      </c>
      <c r="B1446" s="558" t="s">
        <v>228</v>
      </c>
      <c r="C1446" s="558" t="s">
        <v>118</v>
      </c>
      <c r="D1446" s="558"/>
      <c r="E1446" s="556">
        <v>14030504</v>
      </c>
      <c r="F1446" s="558"/>
      <c r="G1446" s="558"/>
      <c r="H1446" s="558"/>
      <c r="I1446" s="576">
        <v>1</v>
      </c>
      <c r="J1446" s="558"/>
      <c r="K1446" s="558">
        <v>180</v>
      </c>
      <c r="L1446" s="562">
        <f t="shared" si="21"/>
        <v>14030504</v>
      </c>
      <c r="M1446" s="96"/>
      <c r="N1446" s="543"/>
      <c r="O1446" s="543"/>
      <c r="P1446" s="543"/>
      <c r="Q1446" s="543"/>
      <c r="R1446" s="543"/>
      <c r="S1446" s="543"/>
      <c r="T1446" s="543"/>
      <c r="U1446" s="543"/>
      <c r="V1446" s="543"/>
      <c r="W1446" s="543"/>
      <c r="X1446" s="543"/>
      <c r="Y1446" s="543"/>
    </row>
    <row r="1447" spans="1:25" x14ac:dyDescent="0.25">
      <c r="A1447" s="270">
        <v>10</v>
      </c>
      <c r="B1447" s="558" t="s">
        <v>228</v>
      </c>
      <c r="C1447" s="558" t="s">
        <v>415</v>
      </c>
      <c r="D1447" s="558"/>
      <c r="E1447" s="556">
        <v>14030504</v>
      </c>
      <c r="F1447" s="558"/>
      <c r="G1447" s="558"/>
      <c r="H1447" s="558"/>
      <c r="I1447" s="576">
        <v>1</v>
      </c>
      <c r="J1447" s="558"/>
      <c r="K1447" s="558">
        <v>120</v>
      </c>
      <c r="L1447" s="562">
        <f t="shared" si="21"/>
        <v>14030504</v>
      </c>
      <c r="M1447" s="96"/>
      <c r="N1447" s="543"/>
      <c r="O1447" s="543"/>
      <c r="P1447" s="543"/>
      <c r="Q1447" s="543"/>
      <c r="R1447" s="543"/>
      <c r="S1447" s="543"/>
      <c r="T1447" s="543"/>
      <c r="U1447" s="543"/>
      <c r="V1447" s="543"/>
      <c r="W1447" s="543"/>
      <c r="X1447" s="543"/>
      <c r="Y1447" s="543"/>
    </row>
    <row r="1448" spans="1:25" ht="15.75" thickBot="1" x14ac:dyDescent="0.3">
      <c r="A1448" s="271">
        <v>4</v>
      </c>
      <c r="B1448" s="559" t="s">
        <v>228</v>
      </c>
      <c r="C1448" s="559" t="s">
        <v>575</v>
      </c>
      <c r="D1448" s="559"/>
      <c r="E1448" s="557">
        <v>14030504</v>
      </c>
      <c r="F1448" s="559"/>
      <c r="G1448" s="559"/>
      <c r="H1448" s="559"/>
      <c r="I1448" s="576">
        <v>1</v>
      </c>
      <c r="J1448" s="559"/>
      <c r="K1448" s="559">
        <v>180</v>
      </c>
      <c r="L1448" s="563">
        <f t="shared" si="21"/>
        <v>14030504</v>
      </c>
      <c r="M1448" s="96"/>
      <c r="N1448" s="543"/>
      <c r="O1448" s="543"/>
      <c r="P1448" s="543"/>
      <c r="Q1448" s="543"/>
      <c r="R1448" s="543"/>
      <c r="S1448" s="543"/>
      <c r="T1448" s="543"/>
      <c r="U1448" s="543"/>
      <c r="V1448" s="543"/>
      <c r="W1448" s="543"/>
      <c r="X1448" s="543"/>
      <c r="Y1448" s="543"/>
    </row>
    <row r="1449" spans="1:25" x14ac:dyDescent="0.25">
      <c r="A1449" s="192">
        <v>3350</v>
      </c>
      <c r="B1449" s="560" t="s">
        <v>227</v>
      </c>
      <c r="C1449" s="560" t="s">
        <v>223</v>
      </c>
      <c r="D1449" s="560"/>
      <c r="E1449" s="560">
        <v>14030504</v>
      </c>
      <c r="F1449" s="560"/>
      <c r="G1449" s="560"/>
      <c r="H1449" s="560"/>
      <c r="I1449" s="576">
        <v>1</v>
      </c>
      <c r="J1449" s="560"/>
      <c r="K1449" s="560">
        <v>180</v>
      </c>
      <c r="L1449" s="561">
        <f t="shared" si="21"/>
        <v>14030504</v>
      </c>
      <c r="M1449" s="96"/>
      <c r="N1449" s="543"/>
      <c r="O1449" s="543"/>
      <c r="P1449" s="543"/>
      <c r="Q1449" s="543"/>
      <c r="R1449" s="543"/>
      <c r="S1449" s="543"/>
      <c r="T1449" s="543"/>
      <c r="U1449" s="543"/>
      <c r="V1449" s="543"/>
      <c r="W1449" s="543"/>
      <c r="X1449" s="543"/>
      <c r="Y1449" s="543"/>
    </row>
    <row r="1450" spans="1:25" x14ac:dyDescent="0.25">
      <c r="A1450" s="270">
        <v>3359</v>
      </c>
      <c r="B1450" s="558" t="s">
        <v>227</v>
      </c>
      <c r="C1450" s="558" t="s">
        <v>223</v>
      </c>
      <c r="D1450" s="558"/>
      <c r="E1450" s="556">
        <v>14030504</v>
      </c>
      <c r="F1450" s="558"/>
      <c r="G1450" s="558"/>
      <c r="H1450" s="558"/>
      <c r="I1450" s="576">
        <v>1</v>
      </c>
      <c r="J1450" s="558"/>
      <c r="K1450" s="558">
        <v>180</v>
      </c>
      <c r="L1450" s="562">
        <f t="shared" si="21"/>
        <v>14030504</v>
      </c>
      <c r="M1450" s="96"/>
      <c r="N1450" s="543"/>
      <c r="O1450" s="543"/>
      <c r="P1450" s="543"/>
      <c r="Q1450" s="543"/>
      <c r="R1450" s="543"/>
      <c r="S1450" s="543"/>
      <c r="T1450" s="543"/>
      <c r="U1450" s="543"/>
      <c r="V1450" s="543"/>
      <c r="W1450" s="543"/>
      <c r="X1450" s="543"/>
      <c r="Y1450" s="543"/>
    </row>
    <row r="1451" spans="1:25" x14ac:dyDescent="0.25">
      <c r="A1451" s="270">
        <v>596</v>
      </c>
      <c r="B1451" s="558" t="s">
        <v>227</v>
      </c>
      <c r="C1451" s="558" t="s">
        <v>118</v>
      </c>
      <c r="D1451" s="558"/>
      <c r="E1451" s="556">
        <v>14030504</v>
      </c>
      <c r="F1451" s="558"/>
      <c r="G1451" s="558"/>
      <c r="H1451" s="558"/>
      <c r="I1451" s="576">
        <v>1</v>
      </c>
      <c r="J1451" s="558"/>
      <c r="K1451" s="558">
        <v>180</v>
      </c>
      <c r="L1451" s="562">
        <f t="shared" si="21"/>
        <v>14030504</v>
      </c>
      <c r="M1451" s="96"/>
      <c r="N1451" s="543"/>
      <c r="O1451" s="543"/>
      <c r="P1451" s="543"/>
      <c r="Q1451" s="543"/>
      <c r="R1451" s="543"/>
      <c r="S1451" s="543"/>
      <c r="T1451" s="543"/>
      <c r="U1451" s="543"/>
      <c r="V1451" s="543"/>
      <c r="W1451" s="543"/>
      <c r="X1451" s="543"/>
      <c r="Y1451" s="543"/>
    </row>
    <row r="1452" spans="1:25" x14ac:dyDescent="0.25">
      <c r="A1452" s="270">
        <v>867</v>
      </c>
      <c r="B1452" s="558" t="s">
        <v>227</v>
      </c>
      <c r="C1452" s="558" t="s">
        <v>142</v>
      </c>
      <c r="D1452" s="558"/>
      <c r="E1452" s="556">
        <v>14030504</v>
      </c>
      <c r="F1452" s="558"/>
      <c r="G1452" s="558"/>
      <c r="H1452" s="558"/>
      <c r="I1452" s="576">
        <v>1</v>
      </c>
      <c r="J1452" s="558"/>
      <c r="K1452" s="558">
        <v>180</v>
      </c>
      <c r="L1452" s="562">
        <f t="shared" si="21"/>
        <v>14030504</v>
      </c>
      <c r="M1452" s="96"/>
      <c r="N1452" s="543"/>
      <c r="O1452" s="543"/>
      <c r="P1452" s="543"/>
      <c r="Q1452" s="543"/>
      <c r="R1452" s="543"/>
      <c r="S1452" s="543"/>
      <c r="T1452" s="543"/>
      <c r="U1452" s="543"/>
      <c r="V1452" s="543"/>
      <c r="W1452" s="543"/>
      <c r="X1452" s="543"/>
      <c r="Y1452" s="543"/>
    </row>
    <row r="1453" spans="1:25" x14ac:dyDescent="0.25">
      <c r="A1453" s="270">
        <v>589</v>
      </c>
      <c r="B1453" s="558" t="s">
        <v>227</v>
      </c>
      <c r="C1453" s="558" t="s">
        <v>118</v>
      </c>
      <c r="D1453" s="558"/>
      <c r="E1453" s="556">
        <v>14030504</v>
      </c>
      <c r="F1453" s="558"/>
      <c r="G1453" s="558"/>
      <c r="H1453" s="558"/>
      <c r="I1453" s="576">
        <v>1</v>
      </c>
      <c r="J1453" s="558"/>
      <c r="K1453" s="558">
        <v>180</v>
      </c>
      <c r="L1453" s="562">
        <f t="shared" si="21"/>
        <v>14030504</v>
      </c>
      <c r="M1453" s="96"/>
      <c r="N1453" s="543"/>
      <c r="O1453" s="543"/>
      <c r="P1453" s="543"/>
      <c r="Q1453" s="543"/>
      <c r="R1453" s="543"/>
      <c r="S1453" s="543"/>
      <c r="T1453" s="543"/>
      <c r="U1453" s="543"/>
      <c r="V1453" s="543"/>
      <c r="W1453" s="543"/>
      <c r="X1453" s="543"/>
      <c r="Y1453" s="543"/>
    </row>
    <row r="1454" spans="1:25" x14ac:dyDescent="0.25">
      <c r="A1454" s="270">
        <v>639</v>
      </c>
      <c r="B1454" s="558" t="s">
        <v>227</v>
      </c>
      <c r="C1454" s="558" t="s">
        <v>277</v>
      </c>
      <c r="D1454" s="558"/>
      <c r="E1454" s="556">
        <v>14030504</v>
      </c>
      <c r="F1454" s="558"/>
      <c r="G1454" s="558"/>
      <c r="H1454" s="558"/>
      <c r="I1454" s="576">
        <v>1</v>
      </c>
      <c r="J1454" s="558"/>
      <c r="K1454" s="558">
        <v>180</v>
      </c>
      <c r="L1454" s="562">
        <f t="shared" si="21"/>
        <v>14030504</v>
      </c>
      <c r="M1454" s="96"/>
      <c r="N1454" s="543"/>
      <c r="O1454" s="543"/>
      <c r="P1454" s="543"/>
      <c r="Q1454" s="543"/>
      <c r="R1454" s="543"/>
      <c r="S1454" s="543"/>
      <c r="T1454" s="543"/>
      <c r="U1454" s="543"/>
      <c r="V1454" s="543"/>
      <c r="W1454" s="543"/>
      <c r="X1454" s="543"/>
      <c r="Y1454" s="543"/>
    </row>
    <row r="1455" spans="1:25" x14ac:dyDescent="0.25">
      <c r="A1455" s="270">
        <v>5</v>
      </c>
      <c r="B1455" s="558" t="s">
        <v>227</v>
      </c>
      <c r="C1455" s="558" t="s">
        <v>601</v>
      </c>
      <c r="D1455" s="558"/>
      <c r="E1455" s="556">
        <v>14030504</v>
      </c>
      <c r="F1455" s="558"/>
      <c r="G1455" s="558"/>
      <c r="H1455" s="558"/>
      <c r="I1455" s="576">
        <v>1</v>
      </c>
      <c r="J1455" s="558"/>
      <c r="K1455" s="558">
        <v>180</v>
      </c>
      <c r="L1455" s="562">
        <f t="shared" si="21"/>
        <v>14030504</v>
      </c>
      <c r="M1455" s="96"/>
      <c r="N1455" s="543"/>
      <c r="O1455" s="543"/>
      <c r="P1455" s="543"/>
      <c r="Q1455" s="543"/>
      <c r="R1455" s="543"/>
      <c r="S1455" s="543"/>
      <c r="T1455" s="543"/>
      <c r="U1455" s="543"/>
      <c r="V1455" s="543"/>
      <c r="W1455" s="543"/>
      <c r="X1455" s="543"/>
      <c r="Y1455" s="543"/>
    </row>
    <row r="1456" spans="1:25" ht="15.75" thickBot="1" x14ac:dyDescent="0.3">
      <c r="A1456" s="271">
        <v>3356</v>
      </c>
      <c r="B1456" s="559" t="s">
        <v>227</v>
      </c>
      <c r="C1456" s="559" t="s">
        <v>223</v>
      </c>
      <c r="D1456" s="559"/>
      <c r="E1456" s="557">
        <v>14030504</v>
      </c>
      <c r="F1456" s="559"/>
      <c r="G1456" s="559"/>
      <c r="H1456" s="559"/>
      <c r="I1456" s="576">
        <v>1</v>
      </c>
      <c r="J1456" s="559"/>
      <c r="K1456" s="559">
        <v>180</v>
      </c>
      <c r="L1456" s="563">
        <f t="shared" si="21"/>
        <v>14030504</v>
      </c>
      <c r="M1456" s="96"/>
      <c r="N1456" s="543"/>
      <c r="O1456" s="543"/>
      <c r="P1456" s="543"/>
      <c r="Q1456" s="543"/>
      <c r="R1456" s="543"/>
      <c r="S1456" s="543"/>
      <c r="T1456" s="543"/>
      <c r="U1456" s="543"/>
      <c r="V1456" s="543"/>
      <c r="W1456" s="543"/>
      <c r="X1456" s="543"/>
      <c r="Y1456" s="543"/>
    </row>
    <row r="1457" spans="1:25" x14ac:dyDescent="0.25">
      <c r="A1457" s="556">
        <v>4</v>
      </c>
      <c r="B1457" s="556" t="s">
        <v>227</v>
      </c>
      <c r="C1457" s="556" t="s">
        <v>601</v>
      </c>
      <c r="D1457" s="556"/>
      <c r="E1457" s="556">
        <v>14030506</v>
      </c>
      <c r="F1457" s="556"/>
      <c r="G1457" s="556"/>
      <c r="H1457" s="556"/>
      <c r="I1457" s="576">
        <v>1</v>
      </c>
      <c r="J1457" s="556"/>
      <c r="K1457" s="556">
        <v>180</v>
      </c>
      <c r="L1457" s="556">
        <f t="shared" si="21"/>
        <v>14030506</v>
      </c>
      <c r="M1457" s="543"/>
      <c r="N1457" s="543"/>
      <c r="O1457" s="543"/>
      <c r="P1457" s="543"/>
      <c r="Q1457" s="543"/>
      <c r="R1457" s="543"/>
      <c r="S1457" s="543"/>
      <c r="T1457" s="543"/>
      <c r="U1457" s="543"/>
      <c r="V1457" s="543"/>
      <c r="W1457" s="543"/>
      <c r="X1457" s="543"/>
      <c r="Y1457" s="543"/>
    </row>
    <row r="1458" spans="1:25" x14ac:dyDescent="0.25">
      <c r="A1458" s="543">
        <v>232</v>
      </c>
      <c r="B1458" s="543" t="s">
        <v>227</v>
      </c>
      <c r="C1458" s="543" t="s">
        <v>517</v>
      </c>
      <c r="D1458" s="543"/>
      <c r="E1458" s="571">
        <v>14030506</v>
      </c>
      <c r="F1458" s="543"/>
      <c r="G1458" s="543"/>
      <c r="H1458" s="543"/>
      <c r="I1458" s="576">
        <v>1</v>
      </c>
      <c r="J1458" s="543"/>
      <c r="K1458" s="543">
        <v>180</v>
      </c>
      <c r="L1458" s="543">
        <f t="shared" si="21"/>
        <v>14030506</v>
      </c>
      <c r="M1458" s="543"/>
      <c r="N1458" s="543"/>
      <c r="O1458" s="543"/>
      <c r="P1458" s="543"/>
      <c r="Q1458" s="543"/>
      <c r="R1458" s="543"/>
      <c r="S1458" s="543"/>
      <c r="T1458" s="543"/>
      <c r="U1458" s="543"/>
      <c r="V1458" s="543"/>
      <c r="W1458" s="543"/>
      <c r="X1458" s="543"/>
      <c r="Y1458" s="543"/>
    </row>
    <row r="1459" spans="1:25" x14ac:dyDescent="0.25">
      <c r="A1459" s="543">
        <v>231</v>
      </c>
      <c r="B1459" s="543" t="s">
        <v>227</v>
      </c>
      <c r="C1459" s="543" t="s">
        <v>517</v>
      </c>
      <c r="D1459" s="543"/>
      <c r="E1459" s="571">
        <v>14030506</v>
      </c>
      <c r="F1459" s="543"/>
      <c r="G1459" s="543"/>
      <c r="H1459" s="543"/>
      <c r="I1459" s="576">
        <v>1</v>
      </c>
      <c r="J1459" s="543"/>
      <c r="K1459" s="543">
        <v>180</v>
      </c>
      <c r="L1459" s="543">
        <f t="shared" si="21"/>
        <v>14030506</v>
      </c>
      <c r="M1459" s="543"/>
      <c r="N1459" s="543"/>
      <c r="O1459" s="543"/>
      <c r="P1459" s="543"/>
      <c r="Q1459" s="543"/>
      <c r="R1459" s="543"/>
      <c r="S1459" s="543"/>
      <c r="T1459" s="543"/>
      <c r="U1459" s="543"/>
      <c r="V1459" s="543"/>
      <c r="W1459" s="543"/>
      <c r="X1459" s="543"/>
      <c r="Y1459" s="543"/>
    </row>
    <row r="1460" spans="1:25" x14ac:dyDescent="0.25">
      <c r="A1460" s="543">
        <v>3346</v>
      </c>
      <c r="B1460" s="543" t="s">
        <v>227</v>
      </c>
      <c r="C1460" s="543" t="s">
        <v>223</v>
      </c>
      <c r="D1460" s="543"/>
      <c r="E1460" s="571">
        <v>14030506</v>
      </c>
      <c r="F1460" s="543"/>
      <c r="G1460" s="543"/>
      <c r="H1460" s="543"/>
      <c r="I1460" s="576">
        <v>1</v>
      </c>
      <c r="J1460" s="543"/>
      <c r="K1460" s="543">
        <v>180</v>
      </c>
      <c r="L1460" s="543">
        <f t="shared" si="21"/>
        <v>14030506</v>
      </c>
      <c r="M1460" s="543"/>
      <c r="N1460" s="543"/>
      <c r="O1460" s="543"/>
      <c r="P1460" s="543"/>
      <c r="Q1460" s="543"/>
      <c r="R1460" s="543"/>
      <c r="S1460" s="543"/>
      <c r="T1460" s="543"/>
      <c r="U1460" s="543"/>
      <c r="V1460" s="543"/>
      <c r="W1460" s="543"/>
      <c r="X1460" s="543"/>
      <c r="Y1460" s="543"/>
    </row>
    <row r="1461" spans="1:25" x14ac:dyDescent="0.25">
      <c r="A1461" s="543">
        <v>874</v>
      </c>
      <c r="B1461" s="543" t="s">
        <v>227</v>
      </c>
      <c r="C1461" s="543" t="s">
        <v>142</v>
      </c>
      <c r="D1461" s="543"/>
      <c r="E1461" s="571">
        <v>14030506</v>
      </c>
      <c r="F1461" s="543"/>
      <c r="G1461" s="543"/>
      <c r="H1461" s="543"/>
      <c r="I1461" s="576">
        <v>1</v>
      </c>
      <c r="J1461" s="543"/>
      <c r="K1461" s="543">
        <v>180</v>
      </c>
      <c r="L1461" s="543">
        <f t="shared" si="21"/>
        <v>14030506</v>
      </c>
      <c r="M1461" s="543"/>
      <c r="N1461" s="543"/>
      <c r="O1461" s="543"/>
      <c r="P1461" s="543"/>
      <c r="Q1461" s="543"/>
      <c r="R1461" s="543"/>
      <c r="S1461" s="543"/>
      <c r="T1461" s="543"/>
      <c r="U1461" s="543"/>
      <c r="V1461" s="543"/>
      <c r="W1461" s="543"/>
      <c r="X1461" s="543"/>
      <c r="Y1461" s="543"/>
    </row>
    <row r="1462" spans="1:25" x14ac:dyDescent="0.25">
      <c r="A1462" s="543">
        <v>864</v>
      </c>
      <c r="B1462" s="543" t="s">
        <v>227</v>
      </c>
      <c r="C1462" s="543" t="s">
        <v>142</v>
      </c>
      <c r="D1462" s="543"/>
      <c r="E1462" s="571">
        <v>14030506</v>
      </c>
      <c r="F1462" s="543"/>
      <c r="G1462" s="543"/>
      <c r="H1462" s="543"/>
      <c r="I1462" s="576">
        <v>1</v>
      </c>
      <c r="J1462" s="543"/>
      <c r="K1462" s="543">
        <v>180</v>
      </c>
      <c r="L1462" s="543">
        <f t="shared" si="21"/>
        <v>14030506</v>
      </c>
      <c r="M1462" s="543"/>
      <c r="N1462" s="543"/>
      <c r="O1462" s="543"/>
      <c r="P1462" s="543"/>
      <c r="Q1462" s="543"/>
      <c r="R1462" s="543"/>
      <c r="S1462" s="543"/>
      <c r="T1462" s="543"/>
      <c r="U1462" s="543"/>
      <c r="V1462" s="543"/>
      <c r="W1462" s="543"/>
      <c r="X1462" s="543"/>
      <c r="Y1462" s="543"/>
    </row>
    <row r="1463" spans="1:25" ht="15.75" thickBot="1" x14ac:dyDescent="0.3">
      <c r="A1463" s="568">
        <v>18</v>
      </c>
      <c r="B1463" s="568" t="s">
        <v>227</v>
      </c>
      <c r="C1463" s="568" t="s">
        <v>415</v>
      </c>
      <c r="D1463" s="568"/>
      <c r="E1463" s="569">
        <v>14030506</v>
      </c>
      <c r="F1463" s="568"/>
      <c r="G1463" s="568"/>
      <c r="H1463" s="568"/>
      <c r="I1463" s="576">
        <v>1</v>
      </c>
      <c r="J1463" s="568"/>
      <c r="K1463" s="568">
        <v>120</v>
      </c>
      <c r="L1463" s="568">
        <f t="shared" si="21"/>
        <v>14030506</v>
      </c>
      <c r="M1463" s="543"/>
      <c r="N1463" s="543"/>
      <c r="O1463" s="543"/>
      <c r="P1463" s="543"/>
      <c r="Q1463" s="543"/>
      <c r="R1463" s="543"/>
      <c r="S1463" s="543"/>
      <c r="T1463" s="543"/>
      <c r="U1463" s="543"/>
      <c r="V1463" s="543"/>
      <c r="W1463" s="543"/>
      <c r="X1463" s="543"/>
      <c r="Y1463" s="543"/>
    </row>
    <row r="1464" spans="1:25" x14ac:dyDescent="0.25">
      <c r="A1464" s="192">
        <v>642</v>
      </c>
      <c r="B1464" s="575" t="s">
        <v>227</v>
      </c>
      <c r="C1464" s="575" t="s">
        <v>277</v>
      </c>
      <c r="D1464" s="575"/>
      <c r="E1464" s="575">
        <v>142030507</v>
      </c>
      <c r="F1464" s="575"/>
      <c r="G1464" s="575"/>
      <c r="H1464" s="575"/>
      <c r="I1464" s="576">
        <v>1</v>
      </c>
      <c r="J1464" s="575"/>
      <c r="K1464" s="575">
        <v>180</v>
      </c>
      <c r="L1464" s="572">
        <f t="shared" si="21"/>
        <v>142030507</v>
      </c>
      <c r="M1464" s="96"/>
      <c r="N1464" s="543"/>
      <c r="O1464" s="543"/>
      <c r="P1464" s="543"/>
      <c r="Q1464" s="543"/>
      <c r="R1464" s="543"/>
      <c r="S1464" s="543"/>
      <c r="T1464" s="543"/>
      <c r="U1464" s="543"/>
      <c r="V1464" s="543"/>
      <c r="W1464" s="543"/>
      <c r="X1464" s="543"/>
      <c r="Y1464" s="543"/>
    </row>
    <row r="1465" spans="1:25" x14ac:dyDescent="0.25">
      <c r="A1465" s="270">
        <v>17</v>
      </c>
      <c r="B1465" s="576" t="s">
        <v>227</v>
      </c>
      <c r="C1465" s="576" t="s">
        <v>609</v>
      </c>
      <c r="D1465" s="576"/>
      <c r="E1465" s="576">
        <v>142030507</v>
      </c>
      <c r="F1465" s="576"/>
      <c r="G1465" s="576"/>
      <c r="H1465" s="576"/>
      <c r="I1465" s="576">
        <v>1</v>
      </c>
      <c r="J1465" s="576"/>
      <c r="K1465" s="576">
        <v>120</v>
      </c>
      <c r="L1465" s="573">
        <f t="shared" si="21"/>
        <v>142030507</v>
      </c>
      <c r="M1465" s="96"/>
      <c r="N1465" s="543"/>
      <c r="O1465" s="543"/>
      <c r="P1465" s="543"/>
      <c r="Q1465" s="543"/>
      <c r="R1465" s="543"/>
      <c r="S1465" s="543"/>
      <c r="T1465" s="543"/>
      <c r="U1465" s="543"/>
      <c r="V1465" s="543"/>
      <c r="W1465" s="543"/>
      <c r="X1465" s="543"/>
      <c r="Y1465" s="543"/>
    </row>
    <row r="1466" spans="1:25" x14ac:dyDescent="0.25">
      <c r="A1466" s="270">
        <v>3365</v>
      </c>
      <c r="B1466" s="576" t="s">
        <v>227</v>
      </c>
      <c r="C1466" s="576" t="s">
        <v>223</v>
      </c>
      <c r="D1466" s="576"/>
      <c r="E1466" s="576">
        <v>142030507</v>
      </c>
      <c r="F1466" s="576"/>
      <c r="G1466" s="576"/>
      <c r="H1466" s="576"/>
      <c r="I1466" s="576">
        <v>1</v>
      </c>
      <c r="J1466" s="576"/>
      <c r="K1466" s="576">
        <v>180</v>
      </c>
      <c r="L1466" s="573">
        <f t="shared" si="21"/>
        <v>142030507</v>
      </c>
      <c r="M1466" s="96"/>
      <c r="N1466" s="543"/>
      <c r="O1466" s="543"/>
      <c r="P1466" s="543"/>
      <c r="Q1466" s="543"/>
      <c r="R1466" s="543"/>
      <c r="S1466" s="543"/>
      <c r="T1466" s="543"/>
      <c r="U1466" s="543"/>
      <c r="V1466" s="543"/>
      <c r="W1466" s="543"/>
      <c r="X1466" s="543"/>
      <c r="Y1466" s="543"/>
    </row>
    <row r="1467" spans="1:25" x14ac:dyDescent="0.25">
      <c r="A1467" s="270">
        <v>594</v>
      </c>
      <c r="B1467" s="576" t="s">
        <v>227</v>
      </c>
      <c r="C1467" s="576" t="s">
        <v>118</v>
      </c>
      <c r="D1467" s="576"/>
      <c r="E1467" s="576">
        <v>142030507</v>
      </c>
      <c r="F1467" s="576"/>
      <c r="G1467" s="576"/>
      <c r="H1467" s="576"/>
      <c r="I1467" s="576">
        <v>1</v>
      </c>
      <c r="J1467" s="576"/>
      <c r="K1467" s="576">
        <v>180</v>
      </c>
      <c r="L1467" s="573">
        <f t="shared" si="21"/>
        <v>142030507</v>
      </c>
      <c r="M1467" s="96"/>
      <c r="N1467" s="543"/>
      <c r="O1467" s="543"/>
      <c r="P1467" s="543"/>
      <c r="Q1467" s="543"/>
      <c r="R1467" s="543"/>
      <c r="S1467" s="543"/>
      <c r="T1467" s="543"/>
      <c r="U1467" s="543"/>
      <c r="V1467" s="543"/>
      <c r="W1467" s="543"/>
      <c r="X1467" s="543"/>
      <c r="Y1467" s="543"/>
    </row>
    <row r="1468" spans="1:25" x14ac:dyDescent="0.25">
      <c r="A1468" s="270">
        <v>375</v>
      </c>
      <c r="B1468" s="576" t="s">
        <v>227</v>
      </c>
      <c r="C1468" s="576" t="s">
        <v>610</v>
      </c>
      <c r="D1468" s="576"/>
      <c r="E1468" s="576">
        <v>142030507</v>
      </c>
      <c r="F1468" s="576"/>
      <c r="G1468" s="576"/>
      <c r="H1468" s="576"/>
      <c r="I1468" s="576">
        <v>1</v>
      </c>
      <c r="J1468" s="576"/>
      <c r="K1468" s="576">
        <v>120</v>
      </c>
      <c r="L1468" s="573">
        <f t="shared" si="21"/>
        <v>142030507</v>
      </c>
      <c r="M1468" s="96"/>
      <c r="N1468" s="543"/>
      <c r="O1468" s="543"/>
      <c r="P1468" s="543"/>
      <c r="Q1468" s="543"/>
      <c r="R1468" s="543"/>
      <c r="S1468" s="543"/>
      <c r="T1468" s="543"/>
      <c r="U1468" s="543"/>
      <c r="V1468" s="543"/>
      <c r="W1468" s="543"/>
      <c r="X1468" s="543"/>
      <c r="Y1468" s="543"/>
    </row>
    <row r="1469" spans="1:25" x14ac:dyDescent="0.25">
      <c r="A1469" s="270">
        <v>3369</v>
      </c>
      <c r="B1469" s="576" t="s">
        <v>227</v>
      </c>
      <c r="C1469" s="576" t="s">
        <v>223</v>
      </c>
      <c r="D1469" s="576"/>
      <c r="E1469" s="576">
        <v>142030507</v>
      </c>
      <c r="F1469" s="576"/>
      <c r="G1469" s="576"/>
      <c r="H1469" s="576"/>
      <c r="I1469" s="576">
        <v>1</v>
      </c>
      <c r="J1469" s="576"/>
      <c r="K1469" s="576">
        <v>180</v>
      </c>
      <c r="L1469" s="573">
        <f t="shared" si="21"/>
        <v>142030507</v>
      </c>
      <c r="M1469" s="96"/>
      <c r="N1469" s="543"/>
      <c r="O1469" s="543"/>
      <c r="P1469" s="543"/>
      <c r="Q1469" s="543"/>
      <c r="R1469" s="543"/>
      <c r="S1469" s="543"/>
      <c r="T1469" s="543"/>
      <c r="U1469" s="543"/>
      <c r="V1469" s="543"/>
      <c r="W1469" s="543"/>
      <c r="X1469" s="543"/>
      <c r="Y1469" s="543"/>
    </row>
    <row r="1470" spans="1:25" ht="15.75" thickBot="1" x14ac:dyDescent="0.3">
      <c r="A1470" s="271">
        <v>643</v>
      </c>
      <c r="B1470" s="577" t="s">
        <v>227</v>
      </c>
      <c r="C1470" s="577" t="s">
        <v>277</v>
      </c>
      <c r="D1470" s="577"/>
      <c r="E1470" s="577">
        <v>142030507</v>
      </c>
      <c r="F1470" s="577"/>
      <c r="G1470" s="577"/>
      <c r="H1470" s="577"/>
      <c r="I1470" s="576">
        <v>1</v>
      </c>
      <c r="J1470" s="577"/>
      <c r="K1470" s="577">
        <v>180</v>
      </c>
      <c r="L1470" s="574">
        <f t="shared" si="21"/>
        <v>142030507</v>
      </c>
      <c r="M1470" s="96"/>
      <c r="N1470" s="543"/>
      <c r="O1470" s="543"/>
      <c r="P1470" s="543"/>
      <c r="Q1470" s="543"/>
      <c r="R1470" s="543"/>
      <c r="S1470" s="543"/>
      <c r="T1470" s="543"/>
      <c r="U1470" s="543"/>
      <c r="V1470" s="543"/>
      <c r="W1470" s="543"/>
      <c r="X1470" s="543"/>
      <c r="Y1470" s="543"/>
    </row>
    <row r="1471" spans="1:25" x14ac:dyDescent="0.25">
      <c r="A1471" s="192">
        <v>8</v>
      </c>
      <c r="B1471" s="575" t="s">
        <v>228</v>
      </c>
      <c r="C1471" s="575" t="s">
        <v>496</v>
      </c>
      <c r="D1471" s="575"/>
      <c r="E1471" s="575">
        <v>14030506</v>
      </c>
      <c r="F1471" s="575"/>
      <c r="G1471" s="575"/>
      <c r="H1471" s="575"/>
      <c r="I1471" s="576">
        <v>1</v>
      </c>
      <c r="J1471" s="575"/>
      <c r="K1471" s="575">
        <v>120</v>
      </c>
      <c r="L1471" s="572">
        <f t="shared" si="21"/>
        <v>14030506</v>
      </c>
      <c r="M1471" s="96"/>
      <c r="N1471" s="543"/>
      <c r="O1471" s="543"/>
      <c r="P1471" s="543"/>
      <c r="Q1471" s="543"/>
      <c r="R1471" s="543"/>
      <c r="S1471" s="543"/>
      <c r="T1471" s="543"/>
      <c r="U1471" s="543"/>
      <c r="V1471" s="543"/>
      <c r="W1471" s="543"/>
      <c r="X1471" s="543"/>
      <c r="Y1471" s="543"/>
    </row>
    <row r="1472" spans="1:25" x14ac:dyDescent="0.25">
      <c r="A1472" s="270">
        <v>3350</v>
      </c>
      <c r="B1472" s="576" t="s">
        <v>228</v>
      </c>
      <c r="C1472" s="576" t="s">
        <v>223</v>
      </c>
      <c r="D1472" s="576"/>
      <c r="E1472" s="571">
        <v>14030506</v>
      </c>
      <c r="F1472" s="576"/>
      <c r="G1472" s="576"/>
      <c r="H1472" s="576"/>
      <c r="I1472" s="576">
        <v>1</v>
      </c>
      <c r="J1472" s="576"/>
      <c r="K1472" s="576">
        <v>180</v>
      </c>
      <c r="L1472" s="573">
        <f t="shared" si="21"/>
        <v>14030506</v>
      </c>
      <c r="M1472" s="96"/>
      <c r="N1472" s="543"/>
      <c r="O1472" s="543"/>
      <c r="P1472" s="543"/>
      <c r="Q1472" s="543"/>
      <c r="R1472" s="543"/>
      <c r="S1472" s="543"/>
      <c r="T1472" s="543"/>
      <c r="U1472" s="543"/>
      <c r="V1472" s="543"/>
      <c r="W1472" s="543"/>
      <c r="X1472" s="543"/>
      <c r="Y1472" s="543"/>
    </row>
    <row r="1473" spans="1:25" x14ac:dyDescent="0.25">
      <c r="A1473" s="270">
        <v>635</v>
      </c>
      <c r="B1473" s="576" t="s">
        <v>228</v>
      </c>
      <c r="C1473" s="576" t="s">
        <v>277</v>
      </c>
      <c r="D1473" s="576"/>
      <c r="E1473" s="571">
        <v>14030506</v>
      </c>
      <c r="F1473" s="576"/>
      <c r="G1473" s="576"/>
      <c r="H1473" s="576"/>
      <c r="I1473" s="576">
        <v>1</v>
      </c>
      <c r="J1473" s="576"/>
      <c r="K1473" s="576">
        <v>180</v>
      </c>
      <c r="L1473" s="573">
        <f t="shared" si="21"/>
        <v>14030506</v>
      </c>
      <c r="M1473" s="96"/>
      <c r="N1473" s="543"/>
      <c r="O1473" s="543"/>
      <c r="P1473" s="543"/>
      <c r="Q1473" s="543"/>
      <c r="R1473" s="543"/>
      <c r="S1473" s="543"/>
      <c r="T1473" s="543"/>
      <c r="U1473" s="543"/>
      <c r="V1473" s="543"/>
      <c r="W1473" s="543"/>
      <c r="X1473" s="543"/>
      <c r="Y1473" s="543"/>
    </row>
    <row r="1474" spans="1:25" x14ac:dyDescent="0.25">
      <c r="A1474" s="270">
        <v>3358</v>
      </c>
      <c r="B1474" s="576" t="s">
        <v>228</v>
      </c>
      <c r="C1474" s="576" t="s">
        <v>223</v>
      </c>
      <c r="D1474" s="576"/>
      <c r="E1474" s="571">
        <v>14030506</v>
      </c>
      <c r="F1474" s="576"/>
      <c r="G1474" s="576"/>
      <c r="H1474" s="576"/>
      <c r="I1474" s="576">
        <v>1</v>
      </c>
      <c r="J1474" s="576"/>
      <c r="K1474" s="576">
        <v>180</v>
      </c>
      <c r="L1474" s="573">
        <f t="shared" si="21"/>
        <v>14030506</v>
      </c>
      <c r="M1474" s="96"/>
      <c r="N1474" s="543"/>
      <c r="O1474" s="543"/>
      <c r="P1474" s="543"/>
      <c r="Q1474" s="543"/>
      <c r="R1474" s="543"/>
      <c r="S1474" s="543"/>
      <c r="T1474" s="543"/>
      <c r="U1474" s="543"/>
      <c r="V1474" s="543"/>
      <c r="W1474" s="543"/>
      <c r="X1474" s="543"/>
      <c r="Y1474" s="543"/>
    </row>
    <row r="1475" spans="1:25" x14ac:dyDescent="0.25">
      <c r="A1475" s="270">
        <v>595</v>
      </c>
      <c r="B1475" s="576" t="s">
        <v>228</v>
      </c>
      <c r="C1475" s="576" t="s">
        <v>118</v>
      </c>
      <c r="D1475" s="576"/>
      <c r="E1475" s="571">
        <v>14030506</v>
      </c>
      <c r="F1475" s="576"/>
      <c r="G1475" s="576"/>
      <c r="H1475" s="576"/>
      <c r="I1475" s="576">
        <v>1</v>
      </c>
      <c r="J1475" s="576"/>
      <c r="K1475" s="576">
        <v>180</v>
      </c>
      <c r="L1475" s="573">
        <f t="shared" si="21"/>
        <v>14030506</v>
      </c>
      <c r="M1475" s="96"/>
      <c r="N1475" s="543"/>
      <c r="O1475" s="543"/>
      <c r="P1475" s="543"/>
      <c r="Q1475" s="543"/>
      <c r="R1475" s="543"/>
      <c r="S1475" s="543"/>
      <c r="T1475" s="543"/>
      <c r="U1475" s="543"/>
      <c r="V1475" s="543"/>
      <c r="W1475" s="543"/>
      <c r="X1475" s="543"/>
      <c r="Y1475" s="543"/>
    </row>
    <row r="1476" spans="1:25" x14ac:dyDescent="0.25">
      <c r="A1476" s="270">
        <v>228</v>
      </c>
      <c r="B1476" s="576" t="s">
        <v>228</v>
      </c>
      <c r="C1476" s="576" t="s">
        <v>517</v>
      </c>
      <c r="D1476" s="576"/>
      <c r="E1476" s="571">
        <v>14030506</v>
      </c>
      <c r="F1476" s="576"/>
      <c r="G1476" s="576"/>
      <c r="H1476" s="576"/>
      <c r="I1476" s="576">
        <v>1</v>
      </c>
      <c r="J1476" s="576"/>
      <c r="K1476" s="576">
        <v>180</v>
      </c>
      <c r="L1476" s="573">
        <f t="shared" si="21"/>
        <v>14030506</v>
      </c>
      <c r="M1476" s="96"/>
      <c r="N1476" s="543"/>
      <c r="O1476" s="543"/>
      <c r="P1476" s="543"/>
      <c r="Q1476" s="543"/>
      <c r="R1476" s="543"/>
      <c r="S1476" s="543"/>
      <c r="T1476" s="543"/>
      <c r="U1476" s="543"/>
      <c r="V1476" s="543"/>
      <c r="W1476" s="543"/>
      <c r="X1476" s="543"/>
      <c r="Y1476" s="543"/>
    </row>
    <row r="1477" spans="1:25" x14ac:dyDescent="0.25">
      <c r="A1477" s="270">
        <v>3359</v>
      </c>
      <c r="B1477" s="576" t="s">
        <v>228</v>
      </c>
      <c r="C1477" s="576" t="s">
        <v>223</v>
      </c>
      <c r="D1477" s="576"/>
      <c r="E1477" s="571">
        <v>14030506</v>
      </c>
      <c r="F1477" s="576"/>
      <c r="G1477" s="576"/>
      <c r="H1477" s="576"/>
      <c r="I1477" s="576">
        <v>1</v>
      </c>
      <c r="J1477" s="576"/>
      <c r="K1477" s="576">
        <v>180</v>
      </c>
      <c r="L1477" s="573">
        <f t="shared" si="21"/>
        <v>14030506</v>
      </c>
      <c r="M1477" s="96"/>
      <c r="N1477" s="543"/>
      <c r="O1477" s="543"/>
      <c r="P1477" s="543"/>
      <c r="Q1477" s="543"/>
      <c r="R1477" s="543"/>
      <c r="S1477" s="543"/>
      <c r="T1477" s="543"/>
      <c r="U1477" s="543"/>
      <c r="V1477" s="543"/>
      <c r="W1477" s="543"/>
      <c r="X1477" s="543"/>
      <c r="Y1477" s="543"/>
    </row>
    <row r="1478" spans="1:25" x14ac:dyDescent="0.25">
      <c r="A1478" s="270">
        <v>3348</v>
      </c>
      <c r="B1478" s="576" t="s">
        <v>228</v>
      </c>
      <c r="C1478" s="576" t="s">
        <v>117</v>
      </c>
      <c r="D1478" s="576"/>
      <c r="E1478" s="571">
        <v>14030506</v>
      </c>
      <c r="F1478" s="576"/>
      <c r="G1478" s="576"/>
      <c r="H1478" s="576"/>
      <c r="I1478" s="576">
        <v>1</v>
      </c>
      <c r="J1478" s="576"/>
      <c r="K1478" s="576">
        <v>180</v>
      </c>
      <c r="L1478" s="573">
        <f t="shared" si="21"/>
        <v>14030506</v>
      </c>
      <c r="M1478" s="96"/>
      <c r="N1478" s="543"/>
      <c r="O1478" s="543"/>
      <c r="P1478" s="543"/>
      <c r="Q1478" s="543"/>
      <c r="R1478" s="543"/>
      <c r="S1478" s="543"/>
      <c r="T1478" s="543"/>
      <c r="U1478" s="543"/>
      <c r="V1478" s="543"/>
      <c r="W1478" s="543"/>
      <c r="X1478" s="543"/>
      <c r="Y1478" s="543"/>
    </row>
    <row r="1479" spans="1:25" x14ac:dyDescent="0.25">
      <c r="A1479" s="270">
        <v>3</v>
      </c>
      <c r="B1479" s="576" t="s">
        <v>228</v>
      </c>
      <c r="C1479" s="576" t="s">
        <v>601</v>
      </c>
      <c r="D1479" s="576"/>
      <c r="E1479" s="571">
        <v>14030506</v>
      </c>
      <c r="F1479" s="576"/>
      <c r="G1479" s="576"/>
      <c r="H1479" s="576"/>
      <c r="I1479" s="576">
        <v>1</v>
      </c>
      <c r="J1479" s="576"/>
      <c r="K1479" s="576">
        <v>180</v>
      </c>
      <c r="L1479" s="573">
        <f t="shared" si="21"/>
        <v>14030506</v>
      </c>
      <c r="M1479" s="96"/>
      <c r="N1479" s="543"/>
      <c r="O1479" s="543"/>
      <c r="P1479" s="543"/>
      <c r="Q1479" s="543"/>
      <c r="R1479" s="543"/>
      <c r="S1479" s="543"/>
      <c r="T1479" s="543"/>
      <c r="U1479" s="543"/>
      <c r="V1479" s="543"/>
      <c r="W1479" s="543"/>
      <c r="X1479" s="543"/>
      <c r="Y1479" s="543"/>
    </row>
    <row r="1480" spans="1:25" ht="15.75" thickBot="1" x14ac:dyDescent="0.3">
      <c r="A1480" s="271">
        <v>636</v>
      </c>
      <c r="B1480" s="577" t="s">
        <v>228</v>
      </c>
      <c r="C1480" s="577" t="s">
        <v>277</v>
      </c>
      <c r="D1480" s="577"/>
      <c r="E1480" s="570">
        <v>14030506</v>
      </c>
      <c r="F1480" s="577"/>
      <c r="G1480" s="577"/>
      <c r="H1480" s="577"/>
      <c r="I1480" s="576">
        <v>1</v>
      </c>
      <c r="J1480" s="577"/>
      <c r="K1480" s="577">
        <v>180</v>
      </c>
      <c r="L1480" s="574">
        <f t="shared" si="21"/>
        <v>14030506</v>
      </c>
      <c r="M1480" s="96"/>
      <c r="N1480" s="543"/>
      <c r="O1480" s="543"/>
      <c r="P1480" s="543"/>
      <c r="Q1480" s="543"/>
      <c r="R1480" s="543"/>
      <c r="S1480" s="543"/>
      <c r="T1480" s="543"/>
      <c r="U1480" s="543"/>
      <c r="V1480" s="543"/>
      <c r="W1480" s="543"/>
      <c r="X1480" s="543"/>
      <c r="Y1480" s="543"/>
    </row>
    <row r="1481" spans="1:25" x14ac:dyDescent="0.25">
      <c r="A1481" s="192">
        <v>869</v>
      </c>
      <c r="B1481" s="575" t="s">
        <v>228</v>
      </c>
      <c r="C1481" s="575" t="s">
        <v>142</v>
      </c>
      <c r="D1481" s="575"/>
      <c r="E1481" s="575">
        <v>14030507</v>
      </c>
      <c r="F1481" s="575"/>
      <c r="G1481" s="575"/>
      <c r="H1481" s="575"/>
      <c r="I1481" s="576">
        <v>1</v>
      </c>
      <c r="J1481" s="575"/>
      <c r="K1481" s="575">
        <v>180</v>
      </c>
      <c r="L1481" s="572">
        <f t="shared" si="21"/>
        <v>14030507</v>
      </c>
      <c r="M1481" s="96"/>
      <c r="N1481" s="543"/>
      <c r="O1481" s="543"/>
      <c r="P1481" s="543"/>
      <c r="Q1481" s="543"/>
      <c r="R1481" s="543"/>
      <c r="S1481" s="543"/>
      <c r="T1481" s="543"/>
      <c r="U1481" s="543"/>
      <c r="V1481" s="543"/>
      <c r="W1481" s="543"/>
      <c r="X1481" s="543"/>
      <c r="Y1481" s="543"/>
    </row>
    <row r="1482" spans="1:25" x14ac:dyDescent="0.25">
      <c r="A1482" s="270">
        <v>639</v>
      </c>
      <c r="B1482" s="576" t="s">
        <v>228</v>
      </c>
      <c r="C1482" s="576" t="s">
        <v>277</v>
      </c>
      <c r="D1482" s="576"/>
      <c r="E1482" s="571">
        <v>14030507</v>
      </c>
      <c r="F1482" s="576"/>
      <c r="G1482" s="576"/>
      <c r="H1482" s="576"/>
      <c r="I1482" s="576">
        <v>1</v>
      </c>
      <c r="J1482" s="576"/>
      <c r="K1482" s="576">
        <v>180</v>
      </c>
      <c r="L1482" s="573">
        <f t="shared" si="21"/>
        <v>14030507</v>
      </c>
      <c r="M1482" s="96"/>
      <c r="N1482" s="543"/>
      <c r="O1482" s="543"/>
      <c r="P1482" s="543"/>
      <c r="Q1482" s="543"/>
      <c r="R1482" s="543"/>
      <c r="S1482" s="543"/>
      <c r="T1482" s="543"/>
      <c r="U1482" s="543"/>
      <c r="V1482" s="543"/>
      <c r="W1482" s="543"/>
      <c r="X1482" s="543"/>
      <c r="Y1482" s="543"/>
    </row>
    <row r="1483" spans="1:25" x14ac:dyDescent="0.25">
      <c r="A1483" s="270">
        <v>229</v>
      </c>
      <c r="B1483" s="576" t="s">
        <v>228</v>
      </c>
      <c r="C1483" s="576" t="s">
        <v>517</v>
      </c>
      <c r="D1483" s="576"/>
      <c r="E1483" s="571">
        <v>14030507</v>
      </c>
      <c r="F1483" s="576"/>
      <c r="G1483" s="576"/>
      <c r="H1483" s="576"/>
      <c r="I1483" s="576">
        <v>1</v>
      </c>
      <c r="J1483" s="576"/>
      <c r="K1483" s="576">
        <v>180</v>
      </c>
      <c r="L1483" s="573">
        <f t="shared" si="21"/>
        <v>14030507</v>
      </c>
      <c r="M1483" s="96"/>
      <c r="N1483" s="543"/>
      <c r="O1483" s="543"/>
      <c r="P1483" s="543"/>
      <c r="Q1483" s="543"/>
      <c r="R1483" s="543"/>
      <c r="S1483" s="543"/>
      <c r="T1483" s="543"/>
      <c r="U1483" s="543"/>
      <c r="V1483" s="543"/>
      <c r="W1483" s="543"/>
      <c r="X1483" s="543"/>
      <c r="Y1483" s="543"/>
    </row>
    <row r="1484" spans="1:25" x14ac:dyDescent="0.25">
      <c r="A1484" s="270">
        <v>232</v>
      </c>
      <c r="B1484" s="576" t="s">
        <v>228</v>
      </c>
      <c r="C1484" s="576" t="s">
        <v>517</v>
      </c>
      <c r="D1484" s="576"/>
      <c r="E1484" s="571">
        <v>14030507</v>
      </c>
      <c r="F1484" s="576"/>
      <c r="G1484" s="576"/>
      <c r="H1484" s="576"/>
      <c r="I1484" s="576">
        <v>1</v>
      </c>
      <c r="J1484" s="576"/>
      <c r="K1484" s="576">
        <v>180</v>
      </c>
      <c r="L1484" s="573">
        <f t="shared" si="21"/>
        <v>14030507</v>
      </c>
      <c r="M1484" s="96"/>
      <c r="N1484" s="543"/>
      <c r="O1484" s="543"/>
      <c r="P1484" s="543"/>
      <c r="Q1484" s="543"/>
      <c r="R1484" s="543"/>
      <c r="S1484" s="543"/>
      <c r="T1484" s="543"/>
      <c r="U1484" s="543"/>
      <c r="V1484" s="543"/>
      <c r="W1484" s="543"/>
      <c r="X1484" s="543"/>
      <c r="Y1484" s="543"/>
    </row>
    <row r="1485" spans="1:25" x14ac:dyDescent="0.25">
      <c r="A1485" s="270">
        <v>231</v>
      </c>
      <c r="B1485" s="576" t="s">
        <v>228</v>
      </c>
      <c r="C1485" s="576" t="s">
        <v>517</v>
      </c>
      <c r="D1485" s="576"/>
      <c r="E1485" s="571">
        <v>14030507</v>
      </c>
      <c r="F1485" s="576"/>
      <c r="G1485" s="576"/>
      <c r="H1485" s="576"/>
      <c r="I1485" s="576">
        <v>1</v>
      </c>
      <c r="J1485" s="576"/>
      <c r="K1485" s="576">
        <v>180</v>
      </c>
      <c r="L1485" s="573">
        <f t="shared" si="21"/>
        <v>14030507</v>
      </c>
      <c r="M1485" s="96"/>
      <c r="N1485" s="543"/>
      <c r="O1485" s="543"/>
      <c r="P1485" s="543"/>
      <c r="Q1485" s="543"/>
      <c r="R1485" s="543"/>
      <c r="S1485" s="543"/>
      <c r="T1485" s="543"/>
      <c r="U1485" s="543"/>
      <c r="V1485" s="543"/>
      <c r="W1485" s="543"/>
      <c r="X1485" s="543"/>
      <c r="Y1485" s="543"/>
    </row>
    <row r="1486" spans="1:25" x14ac:dyDescent="0.25">
      <c r="A1486" s="270">
        <v>637</v>
      </c>
      <c r="B1486" s="576" t="s">
        <v>228</v>
      </c>
      <c r="C1486" s="576" t="s">
        <v>277</v>
      </c>
      <c r="D1486" s="576"/>
      <c r="E1486" s="571">
        <v>14030507</v>
      </c>
      <c r="F1486" s="576"/>
      <c r="G1486" s="576"/>
      <c r="H1486" s="576"/>
      <c r="I1486" s="576">
        <v>1</v>
      </c>
      <c r="J1486" s="576"/>
      <c r="K1486" s="576">
        <v>180</v>
      </c>
      <c r="L1486" s="573">
        <f t="shared" si="21"/>
        <v>14030507</v>
      </c>
      <c r="M1486" s="96"/>
      <c r="N1486" s="543"/>
      <c r="O1486" s="543"/>
      <c r="P1486" s="543"/>
      <c r="Q1486" s="543"/>
      <c r="R1486" s="543"/>
      <c r="S1486" s="543"/>
      <c r="T1486" s="543"/>
      <c r="U1486" s="543"/>
      <c r="V1486" s="543"/>
      <c r="W1486" s="543"/>
      <c r="X1486" s="543"/>
      <c r="Y1486" s="543"/>
    </row>
    <row r="1487" spans="1:25" x14ac:dyDescent="0.25">
      <c r="A1487" s="270">
        <v>870</v>
      </c>
      <c r="B1487" s="576" t="s">
        <v>228</v>
      </c>
      <c r="C1487" s="576" t="s">
        <v>142</v>
      </c>
      <c r="D1487" s="576"/>
      <c r="E1487" s="571">
        <v>14030507</v>
      </c>
      <c r="F1487" s="576"/>
      <c r="G1487" s="576"/>
      <c r="H1487" s="576"/>
      <c r="I1487" s="576">
        <v>1</v>
      </c>
      <c r="J1487" s="576"/>
      <c r="K1487" s="576">
        <v>180</v>
      </c>
      <c r="L1487" s="573">
        <f t="shared" si="21"/>
        <v>14030507</v>
      </c>
      <c r="M1487" s="96"/>
      <c r="N1487" s="543"/>
      <c r="O1487" s="543"/>
      <c r="P1487" s="543"/>
      <c r="Q1487" s="543"/>
      <c r="R1487" s="543"/>
      <c r="S1487" s="543"/>
      <c r="T1487" s="543"/>
      <c r="U1487" s="543"/>
      <c r="V1487" s="543"/>
      <c r="W1487" s="543"/>
      <c r="X1487" s="543"/>
      <c r="Y1487" s="543"/>
    </row>
    <row r="1488" spans="1:25" x14ac:dyDescent="0.25">
      <c r="A1488" s="270">
        <v>13</v>
      </c>
      <c r="B1488" s="576" t="s">
        <v>228</v>
      </c>
      <c r="C1488" s="576" t="s">
        <v>415</v>
      </c>
      <c r="D1488" s="576"/>
      <c r="E1488" s="571">
        <v>14030507</v>
      </c>
      <c r="F1488" s="576"/>
      <c r="G1488" s="576"/>
      <c r="H1488" s="576"/>
      <c r="I1488" s="576">
        <v>1</v>
      </c>
      <c r="J1488" s="576"/>
      <c r="K1488" s="576">
        <v>120</v>
      </c>
      <c r="L1488" s="573">
        <f t="shared" si="21"/>
        <v>14030507</v>
      </c>
      <c r="M1488" s="96"/>
      <c r="N1488" s="543"/>
      <c r="O1488" s="543"/>
      <c r="P1488" s="543"/>
      <c r="Q1488" s="543"/>
      <c r="R1488" s="543"/>
      <c r="S1488" s="543"/>
      <c r="T1488" s="543"/>
      <c r="U1488" s="543"/>
      <c r="V1488" s="543"/>
      <c r="W1488" s="543"/>
      <c r="X1488" s="543"/>
      <c r="Y1488" s="543"/>
    </row>
    <row r="1489" spans="1:25" x14ac:dyDescent="0.25">
      <c r="A1489" s="270">
        <v>590</v>
      </c>
      <c r="B1489" s="576" t="s">
        <v>228</v>
      </c>
      <c r="C1489" s="576" t="s">
        <v>118</v>
      </c>
      <c r="D1489" s="576"/>
      <c r="E1489" s="571">
        <v>14030507</v>
      </c>
      <c r="F1489" s="576"/>
      <c r="G1489" s="576"/>
      <c r="H1489" s="576"/>
      <c r="I1489" s="576">
        <v>1</v>
      </c>
      <c r="J1489" s="576"/>
      <c r="K1489" s="576">
        <v>180</v>
      </c>
      <c r="L1489" s="573">
        <f t="shared" si="21"/>
        <v>14030507</v>
      </c>
      <c r="M1489" s="96"/>
      <c r="N1489" s="543"/>
      <c r="O1489" s="543"/>
      <c r="P1489" s="543"/>
      <c r="Q1489" s="543"/>
      <c r="R1489" s="543"/>
      <c r="S1489" s="543"/>
      <c r="T1489" s="543"/>
      <c r="U1489" s="543"/>
      <c r="V1489" s="543"/>
      <c r="W1489" s="543"/>
      <c r="X1489" s="543"/>
      <c r="Y1489" s="543"/>
    </row>
    <row r="1490" spans="1:25" ht="15.75" thickBot="1" x14ac:dyDescent="0.3">
      <c r="A1490" s="271">
        <v>592</v>
      </c>
      <c r="B1490" s="577" t="s">
        <v>228</v>
      </c>
      <c r="C1490" s="577" t="s">
        <v>118</v>
      </c>
      <c r="D1490" s="577"/>
      <c r="E1490" s="570">
        <v>14030507</v>
      </c>
      <c r="F1490" s="577"/>
      <c r="G1490" s="577"/>
      <c r="H1490" s="577"/>
      <c r="I1490" s="577">
        <v>1</v>
      </c>
      <c r="J1490" s="577"/>
      <c r="K1490" s="577">
        <v>180</v>
      </c>
      <c r="L1490" s="574">
        <f t="shared" si="21"/>
        <v>14030507</v>
      </c>
      <c r="M1490" s="96"/>
      <c r="N1490" s="543"/>
      <c r="O1490" s="543"/>
      <c r="P1490" s="543"/>
      <c r="Q1490" s="543"/>
      <c r="R1490" s="543"/>
      <c r="S1490" s="543"/>
      <c r="T1490" s="543"/>
      <c r="U1490" s="543"/>
      <c r="V1490" s="543"/>
      <c r="W1490" s="543"/>
      <c r="X1490" s="543"/>
      <c r="Y1490" s="543"/>
    </row>
    <row r="1491" spans="1:25" x14ac:dyDescent="0.25">
      <c r="A1491" s="192">
        <v>3365</v>
      </c>
      <c r="B1491" s="591" t="s">
        <v>228</v>
      </c>
      <c r="C1491" s="591" t="s">
        <v>223</v>
      </c>
      <c r="D1491" s="591"/>
      <c r="E1491" s="591">
        <v>14030508</v>
      </c>
      <c r="F1491" s="591"/>
      <c r="G1491" s="591"/>
      <c r="H1491" s="591"/>
      <c r="I1491" s="591">
        <v>1</v>
      </c>
      <c r="J1491" s="591"/>
      <c r="K1491" s="591">
        <v>180</v>
      </c>
      <c r="L1491" s="592">
        <f t="shared" si="21"/>
        <v>14030508</v>
      </c>
      <c r="M1491" s="96"/>
      <c r="N1491" s="543"/>
      <c r="O1491" s="543"/>
      <c r="P1491" s="543"/>
      <c r="Q1491" s="543"/>
      <c r="R1491" s="543"/>
      <c r="S1491" s="543"/>
      <c r="T1491" s="543"/>
      <c r="U1491" s="543"/>
      <c r="V1491" s="543"/>
      <c r="W1491" s="543"/>
      <c r="X1491" s="543"/>
      <c r="Y1491" s="543"/>
    </row>
    <row r="1492" spans="1:25" x14ac:dyDescent="0.25">
      <c r="A1492" s="270">
        <v>183</v>
      </c>
      <c r="B1492" s="589" t="s">
        <v>228</v>
      </c>
      <c r="C1492" s="589" t="s">
        <v>137</v>
      </c>
      <c r="D1492" s="589"/>
      <c r="E1492" s="583">
        <v>14030508</v>
      </c>
      <c r="F1492" s="589"/>
      <c r="G1492" s="589"/>
      <c r="H1492" s="589"/>
      <c r="I1492" s="589">
        <v>1</v>
      </c>
      <c r="J1492" s="589"/>
      <c r="K1492" s="589">
        <v>240</v>
      </c>
      <c r="L1492" s="593">
        <f t="shared" si="21"/>
        <v>14030508</v>
      </c>
      <c r="M1492" s="96"/>
      <c r="N1492" s="543"/>
      <c r="O1492" s="543"/>
      <c r="P1492" s="543"/>
      <c r="Q1492" s="543"/>
      <c r="R1492" s="543"/>
      <c r="S1492" s="543"/>
      <c r="T1492" s="543"/>
      <c r="U1492" s="543"/>
      <c r="V1492" s="543"/>
      <c r="W1492" s="543"/>
      <c r="X1492" s="543"/>
      <c r="Y1492" s="543"/>
    </row>
    <row r="1493" spans="1:25" x14ac:dyDescent="0.25">
      <c r="A1493" s="270">
        <v>6</v>
      </c>
      <c r="B1493" s="589" t="s">
        <v>228</v>
      </c>
      <c r="C1493" s="589" t="s">
        <v>575</v>
      </c>
      <c r="D1493" s="589"/>
      <c r="E1493" s="583">
        <v>14030508</v>
      </c>
      <c r="F1493" s="589"/>
      <c r="G1493" s="589"/>
      <c r="H1493" s="589"/>
      <c r="I1493" s="589">
        <v>1</v>
      </c>
      <c r="J1493" s="589"/>
      <c r="K1493" s="589">
        <v>180</v>
      </c>
      <c r="L1493" s="593">
        <f t="shared" si="21"/>
        <v>14030508</v>
      </c>
      <c r="M1493" s="96"/>
      <c r="N1493" s="543"/>
      <c r="O1493" s="543"/>
      <c r="P1493" s="543"/>
      <c r="Q1493" s="543"/>
      <c r="R1493" s="543"/>
      <c r="S1493" s="543"/>
      <c r="T1493" s="543"/>
      <c r="U1493" s="543"/>
      <c r="V1493" s="543"/>
      <c r="W1493" s="543"/>
      <c r="X1493" s="543"/>
      <c r="Y1493" s="543"/>
    </row>
    <row r="1494" spans="1:25" x14ac:dyDescent="0.25">
      <c r="A1494" s="270">
        <v>7</v>
      </c>
      <c r="B1494" s="589" t="s">
        <v>228</v>
      </c>
      <c r="C1494" s="589" t="s">
        <v>496</v>
      </c>
      <c r="D1494" s="589"/>
      <c r="E1494" s="583">
        <v>14030508</v>
      </c>
      <c r="F1494" s="589"/>
      <c r="G1494" s="589"/>
      <c r="H1494" s="589"/>
      <c r="I1494" s="589">
        <v>1</v>
      </c>
      <c r="J1494" s="589"/>
      <c r="K1494" s="589">
        <v>120</v>
      </c>
      <c r="L1494" s="593">
        <f t="shared" si="21"/>
        <v>14030508</v>
      </c>
      <c r="M1494" s="96"/>
      <c r="N1494" s="543"/>
      <c r="O1494" s="543"/>
      <c r="P1494" s="543"/>
      <c r="Q1494" s="543"/>
      <c r="R1494" s="543"/>
      <c r="S1494" s="543"/>
      <c r="T1494" s="543"/>
      <c r="U1494" s="543"/>
      <c r="V1494" s="543"/>
      <c r="W1494" s="543"/>
      <c r="X1494" s="543"/>
      <c r="Y1494" s="543"/>
    </row>
    <row r="1495" spans="1:25" x14ac:dyDescent="0.25">
      <c r="A1495" s="270">
        <v>9</v>
      </c>
      <c r="B1495" s="589" t="s">
        <v>228</v>
      </c>
      <c r="C1495" s="589" t="s">
        <v>496</v>
      </c>
      <c r="D1495" s="589"/>
      <c r="E1495" s="583">
        <v>14030508</v>
      </c>
      <c r="F1495" s="589"/>
      <c r="G1495" s="589"/>
      <c r="H1495" s="589"/>
      <c r="I1495" s="589">
        <v>1</v>
      </c>
      <c r="J1495" s="589"/>
      <c r="K1495" s="589">
        <v>120</v>
      </c>
      <c r="L1495" s="593">
        <f t="shared" si="21"/>
        <v>14030508</v>
      </c>
      <c r="M1495" s="96"/>
      <c r="N1495" s="543"/>
      <c r="O1495" s="543"/>
      <c r="P1495" s="543"/>
      <c r="Q1495" s="543"/>
      <c r="R1495" s="543"/>
      <c r="S1495" s="543"/>
      <c r="T1495" s="543"/>
      <c r="U1495" s="543"/>
      <c r="V1495" s="543"/>
      <c r="W1495" s="543"/>
      <c r="X1495" s="543"/>
      <c r="Y1495" s="543"/>
    </row>
    <row r="1496" spans="1:25" x14ac:dyDescent="0.25">
      <c r="A1496" s="270">
        <v>5</v>
      </c>
      <c r="B1496" s="589" t="s">
        <v>228</v>
      </c>
      <c r="C1496" s="589" t="s">
        <v>575</v>
      </c>
      <c r="D1496" s="589"/>
      <c r="E1496" s="583">
        <v>14030508</v>
      </c>
      <c r="F1496" s="589"/>
      <c r="G1496" s="589"/>
      <c r="H1496" s="589"/>
      <c r="I1496" s="589">
        <v>1</v>
      </c>
      <c r="J1496" s="589"/>
      <c r="K1496" s="589">
        <v>180</v>
      </c>
      <c r="L1496" s="593">
        <f t="shared" si="21"/>
        <v>14030508</v>
      </c>
      <c r="M1496" s="96"/>
      <c r="N1496" s="543"/>
      <c r="O1496" s="543"/>
      <c r="P1496" s="543"/>
      <c r="Q1496" s="543"/>
      <c r="R1496" s="543"/>
      <c r="S1496" s="543"/>
      <c r="T1496" s="543"/>
      <c r="U1496" s="543"/>
      <c r="V1496" s="543"/>
      <c r="W1496" s="543"/>
      <c r="X1496" s="543"/>
      <c r="Y1496" s="543"/>
    </row>
    <row r="1497" spans="1:25" x14ac:dyDescent="0.25">
      <c r="A1497" s="270">
        <v>2</v>
      </c>
      <c r="B1497" s="589" t="s">
        <v>228</v>
      </c>
      <c r="C1497" s="589" t="s">
        <v>601</v>
      </c>
      <c r="D1497" s="589"/>
      <c r="E1497" s="583">
        <v>14030508</v>
      </c>
      <c r="F1497" s="589"/>
      <c r="G1497" s="589"/>
      <c r="H1497" s="589"/>
      <c r="I1497" s="589">
        <v>1</v>
      </c>
      <c r="J1497" s="589"/>
      <c r="K1497" s="589">
        <v>180</v>
      </c>
      <c r="L1497" s="593">
        <f t="shared" si="21"/>
        <v>14030508</v>
      </c>
      <c r="M1497" s="96"/>
      <c r="N1497" s="543"/>
      <c r="O1497" s="543"/>
      <c r="P1497" s="543"/>
      <c r="Q1497" s="543"/>
      <c r="R1497" s="543"/>
      <c r="S1497" s="543"/>
      <c r="T1497" s="543"/>
      <c r="U1497" s="543"/>
      <c r="V1497" s="543"/>
      <c r="W1497" s="543"/>
      <c r="X1497" s="543"/>
      <c r="Y1497" s="543"/>
    </row>
    <row r="1498" spans="1:25" x14ac:dyDescent="0.25">
      <c r="A1498" s="270">
        <v>3346</v>
      </c>
      <c r="B1498" s="589" t="s">
        <v>228</v>
      </c>
      <c r="C1498" s="589" t="s">
        <v>117</v>
      </c>
      <c r="D1498" s="589"/>
      <c r="E1498" s="583">
        <v>14030508</v>
      </c>
      <c r="F1498" s="589"/>
      <c r="G1498" s="589"/>
      <c r="H1498" s="589"/>
      <c r="I1498" s="589">
        <v>1</v>
      </c>
      <c r="J1498" s="589"/>
      <c r="K1498" s="589">
        <v>180</v>
      </c>
      <c r="L1498" s="593">
        <f t="shared" si="21"/>
        <v>14030508</v>
      </c>
      <c r="M1498" s="96"/>
      <c r="N1498" s="543"/>
      <c r="O1498" s="543"/>
      <c r="P1498" s="543"/>
      <c r="Q1498" s="543"/>
      <c r="R1498" s="543"/>
      <c r="S1498" s="543"/>
      <c r="T1498" s="543"/>
      <c r="U1498" s="543"/>
      <c r="V1498" s="543"/>
      <c r="W1498" s="543"/>
      <c r="X1498" s="543"/>
      <c r="Y1498" s="543"/>
    </row>
    <row r="1499" spans="1:25" ht="15.75" thickBot="1" x14ac:dyDescent="0.3">
      <c r="A1499" s="271">
        <v>596</v>
      </c>
      <c r="B1499" s="590" t="s">
        <v>228</v>
      </c>
      <c r="C1499" s="590" t="s">
        <v>118</v>
      </c>
      <c r="D1499" s="590"/>
      <c r="E1499" s="584">
        <v>14030508</v>
      </c>
      <c r="F1499" s="590"/>
      <c r="G1499" s="590"/>
      <c r="H1499" s="590"/>
      <c r="I1499" s="590">
        <v>1</v>
      </c>
      <c r="J1499" s="590"/>
      <c r="K1499" s="590">
        <v>180</v>
      </c>
      <c r="L1499" s="594">
        <f t="shared" si="21"/>
        <v>14030508</v>
      </c>
      <c r="M1499" s="96"/>
      <c r="N1499" s="543"/>
      <c r="O1499" s="543"/>
      <c r="P1499" s="543"/>
      <c r="Q1499" s="543"/>
      <c r="R1499" s="543"/>
      <c r="S1499" s="543"/>
      <c r="T1499" s="543"/>
      <c r="U1499" s="543"/>
      <c r="V1499" s="543"/>
      <c r="W1499" s="543"/>
      <c r="X1499" s="543"/>
      <c r="Y1499" s="543"/>
    </row>
    <row r="1500" spans="1:25" x14ac:dyDescent="0.25">
      <c r="A1500" s="192">
        <v>6</v>
      </c>
      <c r="B1500" s="591" t="s">
        <v>227</v>
      </c>
      <c r="C1500" s="591" t="s">
        <v>601</v>
      </c>
      <c r="D1500" s="591"/>
      <c r="E1500" s="591">
        <v>14030508</v>
      </c>
      <c r="F1500" s="591"/>
      <c r="G1500" s="591"/>
      <c r="H1500" s="591"/>
      <c r="I1500" s="591">
        <v>1</v>
      </c>
      <c r="J1500" s="591"/>
      <c r="K1500" s="591">
        <v>180</v>
      </c>
      <c r="L1500" s="592">
        <f t="shared" si="21"/>
        <v>14030508</v>
      </c>
      <c r="M1500" s="96"/>
      <c r="N1500" s="543"/>
      <c r="O1500" s="543"/>
      <c r="P1500" s="543"/>
      <c r="Q1500" s="543"/>
      <c r="R1500" s="543"/>
      <c r="S1500" s="543"/>
      <c r="T1500" s="543"/>
      <c r="U1500" s="543"/>
      <c r="V1500" s="543"/>
      <c r="W1500" s="543"/>
      <c r="X1500" s="543"/>
      <c r="Y1500" s="543"/>
    </row>
    <row r="1501" spans="1:25" x14ac:dyDescent="0.25">
      <c r="A1501" s="270">
        <v>234</v>
      </c>
      <c r="B1501" s="589" t="s">
        <v>227</v>
      </c>
      <c r="C1501" s="589" t="s">
        <v>517</v>
      </c>
      <c r="D1501" s="589"/>
      <c r="E1501" s="583">
        <v>14030508</v>
      </c>
      <c r="F1501" s="589"/>
      <c r="G1501" s="589"/>
      <c r="H1501" s="589"/>
      <c r="I1501" s="589">
        <v>1</v>
      </c>
      <c r="J1501" s="589"/>
      <c r="K1501" s="589">
        <v>120</v>
      </c>
      <c r="L1501" s="593">
        <f t="shared" si="21"/>
        <v>14030508</v>
      </c>
      <c r="M1501" s="96"/>
      <c r="N1501" s="543"/>
      <c r="O1501" s="543"/>
      <c r="P1501" s="543"/>
      <c r="Q1501" s="543"/>
      <c r="R1501" s="543"/>
      <c r="S1501" s="543"/>
      <c r="T1501" s="543"/>
      <c r="U1501" s="543"/>
      <c r="V1501" s="543"/>
      <c r="W1501" s="543"/>
      <c r="X1501" s="543"/>
      <c r="Y1501" s="543"/>
    </row>
    <row r="1502" spans="1:25" x14ac:dyDescent="0.25">
      <c r="A1502" s="270">
        <v>233</v>
      </c>
      <c r="B1502" s="589" t="s">
        <v>227</v>
      </c>
      <c r="C1502" s="589" t="s">
        <v>517</v>
      </c>
      <c r="D1502" s="589"/>
      <c r="E1502" s="583">
        <v>14030508</v>
      </c>
      <c r="F1502" s="589"/>
      <c r="G1502" s="589"/>
      <c r="H1502" s="589"/>
      <c r="I1502" s="589">
        <v>1</v>
      </c>
      <c r="J1502" s="589"/>
      <c r="K1502" s="589">
        <v>180</v>
      </c>
      <c r="L1502" s="593">
        <f t="shared" si="21"/>
        <v>14030508</v>
      </c>
      <c r="M1502" s="96"/>
      <c r="N1502" s="543"/>
      <c r="O1502" s="543"/>
      <c r="P1502" s="543"/>
      <c r="Q1502" s="543"/>
      <c r="R1502" s="543"/>
      <c r="S1502" s="543"/>
      <c r="T1502" s="543"/>
      <c r="U1502" s="543"/>
      <c r="V1502" s="543"/>
      <c r="W1502" s="543"/>
      <c r="X1502" s="543"/>
      <c r="Y1502" s="543"/>
    </row>
    <row r="1503" spans="1:25" x14ac:dyDescent="0.25">
      <c r="A1503" s="270">
        <v>593</v>
      </c>
      <c r="B1503" s="589" t="s">
        <v>227</v>
      </c>
      <c r="C1503" s="589" t="s">
        <v>118</v>
      </c>
      <c r="D1503" s="589"/>
      <c r="E1503" s="583">
        <v>14030508</v>
      </c>
      <c r="F1503" s="589"/>
      <c r="G1503" s="589"/>
      <c r="H1503" s="589"/>
      <c r="I1503" s="589">
        <v>1</v>
      </c>
      <c r="J1503" s="589"/>
      <c r="K1503" s="589">
        <v>180</v>
      </c>
      <c r="L1503" s="593">
        <f t="shared" ref="L1503:L1566" si="22">E1503</f>
        <v>14030508</v>
      </c>
      <c r="M1503" s="96"/>
      <c r="N1503" s="543"/>
      <c r="O1503" s="543"/>
      <c r="P1503" s="543"/>
      <c r="Q1503" s="543"/>
      <c r="R1503" s="543"/>
      <c r="S1503" s="543"/>
      <c r="T1503" s="543"/>
      <c r="U1503" s="543"/>
      <c r="V1503" s="543"/>
      <c r="W1503" s="543"/>
      <c r="X1503" s="543"/>
      <c r="Y1503" s="543"/>
    </row>
    <row r="1504" spans="1:25" x14ac:dyDescent="0.25">
      <c r="A1504" s="270">
        <v>3368</v>
      </c>
      <c r="B1504" s="589" t="s">
        <v>227</v>
      </c>
      <c r="C1504" s="589" t="s">
        <v>223</v>
      </c>
      <c r="D1504" s="589"/>
      <c r="E1504" s="583">
        <v>14030508</v>
      </c>
      <c r="F1504" s="589"/>
      <c r="G1504" s="589"/>
      <c r="H1504" s="589"/>
      <c r="I1504" s="589">
        <v>1</v>
      </c>
      <c r="J1504" s="589"/>
      <c r="K1504" s="589">
        <v>180</v>
      </c>
      <c r="L1504" s="593">
        <f t="shared" si="22"/>
        <v>14030508</v>
      </c>
      <c r="M1504" s="96"/>
      <c r="N1504" s="543"/>
      <c r="O1504" s="543"/>
      <c r="P1504" s="543"/>
      <c r="Q1504" s="543"/>
      <c r="R1504" s="543"/>
      <c r="S1504" s="543"/>
      <c r="T1504" s="543"/>
      <c r="U1504" s="543"/>
      <c r="V1504" s="543"/>
      <c r="W1504" s="543"/>
      <c r="X1504" s="543"/>
      <c r="Y1504" s="543"/>
    </row>
    <row r="1505" spans="1:25" x14ac:dyDescent="0.25">
      <c r="A1505" s="270">
        <v>10</v>
      </c>
      <c r="B1505" s="589" t="s">
        <v>227</v>
      </c>
      <c r="C1505" s="589" t="s">
        <v>601</v>
      </c>
      <c r="D1505" s="589"/>
      <c r="E1505" s="583">
        <v>14030508</v>
      </c>
      <c r="F1505" s="589"/>
      <c r="G1505" s="589"/>
      <c r="H1505" s="589"/>
      <c r="I1505" s="589">
        <v>1</v>
      </c>
      <c r="J1505" s="589"/>
      <c r="K1505" s="589">
        <v>180</v>
      </c>
      <c r="L1505" s="593">
        <f t="shared" si="22"/>
        <v>14030508</v>
      </c>
      <c r="M1505" s="96"/>
      <c r="N1505" s="543"/>
      <c r="O1505" s="543"/>
      <c r="P1505" s="543"/>
      <c r="Q1505" s="543"/>
      <c r="R1505" s="543"/>
      <c r="S1505" s="543"/>
      <c r="T1505" s="543"/>
      <c r="U1505" s="543"/>
      <c r="V1505" s="543"/>
      <c r="W1505" s="543"/>
      <c r="X1505" s="543"/>
      <c r="Y1505" s="543"/>
    </row>
    <row r="1506" spans="1:25" x14ac:dyDescent="0.25">
      <c r="A1506" s="270">
        <v>19</v>
      </c>
      <c r="B1506" s="589" t="s">
        <v>227</v>
      </c>
      <c r="C1506" s="589" t="s">
        <v>415</v>
      </c>
      <c r="D1506" s="589"/>
      <c r="E1506" s="583">
        <v>14030508</v>
      </c>
      <c r="F1506" s="589"/>
      <c r="G1506" s="589"/>
      <c r="H1506" s="589"/>
      <c r="I1506" s="589">
        <v>1</v>
      </c>
      <c r="J1506" s="589"/>
      <c r="K1506" s="589">
        <v>120</v>
      </c>
      <c r="L1506" s="593">
        <f t="shared" si="22"/>
        <v>14030508</v>
      </c>
      <c r="M1506" s="96"/>
      <c r="N1506" s="543"/>
      <c r="O1506" s="543"/>
      <c r="P1506" s="543"/>
      <c r="Q1506" s="543"/>
      <c r="R1506" s="543"/>
      <c r="S1506" s="543"/>
      <c r="T1506" s="543"/>
      <c r="U1506" s="543"/>
      <c r="V1506" s="543"/>
      <c r="W1506" s="543"/>
      <c r="X1506" s="543"/>
      <c r="Y1506" s="543"/>
    </row>
    <row r="1507" spans="1:25" ht="15.75" thickBot="1" x14ac:dyDescent="0.3">
      <c r="A1507" s="271">
        <v>3371</v>
      </c>
      <c r="B1507" s="590" t="s">
        <v>227</v>
      </c>
      <c r="C1507" s="590" t="s">
        <v>223</v>
      </c>
      <c r="D1507" s="590"/>
      <c r="E1507" s="584">
        <v>14030508</v>
      </c>
      <c r="F1507" s="590"/>
      <c r="G1507" s="590"/>
      <c r="H1507" s="590"/>
      <c r="I1507" s="590">
        <v>1</v>
      </c>
      <c r="J1507" s="590"/>
      <c r="K1507" s="590">
        <v>120</v>
      </c>
      <c r="L1507" s="594">
        <f t="shared" si="22"/>
        <v>14030508</v>
      </c>
      <c r="M1507" s="96"/>
      <c r="N1507" s="543"/>
      <c r="O1507" s="543"/>
      <c r="P1507" s="543"/>
      <c r="Q1507" s="543"/>
      <c r="R1507" s="543"/>
      <c r="S1507" s="543"/>
      <c r="T1507" s="543"/>
      <c r="U1507" s="543"/>
      <c r="V1507" s="543"/>
      <c r="W1507" s="543"/>
      <c r="X1507" s="543"/>
      <c r="Y1507" s="543"/>
    </row>
    <row r="1508" spans="1:25" x14ac:dyDescent="0.25">
      <c r="A1508" s="583"/>
      <c r="B1508" s="583"/>
      <c r="C1508" s="583"/>
      <c r="D1508" s="583"/>
      <c r="E1508" s="583"/>
      <c r="F1508" s="583"/>
      <c r="G1508" s="583"/>
      <c r="H1508" s="583"/>
      <c r="I1508" s="583"/>
      <c r="J1508" s="583"/>
      <c r="K1508" s="583"/>
      <c r="L1508" s="583">
        <f t="shared" si="22"/>
        <v>0</v>
      </c>
      <c r="M1508" s="543"/>
      <c r="N1508" s="543"/>
      <c r="O1508" s="543"/>
      <c r="P1508" s="543"/>
      <c r="Q1508" s="543"/>
      <c r="R1508" s="543"/>
      <c r="S1508" s="543"/>
      <c r="T1508" s="543"/>
      <c r="U1508" s="543"/>
      <c r="V1508" s="543"/>
      <c r="W1508" s="543"/>
      <c r="X1508" s="543"/>
      <c r="Y1508" s="543"/>
    </row>
    <row r="1509" spans="1:25" x14ac:dyDescent="0.25">
      <c r="A1509" s="543"/>
      <c r="B1509" s="543"/>
      <c r="C1509" s="543"/>
      <c r="D1509" s="543"/>
      <c r="E1509" s="543"/>
      <c r="F1509" s="543"/>
      <c r="G1509" s="543"/>
      <c r="H1509" s="543"/>
      <c r="I1509" s="543"/>
      <c r="J1509" s="543"/>
      <c r="K1509" s="543"/>
      <c r="L1509" s="543">
        <f t="shared" si="22"/>
        <v>0</v>
      </c>
      <c r="M1509" s="543"/>
      <c r="N1509" s="543"/>
      <c r="O1509" s="543"/>
      <c r="P1509" s="543"/>
      <c r="Q1509" s="543"/>
      <c r="R1509" s="543"/>
      <c r="S1509" s="543"/>
      <c r="T1509" s="543"/>
      <c r="U1509" s="543"/>
      <c r="V1509" s="543"/>
      <c r="W1509" s="543"/>
      <c r="X1509" s="543"/>
      <c r="Y1509" s="543"/>
    </row>
    <row r="1510" spans="1:25" x14ac:dyDescent="0.25">
      <c r="A1510" s="543"/>
      <c r="B1510" s="543"/>
      <c r="C1510" s="543"/>
      <c r="D1510" s="543"/>
      <c r="E1510" s="543"/>
      <c r="F1510" s="543"/>
      <c r="G1510" s="543"/>
      <c r="H1510" s="543"/>
      <c r="I1510" s="543"/>
      <c r="J1510" s="543"/>
      <c r="K1510" s="543"/>
      <c r="L1510" s="543">
        <f t="shared" si="22"/>
        <v>0</v>
      </c>
      <c r="M1510" s="543"/>
      <c r="N1510" s="543"/>
      <c r="O1510" s="543"/>
      <c r="P1510" s="543"/>
      <c r="Q1510" s="543"/>
      <c r="R1510" s="543"/>
      <c r="S1510" s="543"/>
      <c r="T1510" s="543"/>
      <c r="U1510" s="543"/>
      <c r="V1510" s="543"/>
      <c r="W1510" s="543"/>
      <c r="X1510" s="543"/>
      <c r="Y1510" s="543"/>
    </row>
    <row r="1511" spans="1:25" x14ac:dyDescent="0.25">
      <c r="A1511" s="543"/>
      <c r="B1511" s="543"/>
      <c r="C1511" s="543"/>
      <c r="D1511" s="543"/>
      <c r="E1511" s="543"/>
      <c r="F1511" s="543"/>
      <c r="G1511" s="543"/>
      <c r="H1511" s="543"/>
      <c r="I1511" s="543"/>
      <c r="J1511" s="543"/>
      <c r="K1511" s="543"/>
      <c r="L1511" s="543">
        <f t="shared" si="22"/>
        <v>0</v>
      </c>
      <c r="M1511" s="543"/>
      <c r="N1511" s="543"/>
      <c r="O1511" s="543"/>
      <c r="P1511" s="543"/>
      <c r="Q1511" s="543"/>
      <c r="R1511" s="543"/>
      <c r="S1511" s="543"/>
      <c r="T1511" s="543"/>
      <c r="U1511" s="543"/>
      <c r="V1511" s="543"/>
      <c r="W1511" s="543"/>
      <c r="X1511" s="543"/>
      <c r="Y1511" s="543"/>
    </row>
    <row r="1512" spans="1:25" x14ac:dyDescent="0.25">
      <c r="A1512" s="543"/>
      <c r="B1512" s="543"/>
      <c r="C1512" s="543"/>
      <c r="D1512" s="543"/>
      <c r="E1512" s="543"/>
      <c r="F1512" s="543"/>
      <c r="G1512" s="543"/>
      <c r="H1512" s="543"/>
      <c r="I1512" s="543"/>
      <c r="J1512" s="543"/>
      <c r="K1512" s="543"/>
      <c r="L1512" s="543">
        <f t="shared" si="22"/>
        <v>0</v>
      </c>
      <c r="M1512" s="543"/>
      <c r="N1512" s="543"/>
      <c r="O1512" s="543"/>
      <c r="P1512" s="543"/>
      <c r="Q1512" s="543"/>
      <c r="R1512" s="543"/>
      <c r="S1512" s="543"/>
      <c r="T1512" s="543"/>
      <c r="U1512" s="543"/>
      <c r="V1512" s="543"/>
      <c r="W1512" s="543"/>
      <c r="X1512" s="543"/>
      <c r="Y1512" s="543"/>
    </row>
    <row r="1513" spans="1:25" x14ac:dyDescent="0.25">
      <c r="A1513" s="543"/>
      <c r="B1513" s="543"/>
      <c r="C1513" s="543"/>
      <c r="D1513" s="543"/>
      <c r="E1513" s="543"/>
      <c r="F1513" s="543"/>
      <c r="G1513" s="543"/>
      <c r="H1513" s="543"/>
      <c r="I1513" s="543"/>
      <c r="J1513" s="543"/>
      <c r="K1513" s="543"/>
      <c r="L1513" s="543">
        <f t="shared" si="22"/>
        <v>0</v>
      </c>
      <c r="M1513" s="543"/>
      <c r="N1513" s="543"/>
      <c r="O1513" s="543"/>
      <c r="P1513" s="543"/>
      <c r="Q1513" s="543"/>
      <c r="R1513" s="543"/>
      <c r="S1513" s="543"/>
      <c r="T1513" s="543"/>
      <c r="U1513" s="543"/>
      <c r="V1513" s="543"/>
      <c r="W1513" s="543"/>
      <c r="X1513" s="543"/>
      <c r="Y1513" s="543"/>
    </row>
    <row r="1514" spans="1:25" x14ac:dyDescent="0.25">
      <c r="A1514" s="543"/>
      <c r="B1514" s="543"/>
      <c r="C1514" s="543"/>
      <c r="D1514" s="543"/>
      <c r="E1514" s="543"/>
      <c r="F1514" s="543"/>
      <c r="G1514" s="543"/>
      <c r="H1514" s="543"/>
      <c r="I1514" s="543"/>
      <c r="J1514" s="543"/>
      <c r="K1514" s="543"/>
      <c r="L1514" s="543">
        <f t="shared" si="22"/>
        <v>0</v>
      </c>
      <c r="M1514" s="543"/>
      <c r="N1514" s="543"/>
      <c r="O1514" s="543"/>
      <c r="P1514" s="543"/>
      <c r="Q1514" s="543"/>
      <c r="R1514" s="543"/>
      <c r="S1514" s="543"/>
      <c r="T1514" s="543"/>
      <c r="U1514" s="543"/>
      <c r="V1514" s="543"/>
      <c r="W1514" s="543"/>
      <c r="X1514" s="543"/>
      <c r="Y1514" s="543"/>
    </row>
    <row r="1515" spans="1:25" x14ac:dyDescent="0.25">
      <c r="A1515" s="543"/>
      <c r="B1515" s="543"/>
      <c r="C1515" s="543"/>
      <c r="D1515" s="543"/>
      <c r="E1515" s="543"/>
      <c r="F1515" s="543"/>
      <c r="G1515" s="543"/>
      <c r="H1515" s="543"/>
      <c r="I1515" s="543"/>
      <c r="J1515" s="543"/>
      <c r="K1515" s="543"/>
      <c r="L1515" s="543">
        <f t="shared" si="22"/>
        <v>0</v>
      </c>
      <c r="M1515" s="543"/>
      <c r="N1515" s="543"/>
      <c r="O1515" s="543"/>
      <c r="P1515" s="543"/>
      <c r="Q1515" s="543"/>
      <c r="R1515" s="543"/>
      <c r="S1515" s="543"/>
      <c r="T1515" s="543"/>
      <c r="U1515" s="543"/>
      <c r="V1515" s="543"/>
      <c r="W1515" s="543"/>
      <c r="X1515" s="543"/>
      <c r="Y1515" s="543"/>
    </row>
    <row r="1516" spans="1:25" x14ac:dyDescent="0.25">
      <c r="A1516" s="543"/>
      <c r="B1516" s="543"/>
      <c r="C1516" s="543"/>
      <c r="D1516" s="543"/>
      <c r="E1516" s="543"/>
      <c r="F1516" s="543"/>
      <c r="G1516" s="543"/>
      <c r="H1516" s="543"/>
      <c r="I1516" s="543"/>
      <c r="J1516" s="543"/>
      <c r="K1516" s="543"/>
      <c r="L1516" s="543">
        <f t="shared" si="22"/>
        <v>0</v>
      </c>
      <c r="M1516" s="543"/>
      <c r="N1516" s="543"/>
      <c r="O1516" s="543"/>
      <c r="P1516" s="543"/>
      <c r="Q1516" s="543"/>
      <c r="R1516" s="543"/>
      <c r="S1516" s="543"/>
      <c r="T1516" s="543"/>
      <c r="U1516" s="543"/>
      <c r="V1516" s="543"/>
      <c r="W1516" s="543"/>
      <c r="X1516" s="543"/>
      <c r="Y1516" s="543"/>
    </row>
    <row r="1517" spans="1:25" x14ac:dyDescent="0.25">
      <c r="A1517" s="543"/>
      <c r="B1517" s="543"/>
      <c r="C1517" s="543"/>
      <c r="D1517" s="543"/>
      <c r="E1517" s="543"/>
      <c r="F1517" s="543"/>
      <c r="G1517" s="543"/>
      <c r="H1517" s="543"/>
      <c r="I1517" s="543"/>
      <c r="J1517" s="543"/>
      <c r="K1517" s="543"/>
      <c r="L1517" s="543">
        <f t="shared" si="22"/>
        <v>0</v>
      </c>
      <c r="M1517" s="543"/>
      <c r="N1517" s="543"/>
      <c r="O1517" s="543"/>
      <c r="P1517" s="543"/>
      <c r="Q1517" s="543"/>
      <c r="R1517" s="543"/>
      <c r="S1517" s="543"/>
      <c r="T1517" s="543"/>
      <c r="U1517" s="543"/>
      <c r="V1517" s="543"/>
      <c r="W1517" s="543"/>
      <c r="X1517" s="543"/>
      <c r="Y1517" s="543"/>
    </row>
    <row r="1518" spans="1:25" x14ac:dyDescent="0.25">
      <c r="A1518" s="543"/>
      <c r="B1518" s="543"/>
      <c r="C1518" s="543"/>
      <c r="D1518" s="543"/>
      <c r="E1518" s="543"/>
      <c r="F1518" s="543"/>
      <c r="G1518" s="543"/>
      <c r="H1518" s="543"/>
      <c r="I1518" s="543"/>
      <c r="J1518" s="543"/>
      <c r="K1518" s="543"/>
      <c r="L1518" s="543">
        <f t="shared" si="22"/>
        <v>0</v>
      </c>
      <c r="M1518" s="543"/>
      <c r="N1518" s="543"/>
      <c r="O1518" s="543"/>
      <c r="P1518" s="543"/>
      <c r="Q1518" s="543"/>
      <c r="R1518" s="543"/>
      <c r="S1518" s="543"/>
      <c r="T1518" s="543"/>
      <c r="U1518" s="543"/>
      <c r="V1518" s="543"/>
      <c r="W1518" s="543"/>
      <c r="X1518" s="543"/>
      <c r="Y1518" s="543"/>
    </row>
    <row r="1519" spans="1:25" x14ac:dyDescent="0.25">
      <c r="A1519" s="543"/>
      <c r="B1519" s="543"/>
      <c r="C1519" s="543"/>
      <c r="D1519" s="543"/>
      <c r="E1519" s="543"/>
      <c r="F1519" s="543"/>
      <c r="G1519" s="543"/>
      <c r="H1519" s="543"/>
      <c r="I1519" s="543"/>
      <c r="J1519" s="543"/>
      <c r="K1519" s="543"/>
      <c r="L1519" s="543">
        <f t="shared" si="22"/>
        <v>0</v>
      </c>
      <c r="M1519" s="543"/>
      <c r="N1519" s="543"/>
      <c r="O1519" s="543"/>
      <c r="P1519" s="543"/>
      <c r="Q1519" s="543"/>
      <c r="R1519" s="543"/>
      <c r="S1519" s="543"/>
      <c r="T1519" s="543"/>
      <c r="U1519" s="543"/>
      <c r="V1519" s="543"/>
      <c r="W1519" s="543"/>
      <c r="X1519" s="543"/>
      <c r="Y1519" s="543"/>
    </row>
    <row r="1520" spans="1:25" x14ac:dyDescent="0.25">
      <c r="A1520" s="543"/>
      <c r="B1520" s="543"/>
      <c r="C1520" s="543"/>
      <c r="D1520" s="543"/>
      <c r="E1520" s="543"/>
      <c r="F1520" s="543"/>
      <c r="G1520" s="543"/>
      <c r="H1520" s="543"/>
      <c r="I1520" s="543"/>
      <c r="J1520" s="543"/>
      <c r="K1520" s="543"/>
      <c r="L1520" s="543">
        <f t="shared" si="22"/>
        <v>0</v>
      </c>
      <c r="M1520" s="543"/>
      <c r="N1520" s="543"/>
      <c r="O1520" s="543"/>
      <c r="P1520" s="543"/>
      <c r="Q1520" s="543"/>
      <c r="R1520" s="543"/>
      <c r="S1520" s="543"/>
      <c r="T1520" s="543"/>
      <c r="U1520" s="543"/>
      <c r="V1520" s="543"/>
      <c r="W1520" s="543"/>
      <c r="X1520" s="543"/>
      <c r="Y1520" s="543"/>
    </row>
    <row r="1521" spans="1:25" x14ac:dyDescent="0.25">
      <c r="A1521" s="543"/>
      <c r="B1521" s="543"/>
      <c r="C1521" s="543"/>
      <c r="D1521" s="543"/>
      <c r="E1521" s="543"/>
      <c r="F1521" s="543"/>
      <c r="G1521" s="543"/>
      <c r="H1521" s="543"/>
      <c r="I1521" s="543"/>
      <c r="J1521" s="543"/>
      <c r="K1521" s="543"/>
      <c r="L1521" s="543">
        <f t="shared" si="22"/>
        <v>0</v>
      </c>
      <c r="M1521" s="543"/>
      <c r="N1521" s="543"/>
      <c r="O1521" s="543"/>
      <c r="P1521" s="543"/>
      <c r="Q1521" s="543"/>
      <c r="R1521" s="543"/>
      <c r="S1521" s="543"/>
      <c r="T1521" s="543"/>
      <c r="U1521" s="543"/>
      <c r="V1521" s="543"/>
      <c r="W1521" s="543"/>
      <c r="X1521" s="543"/>
      <c r="Y1521" s="543"/>
    </row>
    <row r="1522" spans="1:25" x14ac:dyDescent="0.25">
      <c r="A1522" s="543"/>
      <c r="B1522" s="543"/>
      <c r="C1522" s="543"/>
      <c r="D1522" s="543"/>
      <c r="E1522" s="543"/>
      <c r="F1522" s="543"/>
      <c r="G1522" s="543"/>
      <c r="H1522" s="543"/>
      <c r="I1522" s="543"/>
      <c r="J1522" s="543"/>
      <c r="K1522" s="543"/>
      <c r="L1522" s="543">
        <f t="shared" si="22"/>
        <v>0</v>
      </c>
      <c r="M1522" s="543"/>
      <c r="N1522" s="543"/>
      <c r="O1522" s="543"/>
      <c r="P1522" s="543"/>
      <c r="Q1522" s="543"/>
      <c r="R1522" s="543"/>
      <c r="S1522" s="543"/>
      <c r="T1522" s="543"/>
      <c r="U1522" s="543"/>
      <c r="V1522" s="543"/>
      <c r="W1522" s="543"/>
      <c r="X1522" s="543"/>
      <c r="Y1522" s="543"/>
    </row>
    <row r="1523" spans="1:25" x14ac:dyDescent="0.25">
      <c r="A1523" s="543"/>
      <c r="B1523" s="543"/>
      <c r="C1523" s="543"/>
      <c r="D1523" s="543"/>
      <c r="E1523" s="543"/>
      <c r="F1523" s="543"/>
      <c r="G1523" s="543"/>
      <c r="H1523" s="543"/>
      <c r="I1523" s="543"/>
      <c r="J1523" s="543"/>
      <c r="K1523" s="543"/>
      <c r="L1523" s="543">
        <f t="shared" si="22"/>
        <v>0</v>
      </c>
      <c r="M1523" s="543"/>
      <c r="N1523" s="543"/>
      <c r="O1523" s="543"/>
      <c r="P1523" s="543"/>
      <c r="Q1523" s="543"/>
      <c r="R1523" s="543"/>
      <c r="S1523" s="543"/>
      <c r="T1523" s="543"/>
      <c r="U1523" s="543"/>
      <c r="V1523" s="543"/>
      <c r="W1523" s="543"/>
      <c r="X1523" s="543"/>
      <c r="Y1523" s="543"/>
    </row>
    <row r="1524" spans="1:25" x14ac:dyDescent="0.25">
      <c r="A1524" s="543"/>
      <c r="B1524" s="543"/>
      <c r="C1524" s="543"/>
      <c r="D1524" s="543"/>
      <c r="E1524" s="543"/>
      <c r="F1524" s="543"/>
      <c r="G1524" s="543"/>
      <c r="H1524" s="543"/>
      <c r="I1524" s="543"/>
      <c r="J1524" s="543"/>
      <c r="K1524" s="543"/>
      <c r="L1524" s="543">
        <f t="shared" si="22"/>
        <v>0</v>
      </c>
      <c r="M1524" s="543"/>
      <c r="N1524" s="543"/>
      <c r="O1524" s="543"/>
      <c r="P1524" s="543"/>
      <c r="Q1524" s="543"/>
      <c r="R1524" s="543"/>
      <c r="S1524" s="543"/>
      <c r="T1524" s="543"/>
      <c r="U1524" s="543"/>
      <c r="V1524" s="543"/>
      <c r="W1524" s="543"/>
      <c r="X1524" s="543"/>
      <c r="Y1524" s="543"/>
    </row>
    <row r="1525" spans="1:25" x14ac:dyDescent="0.25">
      <c r="A1525" s="543"/>
      <c r="B1525" s="543"/>
      <c r="C1525" s="543"/>
      <c r="D1525" s="543"/>
      <c r="E1525" s="543"/>
      <c r="F1525" s="543"/>
      <c r="G1525" s="543"/>
      <c r="H1525" s="543"/>
      <c r="I1525" s="543"/>
      <c r="J1525" s="543"/>
      <c r="K1525" s="543"/>
      <c r="L1525" s="543">
        <f t="shared" si="22"/>
        <v>0</v>
      </c>
      <c r="M1525" s="543"/>
      <c r="N1525" s="543"/>
      <c r="O1525" s="543"/>
      <c r="P1525" s="543"/>
      <c r="Q1525" s="543"/>
      <c r="R1525" s="543"/>
      <c r="S1525" s="543"/>
      <c r="T1525" s="543"/>
      <c r="U1525" s="543"/>
      <c r="V1525" s="543"/>
      <c r="W1525" s="543"/>
      <c r="X1525" s="543"/>
      <c r="Y1525" s="543"/>
    </row>
    <row r="1526" spans="1:25" x14ac:dyDescent="0.25">
      <c r="A1526" s="543"/>
      <c r="B1526" s="543"/>
      <c r="C1526" s="543"/>
      <c r="D1526" s="543"/>
      <c r="E1526" s="543"/>
      <c r="F1526" s="543"/>
      <c r="G1526" s="543"/>
      <c r="H1526" s="543"/>
      <c r="I1526" s="543"/>
      <c r="J1526" s="543"/>
      <c r="K1526" s="543"/>
      <c r="L1526" s="543">
        <f t="shared" si="22"/>
        <v>0</v>
      </c>
      <c r="M1526" s="543"/>
      <c r="N1526" s="543"/>
      <c r="O1526" s="543"/>
      <c r="P1526" s="543"/>
      <c r="Q1526" s="543"/>
      <c r="R1526" s="543"/>
      <c r="S1526" s="543"/>
      <c r="T1526" s="543"/>
      <c r="U1526" s="543"/>
      <c r="V1526" s="543"/>
      <c r="W1526" s="543"/>
      <c r="X1526" s="543"/>
      <c r="Y1526" s="543"/>
    </row>
    <row r="1527" spans="1:25" x14ac:dyDescent="0.25">
      <c r="A1527" s="543"/>
      <c r="B1527" s="543"/>
      <c r="C1527" s="543"/>
      <c r="D1527" s="543"/>
      <c r="E1527" s="543"/>
      <c r="F1527" s="543"/>
      <c r="G1527" s="543"/>
      <c r="H1527" s="543"/>
      <c r="I1527" s="543"/>
      <c r="J1527" s="543"/>
      <c r="K1527" s="543"/>
      <c r="L1527" s="543">
        <f t="shared" si="22"/>
        <v>0</v>
      </c>
      <c r="M1527" s="543"/>
      <c r="N1527" s="543"/>
      <c r="O1527" s="543"/>
      <c r="P1527" s="543"/>
      <c r="Q1527" s="543"/>
      <c r="R1527" s="543"/>
      <c r="S1527" s="543"/>
      <c r="T1527" s="543"/>
      <c r="U1527" s="543"/>
      <c r="V1527" s="543"/>
      <c r="W1527" s="543"/>
      <c r="X1527" s="543"/>
      <c r="Y1527" s="543"/>
    </row>
    <row r="1528" spans="1:25" x14ac:dyDescent="0.25">
      <c r="A1528" s="543"/>
      <c r="B1528" s="543"/>
      <c r="C1528" s="543"/>
      <c r="D1528" s="543"/>
      <c r="E1528" s="543"/>
      <c r="F1528" s="543"/>
      <c r="G1528" s="543"/>
      <c r="H1528" s="543"/>
      <c r="I1528" s="543"/>
      <c r="J1528" s="543"/>
      <c r="K1528" s="543"/>
      <c r="L1528" s="543">
        <f t="shared" si="22"/>
        <v>0</v>
      </c>
      <c r="M1528" s="543"/>
      <c r="N1528" s="543"/>
      <c r="O1528" s="543"/>
      <c r="P1528" s="543"/>
      <c r="Q1528" s="543"/>
      <c r="R1528" s="543"/>
      <c r="S1528" s="543"/>
      <c r="T1528" s="543"/>
      <c r="U1528" s="543"/>
      <c r="V1528" s="543"/>
      <c r="W1528" s="543"/>
      <c r="X1528" s="543"/>
      <c r="Y1528" s="543"/>
    </row>
    <row r="1529" spans="1:25" x14ac:dyDescent="0.25">
      <c r="A1529" s="543"/>
      <c r="B1529" s="543"/>
      <c r="C1529" s="543"/>
      <c r="D1529" s="543"/>
      <c r="E1529" s="543"/>
      <c r="F1529" s="543"/>
      <c r="G1529" s="543"/>
      <c r="H1529" s="543"/>
      <c r="I1529" s="543"/>
      <c r="J1529" s="543"/>
      <c r="K1529" s="543"/>
      <c r="L1529" s="543">
        <f t="shared" si="22"/>
        <v>0</v>
      </c>
      <c r="M1529" s="543"/>
      <c r="N1529" s="543"/>
      <c r="O1529" s="543"/>
      <c r="P1529" s="543"/>
      <c r="Q1529" s="543"/>
      <c r="R1529" s="543"/>
      <c r="S1529" s="543"/>
      <c r="T1529" s="543"/>
      <c r="U1529" s="543"/>
      <c r="V1529" s="543"/>
      <c r="W1529" s="543"/>
      <c r="X1529" s="543"/>
      <c r="Y1529" s="543"/>
    </row>
    <row r="1530" spans="1:25" x14ac:dyDescent="0.25">
      <c r="A1530" s="543"/>
      <c r="B1530" s="543"/>
      <c r="C1530" s="543"/>
      <c r="D1530" s="543"/>
      <c r="E1530" s="543"/>
      <c r="F1530" s="543"/>
      <c r="G1530" s="543"/>
      <c r="H1530" s="543"/>
      <c r="I1530" s="543"/>
      <c r="J1530" s="543"/>
      <c r="K1530" s="543"/>
      <c r="L1530" s="543">
        <f t="shared" si="22"/>
        <v>0</v>
      </c>
      <c r="M1530" s="543"/>
      <c r="N1530" s="543"/>
      <c r="O1530" s="543"/>
      <c r="P1530" s="543"/>
      <c r="Q1530" s="543"/>
      <c r="R1530" s="543"/>
      <c r="S1530" s="543"/>
      <c r="T1530" s="543"/>
      <c r="U1530" s="543"/>
      <c r="V1530" s="543"/>
      <c r="W1530" s="543"/>
      <c r="X1530" s="543"/>
      <c r="Y1530" s="543"/>
    </row>
    <row r="1531" spans="1:25" x14ac:dyDescent="0.25">
      <c r="A1531" s="543"/>
      <c r="B1531" s="543"/>
      <c r="C1531" s="543"/>
      <c r="D1531" s="543"/>
      <c r="E1531" s="543"/>
      <c r="F1531" s="543"/>
      <c r="G1531" s="543"/>
      <c r="H1531" s="543"/>
      <c r="I1531" s="543"/>
      <c r="J1531" s="543"/>
      <c r="K1531" s="543"/>
      <c r="L1531" s="543">
        <f t="shared" si="22"/>
        <v>0</v>
      </c>
      <c r="M1531" s="543"/>
      <c r="N1531" s="543"/>
      <c r="O1531" s="543"/>
      <c r="P1531" s="543"/>
      <c r="Q1531" s="543"/>
      <c r="R1531" s="543"/>
      <c r="S1531" s="543"/>
      <c r="T1531" s="543"/>
      <c r="U1531" s="543"/>
      <c r="V1531" s="543"/>
      <c r="W1531" s="543"/>
      <c r="X1531" s="543"/>
      <c r="Y1531" s="543"/>
    </row>
    <row r="1532" spans="1:25" x14ac:dyDescent="0.25">
      <c r="A1532" s="543"/>
      <c r="B1532" s="543"/>
      <c r="C1532" s="543"/>
      <c r="D1532" s="543"/>
      <c r="E1532" s="543"/>
      <c r="F1532" s="543"/>
      <c r="G1532" s="543"/>
      <c r="H1532" s="543"/>
      <c r="I1532" s="543"/>
      <c r="J1532" s="543"/>
      <c r="K1532" s="543"/>
      <c r="L1532" s="543">
        <f t="shared" si="22"/>
        <v>0</v>
      </c>
      <c r="M1532" s="543"/>
      <c r="N1532" s="543"/>
      <c r="O1532" s="543"/>
      <c r="P1532" s="543"/>
      <c r="Q1532" s="543"/>
      <c r="R1532" s="543"/>
      <c r="S1532" s="543"/>
      <c r="T1532" s="543"/>
      <c r="U1532" s="543"/>
      <c r="V1532" s="543"/>
      <c r="W1532" s="543"/>
      <c r="X1532" s="543"/>
      <c r="Y1532" s="543"/>
    </row>
    <row r="1533" spans="1:25" x14ac:dyDescent="0.25">
      <c r="A1533" s="543"/>
      <c r="B1533" s="543"/>
      <c r="C1533" s="543"/>
      <c r="D1533" s="543"/>
      <c r="E1533" s="543"/>
      <c r="F1533" s="543"/>
      <c r="G1533" s="543"/>
      <c r="H1533" s="543"/>
      <c r="I1533" s="543"/>
      <c r="J1533" s="543"/>
      <c r="K1533" s="543"/>
      <c r="L1533" s="543">
        <f t="shared" si="22"/>
        <v>0</v>
      </c>
      <c r="M1533" s="543"/>
      <c r="N1533" s="543"/>
      <c r="O1533" s="543"/>
      <c r="P1533" s="543"/>
      <c r="Q1533" s="543"/>
      <c r="R1533" s="543"/>
      <c r="S1533" s="543"/>
      <c r="T1533" s="543"/>
      <c r="U1533" s="543"/>
      <c r="V1533" s="543"/>
      <c r="W1533" s="543"/>
      <c r="X1533" s="543"/>
      <c r="Y1533" s="543"/>
    </row>
    <row r="1534" spans="1:25" x14ac:dyDescent="0.25">
      <c r="A1534" s="543"/>
      <c r="B1534" s="543"/>
      <c r="C1534" s="543"/>
      <c r="D1534" s="543"/>
      <c r="E1534" s="543"/>
      <c r="F1534" s="543"/>
      <c r="G1534" s="543"/>
      <c r="H1534" s="543"/>
      <c r="I1534" s="543"/>
      <c r="J1534" s="543"/>
      <c r="K1534" s="543"/>
      <c r="L1534" s="543">
        <f t="shared" si="22"/>
        <v>0</v>
      </c>
      <c r="M1534" s="543"/>
      <c r="N1534" s="543"/>
      <c r="O1534" s="543"/>
      <c r="P1534" s="543"/>
      <c r="Q1534" s="543"/>
      <c r="R1534" s="543"/>
      <c r="S1534" s="543"/>
      <c r="T1534" s="543"/>
      <c r="U1534" s="543"/>
      <c r="V1534" s="543"/>
      <c r="W1534" s="543"/>
      <c r="X1534" s="543"/>
      <c r="Y1534" s="543"/>
    </row>
    <row r="1535" spans="1:25" x14ac:dyDescent="0.25">
      <c r="A1535" s="543"/>
      <c r="B1535" s="543"/>
      <c r="C1535" s="543"/>
      <c r="D1535" s="543"/>
      <c r="E1535" s="543"/>
      <c r="F1535" s="543"/>
      <c r="G1535" s="543"/>
      <c r="H1535" s="543"/>
      <c r="I1535" s="543"/>
      <c r="J1535" s="543"/>
      <c r="K1535" s="543"/>
      <c r="L1535" s="543">
        <f t="shared" si="22"/>
        <v>0</v>
      </c>
      <c r="M1535" s="543"/>
      <c r="N1535" s="543"/>
      <c r="O1535" s="543"/>
      <c r="P1535" s="543"/>
      <c r="Q1535" s="543"/>
      <c r="R1535" s="543"/>
      <c r="S1535" s="543"/>
      <c r="T1535" s="543"/>
      <c r="U1535" s="543"/>
      <c r="V1535" s="543"/>
      <c r="W1535" s="543"/>
      <c r="X1535" s="543"/>
      <c r="Y1535" s="543"/>
    </row>
    <row r="1536" spans="1:25" x14ac:dyDescent="0.25">
      <c r="A1536" s="543"/>
      <c r="B1536" s="543"/>
      <c r="C1536" s="543"/>
      <c r="D1536" s="543"/>
      <c r="E1536" s="543"/>
      <c r="F1536" s="543"/>
      <c r="G1536" s="543"/>
      <c r="H1536" s="543"/>
      <c r="I1536" s="543"/>
      <c r="J1536" s="543"/>
      <c r="K1536" s="543"/>
      <c r="L1536" s="543">
        <f t="shared" si="22"/>
        <v>0</v>
      </c>
      <c r="M1536" s="543"/>
      <c r="N1536" s="543"/>
      <c r="O1536" s="543"/>
      <c r="P1536" s="543"/>
      <c r="Q1536" s="543"/>
      <c r="R1536" s="543"/>
      <c r="S1536" s="543"/>
      <c r="T1536" s="543"/>
      <c r="U1536" s="543"/>
      <c r="V1536" s="543"/>
      <c r="W1536" s="543"/>
      <c r="X1536" s="543"/>
      <c r="Y1536" s="543"/>
    </row>
    <row r="1537" spans="1:25" x14ac:dyDescent="0.25">
      <c r="A1537" s="543"/>
      <c r="B1537" s="543"/>
      <c r="C1537" s="543"/>
      <c r="D1537" s="543"/>
      <c r="E1537" s="543"/>
      <c r="F1537" s="543"/>
      <c r="G1537" s="543"/>
      <c r="H1537" s="543"/>
      <c r="I1537" s="543"/>
      <c r="J1537" s="543"/>
      <c r="K1537" s="543"/>
      <c r="L1537" s="543">
        <f t="shared" si="22"/>
        <v>0</v>
      </c>
      <c r="M1537" s="543"/>
      <c r="N1537" s="543"/>
      <c r="O1537" s="543"/>
      <c r="P1537" s="543"/>
      <c r="Q1537" s="543"/>
      <c r="R1537" s="543"/>
      <c r="S1537" s="543"/>
      <c r="T1537" s="543"/>
      <c r="U1537" s="543"/>
      <c r="V1537" s="543"/>
      <c r="W1537" s="543"/>
      <c r="X1537" s="543"/>
      <c r="Y1537" s="543"/>
    </row>
    <row r="1538" spans="1:25" x14ac:dyDescent="0.25">
      <c r="A1538" s="543"/>
      <c r="B1538" s="543"/>
      <c r="C1538" s="543"/>
      <c r="D1538" s="543"/>
      <c r="E1538" s="543"/>
      <c r="F1538" s="543"/>
      <c r="G1538" s="543"/>
      <c r="H1538" s="543"/>
      <c r="I1538" s="543"/>
      <c r="J1538" s="543"/>
      <c r="K1538" s="543"/>
      <c r="L1538" s="543">
        <f t="shared" si="22"/>
        <v>0</v>
      </c>
      <c r="M1538" s="543"/>
      <c r="N1538" s="543"/>
      <c r="O1538" s="543"/>
      <c r="P1538" s="543"/>
      <c r="Q1538" s="543"/>
      <c r="R1538" s="543"/>
      <c r="S1538" s="543"/>
      <c r="T1538" s="543"/>
      <c r="U1538" s="543"/>
      <c r="V1538" s="543"/>
      <c r="W1538" s="543"/>
      <c r="X1538" s="543"/>
      <c r="Y1538" s="543"/>
    </row>
    <row r="1539" spans="1:25" x14ac:dyDescent="0.25">
      <c r="A1539" s="543"/>
      <c r="B1539" s="543"/>
      <c r="C1539" s="543"/>
      <c r="D1539" s="543"/>
      <c r="E1539" s="543"/>
      <c r="F1539" s="543"/>
      <c r="G1539" s="543"/>
      <c r="H1539" s="543"/>
      <c r="I1539" s="543"/>
      <c r="J1539" s="543"/>
      <c r="K1539" s="543"/>
      <c r="L1539" s="543">
        <f t="shared" si="22"/>
        <v>0</v>
      </c>
      <c r="M1539" s="543"/>
      <c r="N1539" s="543"/>
      <c r="O1539" s="543"/>
      <c r="P1539" s="543"/>
      <c r="Q1539" s="543"/>
      <c r="R1539" s="543"/>
      <c r="S1539" s="543"/>
      <c r="T1539" s="543"/>
      <c r="U1539" s="543"/>
      <c r="V1539" s="543"/>
      <c r="W1539" s="543"/>
      <c r="X1539" s="543"/>
      <c r="Y1539" s="543"/>
    </row>
    <row r="1540" spans="1:25" x14ac:dyDescent="0.25">
      <c r="A1540" s="543"/>
      <c r="B1540" s="543"/>
      <c r="C1540" s="543"/>
      <c r="D1540" s="543"/>
      <c r="E1540" s="543"/>
      <c r="F1540" s="543"/>
      <c r="G1540" s="543"/>
      <c r="H1540" s="543"/>
      <c r="I1540" s="543"/>
      <c r="J1540" s="543"/>
      <c r="K1540" s="543"/>
      <c r="L1540" s="543">
        <f t="shared" si="22"/>
        <v>0</v>
      </c>
      <c r="M1540" s="543"/>
      <c r="N1540" s="543"/>
      <c r="O1540" s="543"/>
      <c r="P1540" s="543"/>
      <c r="Q1540" s="543"/>
      <c r="R1540" s="543"/>
      <c r="S1540" s="543"/>
      <c r="T1540" s="543"/>
      <c r="U1540" s="543"/>
      <c r="V1540" s="543"/>
      <c r="W1540" s="543"/>
      <c r="X1540" s="543"/>
      <c r="Y1540" s="543"/>
    </row>
    <row r="1541" spans="1:25" x14ac:dyDescent="0.25">
      <c r="A1541" s="543"/>
      <c r="B1541" s="543"/>
      <c r="C1541" s="543"/>
      <c r="D1541" s="543"/>
      <c r="E1541" s="543"/>
      <c r="F1541" s="543"/>
      <c r="G1541" s="543"/>
      <c r="H1541" s="543"/>
      <c r="I1541" s="543"/>
      <c r="J1541" s="543"/>
      <c r="K1541" s="543"/>
      <c r="L1541" s="543">
        <f t="shared" si="22"/>
        <v>0</v>
      </c>
      <c r="M1541" s="543"/>
      <c r="N1541" s="543"/>
      <c r="O1541" s="543"/>
      <c r="P1541" s="543"/>
      <c r="Q1541" s="543"/>
      <c r="R1541" s="543"/>
      <c r="S1541" s="543"/>
      <c r="T1541" s="543"/>
      <c r="U1541" s="543"/>
      <c r="V1541" s="543"/>
      <c r="W1541" s="543"/>
      <c r="X1541" s="543"/>
      <c r="Y1541" s="543"/>
    </row>
    <row r="1542" spans="1:25" x14ac:dyDescent="0.25">
      <c r="A1542" s="543"/>
      <c r="B1542" s="543"/>
      <c r="C1542" s="543"/>
      <c r="D1542" s="543"/>
      <c r="E1542" s="543"/>
      <c r="F1542" s="543"/>
      <c r="G1542" s="543"/>
      <c r="H1542" s="543"/>
      <c r="I1542" s="543"/>
      <c r="J1542" s="543"/>
      <c r="K1542" s="543"/>
      <c r="L1542" s="543">
        <f t="shared" si="22"/>
        <v>0</v>
      </c>
      <c r="M1542" s="543"/>
      <c r="N1542" s="543"/>
      <c r="O1542" s="543"/>
      <c r="P1542" s="543"/>
      <c r="Q1542" s="543"/>
      <c r="R1542" s="543"/>
      <c r="S1542" s="543"/>
      <c r="T1542" s="543"/>
      <c r="U1542" s="543"/>
      <c r="V1542" s="543"/>
      <c r="W1542" s="543"/>
      <c r="X1542" s="543"/>
      <c r="Y1542" s="543"/>
    </row>
    <row r="1543" spans="1:25" x14ac:dyDescent="0.25">
      <c r="A1543" s="543"/>
      <c r="B1543" s="543"/>
      <c r="C1543" s="543"/>
      <c r="D1543" s="543"/>
      <c r="E1543" s="543"/>
      <c r="F1543" s="543"/>
      <c r="G1543" s="543"/>
      <c r="H1543" s="543"/>
      <c r="I1543" s="543"/>
      <c r="J1543" s="543"/>
      <c r="K1543" s="543"/>
      <c r="L1543" s="543">
        <f t="shared" si="22"/>
        <v>0</v>
      </c>
      <c r="M1543" s="543"/>
      <c r="N1543" s="543"/>
      <c r="O1543" s="543"/>
      <c r="P1543" s="543"/>
      <c r="Q1543" s="543"/>
      <c r="R1543" s="543"/>
      <c r="S1543" s="543"/>
      <c r="T1543" s="543"/>
      <c r="U1543" s="543"/>
      <c r="V1543" s="543"/>
      <c r="W1543" s="543"/>
      <c r="X1543" s="543"/>
      <c r="Y1543" s="543"/>
    </row>
    <row r="1544" spans="1:25" x14ac:dyDescent="0.25">
      <c r="A1544" s="543"/>
      <c r="B1544" s="543"/>
      <c r="C1544" s="543"/>
      <c r="D1544" s="543"/>
      <c r="E1544" s="543"/>
      <c r="F1544" s="543"/>
      <c r="G1544" s="543"/>
      <c r="H1544" s="543"/>
      <c r="I1544" s="543"/>
      <c r="J1544" s="543"/>
      <c r="K1544" s="543"/>
      <c r="L1544" s="543">
        <f t="shared" si="22"/>
        <v>0</v>
      </c>
      <c r="M1544" s="543"/>
      <c r="N1544" s="543"/>
      <c r="O1544" s="543"/>
      <c r="P1544" s="543"/>
      <c r="Q1544" s="543"/>
      <c r="R1544" s="543"/>
      <c r="S1544" s="543"/>
      <c r="T1544" s="543"/>
      <c r="U1544" s="543"/>
      <c r="V1544" s="543"/>
      <c r="W1544" s="543"/>
      <c r="X1544" s="543"/>
      <c r="Y1544" s="543"/>
    </row>
    <row r="1545" spans="1:25" x14ac:dyDescent="0.25">
      <c r="A1545" s="543"/>
      <c r="B1545" s="543"/>
      <c r="C1545" s="543"/>
      <c r="D1545" s="543"/>
      <c r="E1545" s="543"/>
      <c r="F1545" s="543"/>
      <c r="G1545" s="543"/>
      <c r="H1545" s="543"/>
      <c r="I1545" s="543"/>
      <c r="J1545" s="543"/>
      <c r="K1545" s="543"/>
      <c r="L1545" s="543">
        <f t="shared" si="22"/>
        <v>0</v>
      </c>
      <c r="M1545" s="543"/>
      <c r="N1545" s="543"/>
      <c r="O1545" s="543"/>
      <c r="P1545" s="543"/>
      <c r="Q1545" s="543"/>
      <c r="R1545" s="543"/>
      <c r="S1545" s="543"/>
      <c r="T1545" s="543"/>
      <c r="U1545" s="543"/>
      <c r="V1545" s="543"/>
      <c r="W1545" s="543"/>
      <c r="X1545" s="543"/>
      <c r="Y1545" s="543"/>
    </row>
    <row r="1546" spans="1:25" x14ac:dyDescent="0.25">
      <c r="A1546" s="543"/>
      <c r="B1546" s="543"/>
      <c r="C1546" s="543"/>
      <c r="D1546" s="543"/>
      <c r="E1546" s="543"/>
      <c r="F1546" s="543"/>
      <c r="G1546" s="543"/>
      <c r="H1546" s="543"/>
      <c r="I1546" s="543"/>
      <c r="J1546" s="543"/>
      <c r="K1546" s="543"/>
      <c r="L1546" s="543">
        <f t="shared" si="22"/>
        <v>0</v>
      </c>
      <c r="M1546" s="543"/>
      <c r="N1546" s="543"/>
      <c r="O1546" s="543"/>
      <c r="P1546" s="543"/>
      <c r="Q1546" s="543"/>
      <c r="R1546" s="543"/>
      <c r="S1546" s="543"/>
      <c r="T1546" s="543"/>
      <c r="U1546" s="543"/>
      <c r="V1546" s="543"/>
      <c r="W1546" s="543"/>
      <c r="X1546" s="543"/>
      <c r="Y1546" s="543"/>
    </row>
    <row r="1547" spans="1:25" x14ac:dyDescent="0.25">
      <c r="A1547" s="543"/>
      <c r="B1547" s="543"/>
      <c r="C1547" s="543"/>
      <c r="D1547" s="543"/>
      <c r="E1547" s="543"/>
      <c r="F1547" s="543"/>
      <c r="G1547" s="543"/>
      <c r="H1547" s="543"/>
      <c r="I1547" s="543"/>
      <c r="J1547" s="543"/>
      <c r="K1547" s="543"/>
      <c r="L1547" s="543">
        <f t="shared" si="22"/>
        <v>0</v>
      </c>
      <c r="M1547" s="543"/>
      <c r="N1547" s="543"/>
      <c r="O1547" s="543"/>
      <c r="P1547" s="543"/>
      <c r="Q1547" s="543"/>
      <c r="R1547" s="543"/>
      <c r="S1547" s="543"/>
      <c r="T1547" s="543"/>
      <c r="U1547" s="543"/>
      <c r="V1547" s="543"/>
      <c r="W1547" s="543"/>
      <c r="X1547" s="543"/>
      <c r="Y1547" s="543"/>
    </row>
    <row r="1548" spans="1:25" x14ac:dyDescent="0.25">
      <c r="A1548" s="543"/>
      <c r="B1548" s="543"/>
      <c r="C1548" s="543"/>
      <c r="D1548" s="543"/>
      <c r="E1548" s="543"/>
      <c r="F1548" s="543"/>
      <c r="G1548" s="543"/>
      <c r="H1548" s="543"/>
      <c r="I1548" s="543"/>
      <c r="J1548" s="543"/>
      <c r="K1548" s="543"/>
      <c r="L1548" s="543">
        <f t="shared" si="22"/>
        <v>0</v>
      </c>
      <c r="M1548" s="543"/>
      <c r="N1548" s="543"/>
      <c r="O1548" s="543"/>
      <c r="P1548" s="543"/>
      <c r="Q1548" s="543"/>
      <c r="R1548" s="543"/>
      <c r="S1548" s="543"/>
      <c r="T1548" s="543"/>
      <c r="U1548" s="543"/>
      <c r="V1548" s="543"/>
      <c r="W1548" s="543"/>
      <c r="X1548" s="543"/>
      <c r="Y1548" s="543"/>
    </row>
    <row r="1549" spans="1:25" x14ac:dyDescent="0.25">
      <c r="A1549" s="543"/>
      <c r="B1549" s="543"/>
      <c r="C1549" s="543"/>
      <c r="D1549" s="543"/>
      <c r="E1549" s="543"/>
      <c r="F1549" s="543"/>
      <c r="G1549" s="543"/>
      <c r="H1549" s="543"/>
      <c r="I1549" s="543"/>
      <c r="J1549" s="543"/>
      <c r="K1549" s="543"/>
      <c r="L1549" s="543">
        <f t="shared" si="22"/>
        <v>0</v>
      </c>
      <c r="M1549" s="543"/>
      <c r="N1549" s="543"/>
      <c r="O1549" s="543"/>
      <c r="P1549" s="543"/>
      <c r="Q1549" s="543"/>
      <c r="R1549" s="543"/>
      <c r="S1549" s="543"/>
      <c r="T1549" s="543"/>
      <c r="U1549" s="543"/>
      <c r="V1549" s="543"/>
      <c r="W1549" s="543"/>
      <c r="X1549" s="543"/>
      <c r="Y1549" s="543"/>
    </row>
    <row r="1550" spans="1:25" x14ac:dyDescent="0.25">
      <c r="A1550" s="543"/>
      <c r="B1550" s="543"/>
      <c r="C1550" s="543"/>
      <c r="D1550" s="543"/>
      <c r="E1550" s="543"/>
      <c r="F1550" s="543"/>
      <c r="G1550" s="543"/>
      <c r="H1550" s="543"/>
      <c r="I1550" s="543"/>
      <c r="J1550" s="543"/>
      <c r="K1550" s="543"/>
      <c r="L1550" s="543">
        <f t="shared" si="22"/>
        <v>0</v>
      </c>
      <c r="M1550" s="543"/>
      <c r="N1550" s="543"/>
      <c r="O1550" s="543"/>
      <c r="P1550" s="543"/>
      <c r="Q1550" s="543"/>
      <c r="R1550" s="543"/>
      <c r="S1550" s="543"/>
      <c r="T1550" s="543"/>
      <c r="U1550" s="543"/>
      <c r="V1550" s="543"/>
      <c r="W1550" s="543"/>
      <c r="X1550" s="543"/>
      <c r="Y1550" s="543"/>
    </row>
    <row r="1551" spans="1:25" x14ac:dyDescent="0.25">
      <c r="A1551" s="543"/>
      <c r="B1551" s="543"/>
      <c r="C1551" s="543"/>
      <c r="D1551" s="543"/>
      <c r="E1551" s="543"/>
      <c r="F1551" s="543"/>
      <c r="G1551" s="543"/>
      <c r="H1551" s="543"/>
      <c r="I1551" s="543"/>
      <c r="J1551" s="543"/>
      <c r="K1551" s="543"/>
      <c r="L1551" s="543">
        <f t="shared" si="22"/>
        <v>0</v>
      </c>
      <c r="M1551" s="543"/>
      <c r="N1551" s="543"/>
      <c r="O1551" s="543"/>
      <c r="P1551" s="543"/>
      <c r="Q1551" s="543"/>
      <c r="R1551" s="543"/>
      <c r="S1551" s="543"/>
      <c r="T1551" s="543"/>
      <c r="U1551" s="543"/>
      <c r="V1551" s="543"/>
      <c r="W1551" s="543"/>
      <c r="X1551" s="543"/>
      <c r="Y1551" s="543"/>
    </row>
    <row r="1552" spans="1:25" x14ac:dyDescent="0.25">
      <c r="A1552" s="543"/>
      <c r="B1552" s="543"/>
      <c r="C1552" s="543"/>
      <c r="D1552" s="543"/>
      <c r="E1552" s="543"/>
      <c r="F1552" s="543"/>
      <c r="G1552" s="543"/>
      <c r="H1552" s="543"/>
      <c r="I1552" s="543"/>
      <c r="J1552" s="543"/>
      <c r="K1552" s="543"/>
      <c r="L1552" s="543">
        <f t="shared" si="22"/>
        <v>0</v>
      </c>
      <c r="M1552" s="543"/>
      <c r="N1552" s="543"/>
      <c r="O1552" s="543"/>
      <c r="P1552" s="543"/>
      <c r="Q1552" s="543"/>
      <c r="R1552" s="543"/>
      <c r="S1552" s="543"/>
      <c r="T1552" s="543"/>
      <c r="U1552" s="543"/>
      <c r="V1552" s="543"/>
      <c r="W1552" s="543"/>
      <c r="X1552" s="543"/>
      <c r="Y1552" s="543"/>
    </row>
    <row r="1553" spans="1:25" x14ac:dyDescent="0.25">
      <c r="A1553" s="543"/>
      <c r="B1553" s="543"/>
      <c r="C1553" s="543"/>
      <c r="D1553" s="543"/>
      <c r="E1553" s="543"/>
      <c r="F1553" s="543"/>
      <c r="G1553" s="543"/>
      <c r="H1553" s="543"/>
      <c r="I1553" s="543"/>
      <c r="J1553" s="543"/>
      <c r="K1553" s="543"/>
      <c r="L1553" s="543">
        <f t="shared" si="22"/>
        <v>0</v>
      </c>
      <c r="M1553" s="543"/>
      <c r="N1553" s="543"/>
      <c r="O1553" s="543"/>
      <c r="P1553" s="543"/>
      <c r="Q1553" s="543"/>
      <c r="R1553" s="543"/>
      <c r="S1553" s="543"/>
      <c r="T1553" s="543"/>
      <c r="U1553" s="543"/>
      <c r="V1553" s="543"/>
      <c r="W1553" s="543"/>
      <c r="X1553" s="543"/>
      <c r="Y1553" s="543"/>
    </row>
    <row r="1554" spans="1:25" x14ac:dyDescent="0.25">
      <c r="A1554" s="543"/>
      <c r="B1554" s="543"/>
      <c r="C1554" s="543"/>
      <c r="D1554" s="543"/>
      <c r="E1554" s="543"/>
      <c r="F1554" s="543"/>
      <c r="G1554" s="543"/>
      <c r="H1554" s="543"/>
      <c r="I1554" s="543"/>
      <c r="J1554" s="543"/>
      <c r="K1554" s="543"/>
      <c r="L1554" s="543">
        <f t="shared" si="22"/>
        <v>0</v>
      </c>
      <c r="M1554" s="543"/>
      <c r="N1554" s="543"/>
      <c r="O1554" s="543"/>
      <c r="P1554" s="543"/>
      <c r="Q1554" s="543"/>
      <c r="R1554" s="543"/>
      <c r="S1554" s="543"/>
      <c r="T1554" s="543"/>
      <c r="U1554" s="543"/>
      <c r="V1554" s="543"/>
      <c r="W1554" s="543"/>
      <c r="X1554" s="543"/>
      <c r="Y1554" s="543"/>
    </row>
    <row r="1555" spans="1:25" x14ac:dyDescent="0.25">
      <c r="A1555" s="543"/>
      <c r="B1555" s="543"/>
      <c r="C1555" s="543"/>
      <c r="D1555" s="543"/>
      <c r="E1555" s="543"/>
      <c r="F1555" s="543"/>
      <c r="G1555" s="543"/>
      <c r="H1555" s="543"/>
      <c r="I1555" s="543"/>
      <c r="J1555" s="543"/>
      <c r="K1555" s="543"/>
      <c r="L1555" s="543">
        <f t="shared" si="22"/>
        <v>0</v>
      </c>
      <c r="M1555" s="543"/>
      <c r="N1555" s="543"/>
      <c r="O1555" s="543"/>
      <c r="P1555" s="543"/>
      <c r="Q1555" s="543"/>
      <c r="R1555" s="543"/>
      <c r="S1555" s="543"/>
      <c r="T1555" s="543"/>
      <c r="U1555" s="543"/>
      <c r="V1555" s="543"/>
      <c r="W1555" s="543"/>
      <c r="X1555" s="543"/>
      <c r="Y1555" s="543"/>
    </row>
    <row r="1556" spans="1:25" x14ac:dyDescent="0.25">
      <c r="A1556" s="543"/>
      <c r="B1556" s="543"/>
      <c r="C1556" s="543"/>
      <c r="D1556" s="543"/>
      <c r="E1556" s="543"/>
      <c r="F1556" s="543"/>
      <c r="G1556" s="543"/>
      <c r="H1556" s="543"/>
      <c r="I1556" s="543"/>
      <c r="J1556" s="543"/>
      <c r="K1556" s="543"/>
      <c r="L1556" s="543">
        <f t="shared" si="22"/>
        <v>0</v>
      </c>
      <c r="M1556" s="543"/>
      <c r="N1556" s="543"/>
      <c r="O1556" s="543"/>
      <c r="P1556" s="543"/>
      <c r="Q1556" s="543"/>
      <c r="R1556" s="543"/>
      <c r="S1556" s="543"/>
      <c r="T1556" s="543"/>
      <c r="U1556" s="543"/>
      <c r="V1556" s="543"/>
      <c r="W1556" s="543"/>
      <c r="X1556" s="543"/>
      <c r="Y1556" s="543"/>
    </row>
    <row r="1557" spans="1:25" x14ac:dyDescent="0.25">
      <c r="A1557" s="543"/>
      <c r="B1557" s="543"/>
      <c r="C1557" s="543"/>
      <c r="D1557" s="543"/>
      <c r="E1557" s="543"/>
      <c r="F1557" s="543"/>
      <c r="G1557" s="543"/>
      <c r="H1557" s="543"/>
      <c r="I1557" s="543"/>
      <c r="J1557" s="543"/>
      <c r="K1557" s="543"/>
      <c r="L1557" s="543">
        <f t="shared" si="22"/>
        <v>0</v>
      </c>
      <c r="M1557" s="543"/>
      <c r="N1557" s="543"/>
      <c r="O1557" s="543"/>
      <c r="P1557" s="543"/>
      <c r="Q1557" s="543"/>
      <c r="R1557" s="543"/>
      <c r="S1557" s="543"/>
      <c r="T1557" s="543"/>
      <c r="U1557" s="543"/>
      <c r="V1557" s="543"/>
      <c r="W1557" s="543"/>
      <c r="X1557" s="543"/>
      <c r="Y1557" s="543"/>
    </row>
    <row r="1558" spans="1:25" x14ac:dyDescent="0.25">
      <c r="A1558" s="543"/>
      <c r="B1558" s="543"/>
      <c r="C1558" s="543"/>
      <c r="D1558" s="543"/>
      <c r="E1558" s="543"/>
      <c r="F1558" s="543"/>
      <c r="G1558" s="543"/>
      <c r="H1558" s="543"/>
      <c r="I1558" s="543"/>
      <c r="J1558" s="543"/>
      <c r="K1558" s="543"/>
      <c r="L1558" s="543">
        <f t="shared" si="22"/>
        <v>0</v>
      </c>
      <c r="M1558" s="543"/>
      <c r="N1558" s="543"/>
      <c r="O1558" s="543"/>
      <c r="P1558" s="543"/>
      <c r="Q1558" s="543"/>
      <c r="R1558" s="543"/>
      <c r="S1558" s="543"/>
      <c r="T1558" s="543"/>
      <c r="U1558" s="543"/>
      <c r="V1558" s="543"/>
      <c r="W1558" s="543"/>
      <c r="X1558" s="543"/>
      <c r="Y1558" s="543"/>
    </row>
    <row r="1559" spans="1:25" x14ac:dyDescent="0.25">
      <c r="A1559" s="543"/>
      <c r="B1559" s="543"/>
      <c r="C1559" s="543"/>
      <c r="D1559" s="543"/>
      <c r="E1559" s="543"/>
      <c r="F1559" s="543"/>
      <c r="G1559" s="543"/>
      <c r="H1559" s="543"/>
      <c r="I1559" s="543"/>
      <c r="J1559" s="543"/>
      <c r="K1559" s="543"/>
      <c r="L1559" s="543">
        <f t="shared" si="22"/>
        <v>0</v>
      </c>
      <c r="M1559" s="543"/>
      <c r="N1559" s="543"/>
      <c r="O1559" s="543"/>
      <c r="P1559" s="543"/>
      <c r="Q1559" s="543"/>
      <c r="R1559" s="543"/>
      <c r="S1559" s="543"/>
      <c r="T1559" s="543"/>
      <c r="U1559" s="543"/>
      <c r="V1559" s="543"/>
      <c r="W1559" s="543"/>
      <c r="X1559" s="543"/>
      <c r="Y1559" s="543"/>
    </row>
    <row r="1560" spans="1:25" x14ac:dyDescent="0.25">
      <c r="A1560" s="543"/>
      <c r="B1560" s="543"/>
      <c r="C1560" s="543"/>
      <c r="D1560" s="543"/>
      <c r="E1560" s="543"/>
      <c r="F1560" s="543"/>
      <c r="G1560" s="543"/>
      <c r="H1560" s="543"/>
      <c r="I1560" s="543"/>
      <c r="J1560" s="543"/>
      <c r="K1560" s="543"/>
      <c r="L1560" s="543">
        <f t="shared" si="22"/>
        <v>0</v>
      </c>
      <c r="M1560" s="543"/>
      <c r="N1560" s="543"/>
      <c r="O1560" s="543"/>
      <c r="P1560" s="543"/>
      <c r="Q1560" s="543"/>
      <c r="R1560" s="543"/>
      <c r="S1560" s="543"/>
      <c r="T1560" s="543"/>
      <c r="U1560" s="543"/>
      <c r="V1560" s="543"/>
      <c r="W1560" s="543"/>
      <c r="X1560" s="543"/>
      <c r="Y1560" s="543"/>
    </row>
    <row r="1561" spans="1:25" x14ac:dyDescent="0.25">
      <c r="A1561" s="543"/>
      <c r="B1561" s="543"/>
      <c r="C1561" s="543"/>
      <c r="D1561" s="543"/>
      <c r="E1561" s="543"/>
      <c r="F1561" s="543"/>
      <c r="G1561" s="543"/>
      <c r="H1561" s="543"/>
      <c r="I1561" s="543"/>
      <c r="J1561" s="543"/>
      <c r="K1561" s="543"/>
      <c r="L1561" s="543">
        <f t="shared" si="22"/>
        <v>0</v>
      </c>
      <c r="M1561" s="543"/>
      <c r="N1561" s="543"/>
      <c r="O1561" s="543"/>
      <c r="P1561" s="543"/>
      <c r="Q1561" s="543"/>
      <c r="R1561" s="543"/>
      <c r="S1561" s="543"/>
      <c r="T1561" s="543"/>
      <c r="U1561" s="543"/>
      <c r="V1561" s="543"/>
      <c r="W1561" s="543"/>
      <c r="X1561" s="543"/>
      <c r="Y1561" s="543"/>
    </row>
    <row r="1562" spans="1:25" x14ac:dyDescent="0.25">
      <c r="A1562" s="543"/>
      <c r="B1562" s="543"/>
      <c r="C1562" s="543"/>
      <c r="D1562" s="543"/>
      <c r="E1562" s="543"/>
      <c r="F1562" s="543"/>
      <c r="G1562" s="543"/>
      <c r="H1562" s="543"/>
      <c r="I1562" s="543"/>
      <c r="J1562" s="543"/>
      <c r="K1562" s="543"/>
      <c r="L1562" s="543">
        <f t="shared" si="22"/>
        <v>0</v>
      </c>
      <c r="M1562" s="543"/>
      <c r="N1562" s="543"/>
      <c r="O1562" s="543"/>
      <c r="P1562" s="543"/>
      <c r="Q1562" s="543"/>
      <c r="R1562" s="543"/>
      <c r="S1562" s="543"/>
      <c r="T1562" s="543"/>
      <c r="U1562" s="543"/>
      <c r="V1562" s="543"/>
      <c r="W1562" s="543"/>
      <c r="X1562" s="543"/>
      <c r="Y1562" s="543"/>
    </row>
    <row r="1563" spans="1:25" x14ac:dyDescent="0.25">
      <c r="A1563" s="543"/>
      <c r="B1563" s="543"/>
      <c r="C1563" s="543"/>
      <c r="D1563" s="543"/>
      <c r="E1563" s="543"/>
      <c r="F1563" s="543"/>
      <c r="G1563" s="543"/>
      <c r="H1563" s="543"/>
      <c r="I1563" s="543"/>
      <c r="J1563" s="543"/>
      <c r="K1563" s="543"/>
      <c r="L1563" s="543">
        <f t="shared" si="22"/>
        <v>0</v>
      </c>
      <c r="M1563" s="543"/>
      <c r="N1563" s="543"/>
      <c r="O1563" s="543"/>
      <c r="P1563" s="543"/>
      <c r="Q1563" s="543"/>
      <c r="R1563" s="543"/>
      <c r="S1563" s="543"/>
      <c r="T1563" s="543"/>
      <c r="U1563" s="543"/>
      <c r="V1563" s="543"/>
      <c r="W1563" s="543"/>
      <c r="X1563" s="543"/>
      <c r="Y1563" s="543"/>
    </row>
    <row r="1564" spans="1:25" x14ac:dyDescent="0.25">
      <c r="A1564" s="543"/>
      <c r="B1564" s="543"/>
      <c r="C1564" s="543"/>
      <c r="D1564" s="543"/>
      <c r="E1564" s="543"/>
      <c r="F1564" s="543"/>
      <c r="G1564" s="543"/>
      <c r="H1564" s="543"/>
      <c r="I1564" s="543"/>
      <c r="J1564" s="543"/>
      <c r="K1564" s="543"/>
      <c r="L1564" s="543">
        <f t="shared" si="22"/>
        <v>0</v>
      </c>
      <c r="M1564" s="543"/>
      <c r="N1564" s="543"/>
      <c r="O1564" s="543"/>
      <c r="P1564" s="543"/>
      <c r="Q1564" s="543"/>
      <c r="R1564" s="543"/>
      <c r="S1564" s="543"/>
      <c r="T1564" s="543"/>
      <c r="U1564" s="543"/>
      <c r="V1564" s="543"/>
      <c r="W1564" s="543"/>
      <c r="X1564" s="543"/>
      <c r="Y1564" s="543"/>
    </row>
    <row r="1565" spans="1:25" x14ac:dyDescent="0.25">
      <c r="A1565" s="543"/>
      <c r="B1565" s="543"/>
      <c r="C1565" s="543"/>
      <c r="D1565" s="543"/>
      <c r="E1565" s="543"/>
      <c r="F1565" s="543"/>
      <c r="G1565" s="543"/>
      <c r="H1565" s="543"/>
      <c r="I1565" s="543"/>
      <c r="J1565" s="543"/>
      <c r="K1565" s="543"/>
      <c r="L1565" s="543">
        <f t="shared" si="22"/>
        <v>0</v>
      </c>
      <c r="M1565" s="543"/>
      <c r="N1565" s="543"/>
      <c r="O1565" s="543"/>
      <c r="P1565" s="543"/>
      <c r="Q1565" s="543"/>
      <c r="R1565" s="543"/>
      <c r="S1565" s="543"/>
      <c r="T1565" s="543"/>
      <c r="U1565" s="543"/>
      <c r="V1565" s="543"/>
      <c r="W1565" s="543"/>
      <c r="X1565" s="543"/>
      <c r="Y1565" s="543"/>
    </row>
    <row r="1566" spans="1:25" x14ac:dyDescent="0.25">
      <c r="A1566" s="543"/>
      <c r="B1566" s="543"/>
      <c r="C1566" s="543"/>
      <c r="D1566" s="543"/>
      <c r="E1566" s="543"/>
      <c r="F1566" s="543"/>
      <c r="G1566" s="543"/>
      <c r="H1566" s="543"/>
      <c r="I1566" s="543"/>
      <c r="J1566" s="543"/>
      <c r="K1566" s="543"/>
      <c r="L1566" s="543">
        <f t="shared" si="22"/>
        <v>0</v>
      </c>
      <c r="M1566" s="543"/>
      <c r="N1566" s="543"/>
      <c r="O1566" s="543"/>
      <c r="P1566" s="543"/>
      <c r="Q1566" s="543"/>
      <c r="R1566" s="543"/>
      <c r="S1566" s="543"/>
      <c r="T1566" s="543"/>
      <c r="U1566" s="543"/>
      <c r="V1566" s="543"/>
      <c r="W1566" s="543"/>
      <c r="X1566" s="543"/>
      <c r="Y1566" s="543"/>
    </row>
    <row r="1567" spans="1:25" x14ac:dyDescent="0.25">
      <c r="A1567" s="543"/>
      <c r="B1567" s="543"/>
      <c r="C1567" s="543"/>
      <c r="D1567" s="543"/>
      <c r="E1567" s="543"/>
      <c r="F1567" s="543"/>
      <c r="G1567" s="543"/>
      <c r="H1567" s="543"/>
      <c r="I1567" s="543"/>
      <c r="J1567" s="543"/>
      <c r="K1567" s="543"/>
      <c r="L1567" s="543">
        <f t="shared" ref="L1567:L1630" si="23">E1567</f>
        <v>0</v>
      </c>
      <c r="M1567" s="543"/>
      <c r="N1567" s="543"/>
      <c r="O1567" s="543"/>
      <c r="P1567" s="543"/>
      <c r="Q1567" s="543"/>
      <c r="R1567" s="543"/>
      <c r="S1567" s="543"/>
      <c r="T1567" s="543"/>
      <c r="U1567" s="543"/>
      <c r="V1567" s="543"/>
      <c r="W1567" s="543"/>
      <c r="X1567" s="543"/>
      <c r="Y1567" s="543"/>
    </row>
    <row r="1568" spans="1:25" x14ac:dyDescent="0.25">
      <c r="A1568" s="543"/>
      <c r="B1568" s="543"/>
      <c r="C1568" s="543"/>
      <c r="D1568" s="543"/>
      <c r="E1568" s="543"/>
      <c r="F1568" s="543"/>
      <c r="G1568" s="543"/>
      <c r="H1568" s="543"/>
      <c r="I1568" s="543"/>
      <c r="J1568" s="543"/>
      <c r="K1568" s="543"/>
      <c r="L1568" s="543">
        <f t="shared" si="23"/>
        <v>0</v>
      </c>
      <c r="M1568" s="543"/>
      <c r="N1568" s="543"/>
      <c r="O1568" s="543"/>
      <c r="P1568" s="543"/>
      <c r="Q1568" s="543"/>
      <c r="R1568" s="543"/>
      <c r="S1568" s="543"/>
      <c r="T1568" s="543"/>
      <c r="U1568" s="543"/>
      <c r="V1568" s="543"/>
      <c r="W1568" s="543"/>
      <c r="X1568" s="543"/>
      <c r="Y1568" s="543"/>
    </row>
    <row r="1569" spans="1:25" x14ac:dyDescent="0.25">
      <c r="A1569" s="543"/>
      <c r="B1569" s="543"/>
      <c r="C1569" s="543"/>
      <c r="D1569" s="543"/>
      <c r="E1569" s="543"/>
      <c r="F1569" s="543"/>
      <c r="G1569" s="543"/>
      <c r="H1569" s="543"/>
      <c r="I1569" s="543"/>
      <c r="J1569" s="543"/>
      <c r="K1569" s="543"/>
      <c r="L1569" s="543">
        <f t="shared" si="23"/>
        <v>0</v>
      </c>
      <c r="M1569" s="543"/>
      <c r="N1569" s="543"/>
      <c r="O1569" s="543"/>
      <c r="P1569" s="543"/>
      <c r="Q1569" s="543"/>
      <c r="R1569" s="543"/>
      <c r="S1569" s="543"/>
      <c r="T1569" s="543"/>
      <c r="U1569" s="543"/>
      <c r="V1569" s="543"/>
      <c r="W1569" s="543"/>
      <c r="X1569" s="543"/>
      <c r="Y1569" s="543"/>
    </row>
    <row r="1570" spans="1:25" x14ac:dyDescent="0.25">
      <c r="A1570" s="543"/>
      <c r="B1570" s="543"/>
      <c r="C1570" s="543"/>
      <c r="D1570" s="543"/>
      <c r="E1570" s="543"/>
      <c r="F1570" s="543"/>
      <c r="G1570" s="543"/>
      <c r="H1570" s="543"/>
      <c r="I1570" s="543"/>
      <c r="J1570" s="543"/>
      <c r="K1570" s="543"/>
      <c r="L1570" s="543">
        <f t="shared" si="23"/>
        <v>0</v>
      </c>
      <c r="M1570" s="543"/>
      <c r="N1570" s="543"/>
      <c r="O1570" s="543"/>
      <c r="P1570" s="543"/>
      <c r="Q1570" s="543"/>
      <c r="R1570" s="543"/>
      <c r="S1570" s="543"/>
      <c r="T1570" s="543"/>
      <c r="U1570" s="543"/>
      <c r="V1570" s="543"/>
      <c r="W1570" s="543"/>
      <c r="X1570" s="543"/>
      <c r="Y1570" s="543"/>
    </row>
    <row r="1571" spans="1:25" x14ac:dyDescent="0.25">
      <c r="A1571" s="543"/>
      <c r="B1571" s="543"/>
      <c r="C1571" s="543"/>
      <c r="D1571" s="543"/>
      <c r="E1571" s="543"/>
      <c r="F1571" s="543"/>
      <c r="G1571" s="543"/>
      <c r="H1571" s="543"/>
      <c r="I1571" s="543"/>
      <c r="J1571" s="543"/>
      <c r="K1571" s="543"/>
      <c r="L1571" s="543">
        <f t="shared" si="23"/>
        <v>0</v>
      </c>
      <c r="M1571" s="543"/>
      <c r="N1571" s="543"/>
      <c r="O1571" s="543"/>
      <c r="P1571" s="543"/>
      <c r="Q1571" s="543"/>
      <c r="R1571" s="543"/>
      <c r="S1571" s="543"/>
      <c r="T1571" s="543"/>
      <c r="U1571" s="543"/>
      <c r="V1571" s="543"/>
      <c r="W1571" s="543"/>
      <c r="X1571" s="543"/>
      <c r="Y1571" s="543"/>
    </row>
    <row r="1572" spans="1:25" x14ac:dyDescent="0.25">
      <c r="A1572" s="543"/>
      <c r="B1572" s="543"/>
      <c r="C1572" s="543"/>
      <c r="D1572" s="543"/>
      <c r="E1572" s="543"/>
      <c r="F1572" s="543"/>
      <c r="G1572" s="543"/>
      <c r="H1572" s="543"/>
      <c r="I1572" s="543"/>
      <c r="J1572" s="543"/>
      <c r="K1572" s="543"/>
      <c r="L1572" s="543">
        <f t="shared" si="23"/>
        <v>0</v>
      </c>
      <c r="M1572" s="543"/>
      <c r="N1572" s="543"/>
      <c r="O1572" s="543"/>
      <c r="P1572" s="543"/>
      <c r="Q1572" s="543"/>
      <c r="R1572" s="543"/>
      <c r="S1572" s="543"/>
      <c r="T1572" s="543"/>
      <c r="U1572" s="543"/>
      <c r="V1572" s="543"/>
      <c r="W1572" s="543"/>
      <c r="X1572" s="543"/>
      <c r="Y1572" s="543"/>
    </row>
    <row r="1573" spans="1:25" x14ac:dyDescent="0.25">
      <c r="A1573" s="543"/>
      <c r="B1573" s="543"/>
      <c r="C1573" s="543"/>
      <c r="D1573" s="543"/>
      <c r="E1573" s="543"/>
      <c r="F1573" s="543"/>
      <c r="G1573" s="543"/>
      <c r="H1573" s="543"/>
      <c r="I1573" s="543"/>
      <c r="J1573" s="543"/>
      <c r="K1573" s="543"/>
      <c r="L1573" s="543">
        <f t="shared" si="23"/>
        <v>0</v>
      </c>
      <c r="M1573" s="543"/>
      <c r="N1573" s="543"/>
      <c r="O1573" s="543"/>
      <c r="P1573" s="543"/>
      <c r="Q1573" s="543"/>
      <c r="R1573" s="543"/>
      <c r="S1573" s="543"/>
      <c r="T1573" s="543"/>
      <c r="U1573" s="543"/>
      <c r="V1573" s="543"/>
      <c r="W1573" s="543"/>
      <c r="X1573" s="543"/>
      <c r="Y1573" s="543"/>
    </row>
    <row r="1574" spans="1:25" x14ac:dyDescent="0.25">
      <c r="A1574" s="543"/>
      <c r="B1574" s="543"/>
      <c r="C1574" s="543"/>
      <c r="D1574" s="543"/>
      <c r="E1574" s="543"/>
      <c r="F1574" s="543"/>
      <c r="G1574" s="543"/>
      <c r="H1574" s="543"/>
      <c r="I1574" s="543"/>
      <c r="J1574" s="543"/>
      <c r="K1574" s="543"/>
      <c r="L1574" s="543">
        <f t="shared" si="23"/>
        <v>0</v>
      </c>
      <c r="M1574" s="543"/>
      <c r="N1574" s="543"/>
      <c r="O1574" s="543"/>
      <c r="P1574" s="543"/>
      <c r="Q1574" s="543"/>
      <c r="R1574" s="543"/>
      <c r="S1574" s="543"/>
      <c r="T1574" s="543"/>
      <c r="U1574" s="543"/>
      <c r="V1574" s="543"/>
      <c r="W1574" s="543"/>
      <c r="X1574" s="543"/>
      <c r="Y1574" s="543"/>
    </row>
    <row r="1575" spans="1:25" x14ac:dyDescent="0.25">
      <c r="A1575" s="543"/>
      <c r="B1575" s="543"/>
      <c r="C1575" s="543"/>
      <c r="D1575" s="543"/>
      <c r="E1575" s="543"/>
      <c r="F1575" s="543"/>
      <c r="G1575" s="543"/>
      <c r="H1575" s="543"/>
      <c r="I1575" s="543"/>
      <c r="J1575" s="543"/>
      <c r="K1575" s="543"/>
      <c r="L1575" s="543">
        <f t="shared" si="23"/>
        <v>0</v>
      </c>
      <c r="M1575" s="543"/>
      <c r="N1575" s="543"/>
      <c r="O1575" s="543"/>
      <c r="P1575" s="543"/>
      <c r="Q1575" s="543"/>
      <c r="R1575" s="543"/>
      <c r="S1575" s="543"/>
      <c r="T1575" s="543"/>
      <c r="U1575" s="543"/>
      <c r="V1575" s="543"/>
      <c r="W1575" s="543"/>
      <c r="X1575" s="543"/>
      <c r="Y1575" s="543"/>
    </row>
    <row r="1576" spans="1:25" x14ac:dyDescent="0.25">
      <c r="A1576" s="543"/>
      <c r="B1576" s="543"/>
      <c r="C1576" s="543"/>
      <c r="D1576" s="543"/>
      <c r="E1576" s="543"/>
      <c r="F1576" s="543"/>
      <c r="G1576" s="543"/>
      <c r="H1576" s="543"/>
      <c r="I1576" s="543"/>
      <c r="J1576" s="543"/>
      <c r="K1576" s="543"/>
      <c r="L1576" s="543">
        <f t="shared" si="23"/>
        <v>0</v>
      </c>
      <c r="M1576" s="543"/>
      <c r="N1576" s="543"/>
      <c r="O1576" s="543"/>
      <c r="P1576" s="543"/>
      <c r="Q1576" s="543"/>
      <c r="R1576" s="543"/>
      <c r="S1576" s="543"/>
      <c r="T1576" s="543"/>
      <c r="U1576" s="543"/>
      <c r="V1576" s="543"/>
      <c r="W1576" s="543"/>
      <c r="X1576" s="543"/>
      <c r="Y1576" s="543"/>
    </row>
    <row r="1577" spans="1:25" x14ac:dyDescent="0.25">
      <c r="A1577" s="543"/>
      <c r="B1577" s="543"/>
      <c r="C1577" s="543"/>
      <c r="D1577" s="543"/>
      <c r="E1577" s="543"/>
      <c r="F1577" s="543"/>
      <c r="G1577" s="543"/>
      <c r="H1577" s="543"/>
      <c r="I1577" s="543"/>
      <c r="J1577" s="543"/>
      <c r="K1577" s="543"/>
      <c r="L1577" s="543">
        <f t="shared" si="23"/>
        <v>0</v>
      </c>
      <c r="M1577" s="543"/>
      <c r="N1577" s="543"/>
      <c r="O1577" s="543"/>
      <c r="P1577" s="543"/>
      <c r="Q1577" s="543"/>
      <c r="R1577" s="543"/>
      <c r="S1577" s="543"/>
      <c r="T1577" s="543"/>
      <c r="U1577" s="543"/>
      <c r="V1577" s="543"/>
      <c r="W1577" s="543"/>
      <c r="X1577" s="543"/>
      <c r="Y1577" s="543"/>
    </row>
    <row r="1578" spans="1:25" x14ac:dyDescent="0.25">
      <c r="A1578" s="543"/>
      <c r="B1578" s="543"/>
      <c r="C1578" s="543"/>
      <c r="D1578" s="543"/>
      <c r="E1578" s="543"/>
      <c r="F1578" s="543"/>
      <c r="G1578" s="543"/>
      <c r="H1578" s="543"/>
      <c r="I1578" s="543"/>
      <c r="J1578" s="543"/>
      <c r="K1578" s="543"/>
      <c r="L1578" s="543">
        <f t="shared" si="23"/>
        <v>0</v>
      </c>
      <c r="M1578" s="543"/>
      <c r="N1578" s="543"/>
      <c r="O1578" s="543"/>
      <c r="P1578" s="543"/>
      <c r="Q1578" s="543"/>
      <c r="R1578" s="543"/>
      <c r="S1578" s="543"/>
      <c r="T1578" s="543"/>
      <c r="U1578" s="543"/>
      <c r="V1578" s="543"/>
      <c r="W1578" s="543"/>
      <c r="X1578" s="543"/>
      <c r="Y1578" s="543"/>
    </row>
    <row r="1579" spans="1:25" x14ac:dyDescent="0.25">
      <c r="A1579" s="543"/>
      <c r="B1579" s="543"/>
      <c r="C1579" s="543"/>
      <c r="D1579" s="543"/>
      <c r="E1579" s="543"/>
      <c r="F1579" s="543"/>
      <c r="G1579" s="543"/>
      <c r="H1579" s="543"/>
      <c r="I1579" s="543"/>
      <c r="J1579" s="543"/>
      <c r="K1579" s="543"/>
      <c r="L1579" s="543">
        <f t="shared" si="23"/>
        <v>0</v>
      </c>
      <c r="M1579" s="543"/>
      <c r="N1579" s="543"/>
      <c r="O1579" s="543"/>
      <c r="P1579" s="543"/>
      <c r="Q1579" s="543"/>
      <c r="R1579" s="543"/>
      <c r="S1579" s="543"/>
      <c r="T1579" s="543"/>
      <c r="U1579" s="543"/>
      <c r="V1579" s="543"/>
      <c r="W1579" s="543"/>
      <c r="X1579" s="543"/>
      <c r="Y1579" s="543"/>
    </row>
    <row r="1580" spans="1:25" x14ac:dyDescent="0.25">
      <c r="A1580" s="543"/>
      <c r="B1580" s="543"/>
      <c r="C1580" s="543"/>
      <c r="D1580" s="543"/>
      <c r="E1580" s="543"/>
      <c r="F1580" s="543"/>
      <c r="G1580" s="543"/>
      <c r="H1580" s="543"/>
      <c r="I1580" s="543"/>
      <c r="J1580" s="543"/>
      <c r="K1580" s="543"/>
      <c r="L1580" s="543">
        <f t="shared" si="23"/>
        <v>0</v>
      </c>
      <c r="M1580" s="543"/>
      <c r="N1580" s="543"/>
      <c r="O1580" s="543"/>
      <c r="P1580" s="543"/>
      <c r="Q1580" s="543"/>
      <c r="R1580" s="543"/>
      <c r="S1580" s="543"/>
      <c r="T1580" s="543"/>
      <c r="U1580" s="543"/>
      <c r="V1580" s="543"/>
      <c r="W1580" s="543"/>
      <c r="X1580" s="543"/>
      <c r="Y1580" s="543"/>
    </row>
    <row r="1581" spans="1:25" x14ac:dyDescent="0.25">
      <c r="A1581" s="543"/>
      <c r="B1581" s="543"/>
      <c r="C1581" s="543"/>
      <c r="D1581" s="543"/>
      <c r="E1581" s="543"/>
      <c r="F1581" s="543"/>
      <c r="G1581" s="543"/>
      <c r="H1581" s="543"/>
      <c r="I1581" s="543"/>
      <c r="J1581" s="543"/>
      <c r="K1581" s="543"/>
      <c r="L1581" s="543">
        <f t="shared" si="23"/>
        <v>0</v>
      </c>
      <c r="M1581" s="543"/>
      <c r="N1581" s="543"/>
      <c r="O1581" s="543"/>
      <c r="P1581" s="543"/>
      <c r="Q1581" s="543"/>
      <c r="R1581" s="543"/>
      <c r="S1581" s="543"/>
      <c r="T1581" s="543"/>
      <c r="U1581" s="543"/>
      <c r="V1581" s="543"/>
      <c r="W1581" s="543"/>
      <c r="X1581" s="543"/>
      <c r="Y1581" s="543"/>
    </row>
    <row r="1582" spans="1:25" x14ac:dyDescent="0.25">
      <c r="A1582" s="543"/>
      <c r="B1582" s="543"/>
      <c r="C1582" s="543"/>
      <c r="D1582" s="543"/>
      <c r="E1582" s="543"/>
      <c r="F1582" s="543"/>
      <c r="G1582" s="543"/>
      <c r="H1582" s="543"/>
      <c r="I1582" s="543"/>
      <c r="J1582" s="543"/>
      <c r="K1582" s="543"/>
      <c r="L1582" s="543">
        <f t="shared" si="23"/>
        <v>0</v>
      </c>
      <c r="M1582" s="543"/>
      <c r="N1582" s="543"/>
      <c r="O1582" s="543"/>
      <c r="P1582" s="543"/>
      <c r="Q1582" s="543"/>
      <c r="R1582" s="543"/>
      <c r="S1582" s="543"/>
      <c r="T1582" s="543"/>
      <c r="U1582" s="543"/>
      <c r="V1582" s="543"/>
      <c r="W1582" s="543"/>
      <c r="X1582" s="543"/>
      <c r="Y1582" s="543"/>
    </row>
    <row r="1583" spans="1:25" x14ac:dyDescent="0.25">
      <c r="A1583" s="543"/>
      <c r="B1583" s="543"/>
      <c r="C1583" s="543"/>
      <c r="D1583" s="543"/>
      <c r="E1583" s="543"/>
      <c r="F1583" s="543"/>
      <c r="G1583" s="543"/>
      <c r="H1583" s="543"/>
      <c r="I1583" s="543"/>
      <c r="J1583" s="543"/>
      <c r="K1583" s="543"/>
      <c r="L1583" s="543">
        <f t="shared" si="23"/>
        <v>0</v>
      </c>
      <c r="M1583" s="543"/>
      <c r="N1583" s="543"/>
      <c r="O1583" s="543"/>
      <c r="P1583" s="543"/>
      <c r="Q1583" s="543"/>
      <c r="R1583" s="543"/>
      <c r="S1583" s="543"/>
      <c r="T1583" s="543"/>
      <c r="U1583" s="543"/>
      <c r="V1583" s="543"/>
      <c r="W1583" s="543"/>
      <c r="X1583" s="543"/>
      <c r="Y1583" s="543"/>
    </row>
    <row r="1584" spans="1:25" x14ac:dyDescent="0.25">
      <c r="A1584" s="543"/>
      <c r="B1584" s="543"/>
      <c r="C1584" s="543"/>
      <c r="D1584" s="543"/>
      <c r="E1584" s="543"/>
      <c r="F1584" s="543"/>
      <c r="G1584" s="543"/>
      <c r="H1584" s="543"/>
      <c r="I1584" s="543"/>
      <c r="J1584" s="543"/>
      <c r="K1584" s="543"/>
      <c r="L1584" s="543">
        <f t="shared" si="23"/>
        <v>0</v>
      </c>
      <c r="M1584" s="543"/>
      <c r="N1584" s="543"/>
      <c r="O1584" s="543"/>
      <c r="P1584" s="543"/>
      <c r="Q1584" s="543"/>
      <c r="R1584" s="543"/>
      <c r="S1584" s="543"/>
      <c r="T1584" s="543"/>
      <c r="U1584" s="543"/>
      <c r="V1584" s="543"/>
      <c r="W1584" s="543"/>
      <c r="X1584" s="543"/>
      <c r="Y1584" s="543"/>
    </row>
    <row r="1585" spans="1:25" x14ac:dyDescent="0.25">
      <c r="A1585" s="543"/>
      <c r="B1585" s="543"/>
      <c r="C1585" s="543"/>
      <c r="D1585" s="543"/>
      <c r="E1585" s="543"/>
      <c r="F1585" s="543"/>
      <c r="G1585" s="543"/>
      <c r="H1585" s="543"/>
      <c r="I1585" s="543"/>
      <c r="J1585" s="543"/>
      <c r="K1585" s="543"/>
      <c r="L1585" s="543">
        <f t="shared" si="23"/>
        <v>0</v>
      </c>
      <c r="M1585" s="543"/>
      <c r="N1585" s="543"/>
      <c r="O1585" s="543"/>
      <c r="P1585" s="543"/>
      <c r="Q1585" s="543"/>
      <c r="R1585" s="543"/>
      <c r="S1585" s="543"/>
      <c r="T1585" s="543"/>
      <c r="U1585" s="543"/>
      <c r="V1585" s="543"/>
      <c r="W1585" s="543"/>
      <c r="X1585" s="543"/>
      <c r="Y1585" s="543"/>
    </row>
    <row r="1586" spans="1:25" x14ac:dyDescent="0.25">
      <c r="A1586" s="543"/>
      <c r="B1586" s="543"/>
      <c r="C1586" s="543"/>
      <c r="D1586" s="543"/>
      <c r="E1586" s="543"/>
      <c r="F1586" s="543"/>
      <c r="G1586" s="543"/>
      <c r="H1586" s="543"/>
      <c r="I1586" s="543"/>
      <c r="J1586" s="543"/>
      <c r="K1586" s="543"/>
      <c r="L1586" s="543">
        <f t="shared" si="23"/>
        <v>0</v>
      </c>
      <c r="M1586" s="543"/>
      <c r="N1586" s="543"/>
      <c r="O1586" s="543"/>
      <c r="P1586" s="543"/>
      <c r="Q1586" s="543"/>
      <c r="R1586" s="543"/>
      <c r="S1586" s="543"/>
      <c r="T1586" s="543"/>
      <c r="U1586" s="543"/>
      <c r="V1586" s="543"/>
      <c r="W1586" s="543"/>
      <c r="X1586" s="543"/>
      <c r="Y1586" s="543"/>
    </row>
    <row r="1587" spans="1:25" x14ac:dyDescent="0.25">
      <c r="A1587" s="543"/>
      <c r="B1587" s="543"/>
      <c r="C1587" s="543"/>
      <c r="D1587" s="543"/>
      <c r="E1587" s="543"/>
      <c r="F1587" s="543"/>
      <c r="G1587" s="543"/>
      <c r="H1587" s="543"/>
      <c r="I1587" s="543"/>
      <c r="J1587" s="543"/>
      <c r="K1587" s="543"/>
      <c r="L1587" s="543">
        <f t="shared" si="23"/>
        <v>0</v>
      </c>
      <c r="M1587" s="543"/>
      <c r="N1587" s="543"/>
      <c r="O1587" s="543"/>
      <c r="P1587" s="543"/>
      <c r="Q1587" s="543"/>
      <c r="R1587" s="543"/>
      <c r="S1587" s="543"/>
      <c r="T1587" s="543"/>
      <c r="U1587" s="543"/>
      <c r="V1587" s="543"/>
      <c r="W1587" s="543"/>
      <c r="X1587" s="543"/>
      <c r="Y1587" s="543"/>
    </row>
    <row r="1588" spans="1:25" x14ac:dyDescent="0.25">
      <c r="A1588" s="543"/>
      <c r="B1588" s="543"/>
      <c r="C1588" s="543"/>
      <c r="D1588" s="543"/>
      <c r="E1588" s="543"/>
      <c r="F1588" s="543"/>
      <c r="G1588" s="543"/>
      <c r="H1588" s="543"/>
      <c r="I1588" s="543"/>
      <c r="J1588" s="543"/>
      <c r="K1588" s="543"/>
      <c r="L1588" s="543">
        <f t="shared" si="23"/>
        <v>0</v>
      </c>
      <c r="M1588" s="543"/>
      <c r="N1588" s="543"/>
      <c r="O1588" s="543"/>
      <c r="P1588" s="543"/>
      <c r="Q1588" s="543"/>
      <c r="R1588" s="543"/>
      <c r="S1588" s="543"/>
      <c r="T1588" s="543"/>
      <c r="U1588" s="543"/>
      <c r="V1588" s="543"/>
      <c r="W1588" s="543"/>
      <c r="X1588" s="543"/>
      <c r="Y1588" s="543"/>
    </row>
    <row r="1589" spans="1:25" x14ac:dyDescent="0.25">
      <c r="A1589" s="543"/>
      <c r="B1589" s="543"/>
      <c r="C1589" s="543"/>
      <c r="D1589" s="543"/>
      <c r="E1589" s="543"/>
      <c r="F1589" s="543"/>
      <c r="G1589" s="543"/>
      <c r="H1589" s="543"/>
      <c r="I1589" s="543"/>
      <c r="J1589" s="543"/>
      <c r="K1589" s="543"/>
      <c r="L1589" s="543">
        <f t="shared" si="23"/>
        <v>0</v>
      </c>
      <c r="M1589" s="543"/>
      <c r="N1589" s="543"/>
      <c r="O1589" s="543"/>
      <c r="P1589" s="543"/>
      <c r="Q1589" s="543"/>
      <c r="R1589" s="543"/>
      <c r="S1589" s="543"/>
      <c r="T1589" s="543"/>
      <c r="U1589" s="543"/>
      <c r="V1589" s="543"/>
      <c r="W1589" s="543"/>
      <c r="X1589" s="543"/>
      <c r="Y1589" s="543"/>
    </row>
    <row r="1590" spans="1:25" x14ac:dyDescent="0.25">
      <c r="A1590" s="543"/>
      <c r="B1590" s="543"/>
      <c r="C1590" s="543"/>
      <c r="D1590" s="543"/>
      <c r="E1590" s="543"/>
      <c r="F1590" s="543"/>
      <c r="G1590" s="543"/>
      <c r="H1590" s="543"/>
      <c r="I1590" s="543"/>
      <c r="J1590" s="543"/>
      <c r="K1590" s="543"/>
      <c r="L1590" s="543">
        <f t="shared" si="23"/>
        <v>0</v>
      </c>
      <c r="M1590" s="543"/>
      <c r="N1590" s="543"/>
      <c r="O1590" s="543"/>
      <c r="P1590" s="543"/>
      <c r="Q1590" s="543"/>
      <c r="R1590" s="543"/>
      <c r="S1590" s="543"/>
      <c r="T1590" s="543"/>
      <c r="U1590" s="543"/>
      <c r="V1590" s="543"/>
      <c r="W1590" s="543"/>
      <c r="X1590" s="543"/>
      <c r="Y1590" s="543"/>
    </row>
    <row r="1591" spans="1:25" x14ac:dyDescent="0.25">
      <c r="A1591" s="543"/>
      <c r="B1591" s="543"/>
      <c r="C1591" s="543"/>
      <c r="D1591" s="543"/>
      <c r="E1591" s="543"/>
      <c r="F1591" s="543"/>
      <c r="G1591" s="543"/>
      <c r="H1591" s="543"/>
      <c r="I1591" s="543"/>
      <c r="J1591" s="543"/>
      <c r="K1591" s="543"/>
      <c r="L1591" s="543">
        <f t="shared" si="23"/>
        <v>0</v>
      </c>
      <c r="M1591" s="543"/>
      <c r="N1591" s="543"/>
      <c r="O1591" s="543"/>
      <c r="P1591" s="543"/>
      <c r="Q1591" s="543"/>
      <c r="R1591" s="543"/>
      <c r="S1591" s="543"/>
      <c r="T1591" s="543"/>
      <c r="U1591" s="543"/>
      <c r="V1591" s="543"/>
      <c r="W1591" s="543"/>
      <c r="X1591" s="543"/>
      <c r="Y1591" s="543"/>
    </row>
    <row r="1592" spans="1:25" x14ac:dyDescent="0.25">
      <c r="A1592" s="543"/>
      <c r="B1592" s="543"/>
      <c r="C1592" s="543"/>
      <c r="D1592" s="543"/>
      <c r="E1592" s="543"/>
      <c r="F1592" s="543"/>
      <c r="G1592" s="543"/>
      <c r="H1592" s="543"/>
      <c r="I1592" s="543"/>
      <c r="J1592" s="543"/>
      <c r="K1592" s="543"/>
      <c r="L1592" s="543">
        <f t="shared" si="23"/>
        <v>0</v>
      </c>
      <c r="M1592" s="543"/>
      <c r="N1592" s="543"/>
      <c r="O1592" s="543"/>
      <c r="P1592" s="543"/>
      <c r="Q1592" s="543"/>
      <c r="R1592" s="543"/>
      <c r="S1592" s="543"/>
      <c r="T1592" s="543"/>
      <c r="U1592" s="543"/>
      <c r="V1592" s="543"/>
      <c r="W1592" s="543"/>
      <c r="X1592" s="543"/>
      <c r="Y1592" s="543"/>
    </row>
    <row r="1593" spans="1:25" x14ac:dyDescent="0.25">
      <c r="A1593" s="543"/>
      <c r="B1593" s="543"/>
      <c r="C1593" s="543"/>
      <c r="D1593" s="543"/>
      <c r="E1593" s="543"/>
      <c r="F1593" s="543"/>
      <c r="G1593" s="543"/>
      <c r="H1593" s="543"/>
      <c r="I1593" s="543"/>
      <c r="J1593" s="543"/>
      <c r="K1593" s="543"/>
      <c r="L1593" s="543">
        <f t="shared" si="23"/>
        <v>0</v>
      </c>
      <c r="M1593" s="543"/>
      <c r="N1593" s="543"/>
      <c r="O1593" s="543"/>
      <c r="P1593" s="543"/>
      <c r="Q1593" s="543"/>
      <c r="R1593" s="543"/>
      <c r="S1593" s="543"/>
      <c r="T1593" s="543"/>
      <c r="U1593" s="543"/>
      <c r="V1593" s="543"/>
      <c r="W1593" s="543"/>
      <c r="X1593" s="543"/>
      <c r="Y1593" s="543"/>
    </row>
    <row r="1594" spans="1:25" x14ac:dyDescent="0.25">
      <c r="A1594" s="543"/>
      <c r="B1594" s="543"/>
      <c r="C1594" s="543"/>
      <c r="D1594" s="543"/>
      <c r="E1594" s="543"/>
      <c r="F1594" s="543"/>
      <c r="G1594" s="543"/>
      <c r="H1594" s="543"/>
      <c r="I1594" s="543"/>
      <c r="J1594" s="543"/>
      <c r="K1594" s="543"/>
      <c r="L1594" s="543">
        <f t="shared" si="23"/>
        <v>0</v>
      </c>
      <c r="M1594" s="543"/>
      <c r="N1594" s="543"/>
      <c r="O1594" s="543"/>
      <c r="P1594" s="543"/>
      <c r="Q1594" s="543"/>
      <c r="R1594" s="543"/>
      <c r="S1594" s="543"/>
      <c r="T1594" s="543"/>
      <c r="U1594" s="543"/>
      <c r="V1594" s="543"/>
      <c r="W1594" s="543"/>
      <c r="X1594" s="543"/>
      <c r="Y1594" s="543"/>
    </row>
    <row r="1595" spans="1:25" x14ac:dyDescent="0.25">
      <c r="A1595" s="543"/>
      <c r="B1595" s="543"/>
      <c r="C1595" s="543"/>
      <c r="D1595" s="543"/>
      <c r="E1595" s="543"/>
      <c r="F1595" s="543"/>
      <c r="G1595" s="543"/>
      <c r="H1595" s="543"/>
      <c r="I1595" s="543"/>
      <c r="J1595" s="543"/>
      <c r="K1595" s="543"/>
      <c r="L1595" s="543">
        <f t="shared" si="23"/>
        <v>0</v>
      </c>
      <c r="M1595" s="543"/>
      <c r="N1595" s="543"/>
      <c r="O1595" s="543"/>
      <c r="P1595" s="543"/>
      <c r="Q1595" s="543"/>
      <c r="R1595" s="543"/>
      <c r="S1595" s="543"/>
      <c r="T1595" s="543"/>
      <c r="U1595" s="543"/>
      <c r="V1595" s="543"/>
      <c r="W1595" s="543"/>
      <c r="X1595" s="543"/>
      <c r="Y1595" s="543"/>
    </row>
    <row r="1596" spans="1:25" x14ac:dyDescent="0.25">
      <c r="A1596" s="543"/>
      <c r="B1596" s="543"/>
      <c r="C1596" s="543"/>
      <c r="D1596" s="543"/>
      <c r="E1596" s="543"/>
      <c r="F1596" s="543"/>
      <c r="G1596" s="543"/>
      <c r="H1596" s="543"/>
      <c r="I1596" s="543"/>
      <c r="J1596" s="543"/>
      <c r="K1596" s="543"/>
      <c r="L1596" s="543">
        <f t="shared" si="23"/>
        <v>0</v>
      </c>
      <c r="M1596" s="543"/>
      <c r="N1596" s="543"/>
      <c r="O1596" s="543"/>
      <c r="P1596" s="543"/>
      <c r="Q1596" s="543"/>
      <c r="R1596" s="543"/>
      <c r="S1596" s="543"/>
      <c r="T1596" s="543"/>
      <c r="U1596" s="543"/>
      <c r="V1596" s="543"/>
      <c r="W1596" s="543"/>
      <c r="X1596" s="543"/>
      <c r="Y1596" s="543"/>
    </row>
    <row r="1597" spans="1:25" x14ac:dyDescent="0.25">
      <c r="A1597" s="543"/>
      <c r="B1597" s="543"/>
      <c r="C1597" s="543"/>
      <c r="D1597" s="543"/>
      <c r="E1597" s="543"/>
      <c r="F1597" s="543"/>
      <c r="G1597" s="543"/>
      <c r="H1597" s="543"/>
      <c r="I1597" s="543"/>
      <c r="J1597" s="543"/>
      <c r="K1597" s="543"/>
      <c r="L1597" s="543">
        <f t="shared" si="23"/>
        <v>0</v>
      </c>
      <c r="M1597" s="543"/>
      <c r="N1597" s="543"/>
      <c r="O1597" s="543"/>
      <c r="P1597" s="543"/>
      <c r="Q1597" s="543"/>
      <c r="R1597" s="543"/>
      <c r="S1597" s="543"/>
      <c r="T1597" s="543"/>
      <c r="U1597" s="543"/>
      <c r="V1597" s="543"/>
      <c r="W1597" s="543"/>
      <c r="X1597" s="543"/>
      <c r="Y1597" s="543"/>
    </row>
    <row r="1598" spans="1:25" x14ac:dyDescent="0.25">
      <c r="A1598" s="543"/>
      <c r="B1598" s="543"/>
      <c r="C1598" s="543"/>
      <c r="D1598" s="543"/>
      <c r="E1598" s="543"/>
      <c r="F1598" s="543"/>
      <c r="G1598" s="543"/>
      <c r="H1598" s="543"/>
      <c r="I1598" s="543"/>
      <c r="J1598" s="543"/>
      <c r="K1598" s="543"/>
      <c r="L1598" s="543">
        <f t="shared" si="23"/>
        <v>0</v>
      </c>
      <c r="M1598" s="543"/>
      <c r="N1598" s="543"/>
      <c r="O1598" s="543"/>
      <c r="P1598" s="543"/>
      <c r="Q1598" s="543"/>
      <c r="R1598" s="543"/>
      <c r="S1598" s="543"/>
      <c r="T1598" s="543"/>
      <c r="U1598" s="543"/>
      <c r="V1598" s="543"/>
      <c r="W1598" s="543"/>
      <c r="X1598" s="543"/>
      <c r="Y1598" s="543"/>
    </row>
    <row r="1599" spans="1:25" x14ac:dyDescent="0.25">
      <c r="A1599" s="543"/>
      <c r="B1599" s="543"/>
      <c r="C1599" s="543"/>
      <c r="D1599" s="543"/>
      <c r="E1599" s="543"/>
      <c r="F1599" s="543"/>
      <c r="G1599" s="543"/>
      <c r="H1599" s="543"/>
      <c r="I1599" s="543"/>
      <c r="J1599" s="543"/>
      <c r="K1599" s="543"/>
      <c r="L1599" s="543">
        <f t="shared" si="23"/>
        <v>0</v>
      </c>
      <c r="M1599" s="543"/>
      <c r="N1599" s="543"/>
      <c r="O1599" s="543"/>
      <c r="P1599" s="543"/>
      <c r="Q1599" s="543"/>
      <c r="R1599" s="543"/>
      <c r="S1599" s="543"/>
      <c r="T1599" s="543"/>
      <c r="U1599" s="543"/>
      <c r="V1599" s="543"/>
      <c r="W1599" s="543"/>
      <c r="X1599" s="543"/>
      <c r="Y1599" s="543"/>
    </row>
    <row r="1600" spans="1:25" x14ac:dyDescent="0.25">
      <c r="A1600" s="543"/>
      <c r="B1600" s="543"/>
      <c r="C1600" s="543"/>
      <c r="D1600" s="543"/>
      <c r="E1600" s="543"/>
      <c r="F1600" s="543"/>
      <c r="G1600" s="543"/>
      <c r="H1600" s="543"/>
      <c r="I1600" s="543"/>
      <c r="J1600" s="543"/>
      <c r="K1600" s="543"/>
      <c r="L1600" s="543">
        <f t="shared" si="23"/>
        <v>0</v>
      </c>
      <c r="M1600" s="543"/>
      <c r="N1600" s="543"/>
      <c r="O1600" s="543"/>
      <c r="P1600" s="543"/>
      <c r="Q1600" s="543"/>
      <c r="R1600" s="543"/>
      <c r="S1600" s="543"/>
      <c r="T1600" s="543"/>
      <c r="U1600" s="543"/>
      <c r="V1600" s="543"/>
      <c r="W1600" s="543"/>
      <c r="X1600" s="543"/>
      <c r="Y1600" s="543"/>
    </row>
    <row r="1601" spans="1:25" x14ac:dyDescent="0.25">
      <c r="A1601" s="543"/>
      <c r="B1601" s="543"/>
      <c r="C1601" s="543"/>
      <c r="D1601" s="543"/>
      <c r="E1601" s="543"/>
      <c r="F1601" s="543"/>
      <c r="G1601" s="543"/>
      <c r="H1601" s="543"/>
      <c r="I1601" s="543"/>
      <c r="J1601" s="543"/>
      <c r="K1601" s="543"/>
      <c r="L1601" s="543">
        <f t="shared" si="23"/>
        <v>0</v>
      </c>
      <c r="M1601" s="543"/>
      <c r="N1601" s="543"/>
      <c r="O1601" s="543"/>
      <c r="P1601" s="543"/>
      <c r="Q1601" s="543"/>
      <c r="R1601" s="543"/>
      <c r="S1601" s="543"/>
      <c r="T1601" s="543"/>
      <c r="U1601" s="543"/>
      <c r="V1601" s="543"/>
      <c r="W1601" s="543"/>
      <c r="X1601" s="543"/>
      <c r="Y1601" s="543"/>
    </row>
    <row r="1602" spans="1:25" x14ac:dyDescent="0.25">
      <c r="A1602" s="543"/>
      <c r="B1602" s="543"/>
      <c r="C1602" s="543"/>
      <c r="D1602" s="543"/>
      <c r="E1602" s="543"/>
      <c r="F1602" s="543"/>
      <c r="G1602" s="543"/>
      <c r="H1602" s="543"/>
      <c r="I1602" s="543"/>
      <c r="J1602" s="543"/>
      <c r="K1602" s="543"/>
      <c r="L1602" s="543">
        <f t="shared" si="23"/>
        <v>0</v>
      </c>
      <c r="M1602" s="543"/>
      <c r="N1602" s="543"/>
      <c r="O1602" s="543"/>
      <c r="P1602" s="543"/>
      <c r="Q1602" s="543"/>
      <c r="R1602" s="543"/>
      <c r="S1602" s="543"/>
      <c r="T1602" s="543"/>
      <c r="U1602" s="543"/>
      <c r="V1602" s="543"/>
      <c r="W1602" s="543"/>
      <c r="X1602" s="543"/>
      <c r="Y1602" s="543"/>
    </row>
    <row r="1603" spans="1:25" x14ac:dyDescent="0.25">
      <c r="A1603" s="543"/>
      <c r="B1603" s="543"/>
      <c r="C1603" s="543"/>
      <c r="D1603" s="543"/>
      <c r="E1603" s="543"/>
      <c r="F1603" s="543"/>
      <c r="G1603" s="543"/>
      <c r="H1603" s="543"/>
      <c r="I1603" s="543"/>
      <c r="J1603" s="543"/>
      <c r="K1603" s="543"/>
      <c r="L1603" s="543">
        <f t="shared" si="23"/>
        <v>0</v>
      </c>
      <c r="M1603" s="543"/>
      <c r="N1603" s="543"/>
      <c r="O1603" s="543"/>
      <c r="P1603" s="543"/>
      <c r="Q1603" s="543"/>
      <c r="R1603" s="543"/>
      <c r="S1603" s="543"/>
      <c r="T1603" s="543"/>
      <c r="U1603" s="543"/>
      <c r="V1603" s="543"/>
      <c r="W1603" s="543"/>
      <c r="X1603" s="543"/>
      <c r="Y1603" s="543"/>
    </row>
    <row r="1604" spans="1:25" x14ac:dyDescent="0.25">
      <c r="A1604" s="543"/>
      <c r="B1604" s="543"/>
      <c r="C1604" s="543"/>
      <c r="D1604" s="543"/>
      <c r="E1604" s="543"/>
      <c r="F1604" s="543"/>
      <c r="G1604" s="543"/>
      <c r="H1604" s="543"/>
      <c r="I1604" s="543"/>
      <c r="J1604" s="543"/>
      <c r="K1604" s="543"/>
      <c r="L1604" s="543">
        <f t="shared" si="23"/>
        <v>0</v>
      </c>
      <c r="M1604" s="543"/>
      <c r="N1604" s="543"/>
      <c r="O1604" s="543"/>
      <c r="P1604" s="543"/>
      <c r="Q1604" s="543"/>
      <c r="R1604" s="543"/>
      <c r="S1604" s="543"/>
      <c r="T1604" s="543"/>
      <c r="U1604" s="543"/>
      <c r="V1604" s="543"/>
      <c r="W1604" s="543"/>
      <c r="X1604" s="543"/>
      <c r="Y1604" s="543"/>
    </row>
    <row r="1605" spans="1:25" x14ac:dyDescent="0.25">
      <c r="A1605" s="543"/>
      <c r="B1605" s="543"/>
      <c r="C1605" s="543"/>
      <c r="D1605" s="543"/>
      <c r="E1605" s="543"/>
      <c r="F1605" s="543"/>
      <c r="G1605" s="543"/>
      <c r="H1605" s="543"/>
      <c r="I1605" s="543"/>
      <c r="J1605" s="543"/>
      <c r="K1605" s="543"/>
      <c r="L1605" s="543">
        <f t="shared" si="23"/>
        <v>0</v>
      </c>
      <c r="M1605" s="543"/>
      <c r="N1605" s="543"/>
      <c r="O1605" s="543"/>
      <c r="P1605" s="543"/>
      <c r="Q1605" s="543"/>
      <c r="R1605" s="543"/>
      <c r="S1605" s="543"/>
      <c r="T1605" s="543"/>
      <c r="U1605" s="543"/>
      <c r="V1605" s="543"/>
      <c r="W1605" s="543"/>
      <c r="X1605" s="543"/>
      <c r="Y1605" s="543"/>
    </row>
    <row r="1606" spans="1:25" x14ac:dyDescent="0.25">
      <c r="A1606" s="543"/>
      <c r="B1606" s="543"/>
      <c r="C1606" s="543"/>
      <c r="D1606" s="543"/>
      <c r="E1606" s="543"/>
      <c r="F1606" s="543"/>
      <c r="G1606" s="543"/>
      <c r="H1606" s="543"/>
      <c r="I1606" s="543"/>
      <c r="J1606" s="543"/>
      <c r="K1606" s="543"/>
      <c r="L1606" s="543">
        <f t="shared" si="23"/>
        <v>0</v>
      </c>
      <c r="M1606" s="543"/>
      <c r="N1606" s="543"/>
      <c r="O1606" s="543"/>
      <c r="P1606" s="543"/>
      <c r="Q1606" s="543"/>
      <c r="R1606" s="543"/>
      <c r="S1606" s="543"/>
      <c r="T1606" s="543"/>
      <c r="U1606" s="543"/>
      <c r="V1606" s="543"/>
      <c r="W1606" s="543"/>
      <c r="X1606" s="543"/>
      <c r="Y1606" s="543"/>
    </row>
    <row r="1607" spans="1:25" x14ac:dyDescent="0.25">
      <c r="A1607" s="543"/>
      <c r="B1607" s="543"/>
      <c r="C1607" s="543"/>
      <c r="D1607" s="543"/>
      <c r="E1607" s="543"/>
      <c r="F1607" s="543"/>
      <c r="G1607" s="543"/>
      <c r="H1607" s="543"/>
      <c r="I1607" s="543"/>
      <c r="J1607" s="543"/>
      <c r="K1607" s="543"/>
      <c r="L1607" s="543">
        <f t="shared" si="23"/>
        <v>0</v>
      </c>
      <c r="M1607" s="543"/>
      <c r="N1607" s="543"/>
      <c r="O1607" s="543"/>
      <c r="P1607" s="543"/>
      <c r="Q1607" s="543"/>
      <c r="R1607" s="543"/>
      <c r="S1607" s="543"/>
      <c r="T1607" s="543"/>
      <c r="U1607" s="543"/>
      <c r="V1607" s="543"/>
      <c r="W1607" s="543"/>
      <c r="X1607" s="543"/>
      <c r="Y1607" s="543"/>
    </row>
    <row r="1608" spans="1:25" x14ac:dyDescent="0.25">
      <c r="A1608" s="543"/>
      <c r="B1608" s="543"/>
      <c r="C1608" s="543"/>
      <c r="D1608" s="543"/>
      <c r="E1608" s="543"/>
      <c r="F1608" s="543"/>
      <c r="G1608" s="543"/>
      <c r="H1608" s="543"/>
      <c r="I1608" s="543"/>
      <c r="J1608" s="543"/>
      <c r="K1608" s="543"/>
      <c r="L1608" s="543">
        <f t="shared" si="23"/>
        <v>0</v>
      </c>
      <c r="M1608" s="543"/>
      <c r="N1608" s="543"/>
      <c r="O1608" s="543"/>
      <c r="P1608" s="543"/>
      <c r="Q1608" s="543"/>
      <c r="R1608" s="543"/>
      <c r="S1608" s="543"/>
      <c r="T1608" s="543"/>
      <c r="U1608" s="543"/>
      <c r="V1608" s="543"/>
      <c r="W1608" s="543"/>
      <c r="X1608" s="543"/>
      <c r="Y1608" s="543"/>
    </row>
    <row r="1609" spans="1:25" x14ac:dyDescent="0.25">
      <c r="A1609" s="543"/>
      <c r="B1609" s="543"/>
      <c r="C1609" s="543"/>
      <c r="D1609" s="543"/>
      <c r="E1609" s="543"/>
      <c r="F1609" s="543"/>
      <c r="G1609" s="543"/>
      <c r="H1609" s="543"/>
      <c r="I1609" s="543"/>
      <c r="J1609" s="543"/>
      <c r="K1609" s="543"/>
      <c r="L1609" s="543">
        <f t="shared" si="23"/>
        <v>0</v>
      </c>
      <c r="M1609" s="543"/>
      <c r="N1609" s="543"/>
      <c r="O1609" s="543"/>
      <c r="P1609" s="543"/>
      <c r="Q1609" s="543"/>
      <c r="R1609" s="543"/>
      <c r="S1609" s="543"/>
      <c r="T1609" s="543"/>
      <c r="U1609" s="543"/>
      <c r="V1609" s="543"/>
      <c r="W1609" s="543"/>
      <c r="X1609" s="543"/>
      <c r="Y1609" s="543"/>
    </row>
    <row r="1610" spans="1:25" x14ac:dyDescent="0.25">
      <c r="A1610" s="543"/>
      <c r="B1610" s="543"/>
      <c r="C1610" s="543"/>
      <c r="D1610" s="543"/>
      <c r="E1610" s="543"/>
      <c r="F1610" s="543"/>
      <c r="G1610" s="543"/>
      <c r="H1610" s="543"/>
      <c r="I1610" s="543"/>
      <c r="J1610" s="543"/>
      <c r="K1610" s="543"/>
      <c r="L1610" s="543">
        <f t="shared" si="23"/>
        <v>0</v>
      </c>
      <c r="M1610" s="543"/>
      <c r="N1610" s="543"/>
      <c r="O1610" s="543"/>
      <c r="P1610" s="543"/>
      <c r="Q1610" s="543"/>
      <c r="R1610" s="543"/>
      <c r="S1610" s="543"/>
      <c r="T1610" s="543"/>
      <c r="U1610" s="543"/>
      <c r="V1610" s="543"/>
      <c r="W1610" s="543"/>
      <c r="X1610" s="543"/>
      <c r="Y1610" s="543"/>
    </row>
    <row r="1611" spans="1:25" x14ac:dyDescent="0.25">
      <c r="A1611" s="543"/>
      <c r="B1611" s="543"/>
      <c r="C1611" s="543"/>
      <c r="D1611" s="543"/>
      <c r="E1611" s="543"/>
      <c r="F1611" s="543"/>
      <c r="G1611" s="543"/>
      <c r="H1611" s="543"/>
      <c r="I1611" s="543"/>
      <c r="J1611" s="543"/>
      <c r="K1611" s="543"/>
      <c r="L1611" s="543">
        <f t="shared" si="23"/>
        <v>0</v>
      </c>
      <c r="M1611" s="543"/>
      <c r="N1611" s="543"/>
      <c r="O1611" s="543"/>
      <c r="P1611" s="543"/>
      <c r="Q1611" s="543"/>
      <c r="R1611" s="543"/>
      <c r="S1611" s="543"/>
      <c r="T1611" s="543"/>
      <c r="U1611" s="543"/>
      <c r="V1611" s="543"/>
      <c r="W1611" s="543"/>
      <c r="X1611" s="543"/>
      <c r="Y1611" s="543"/>
    </row>
    <row r="1612" spans="1:25" x14ac:dyDescent="0.25">
      <c r="A1612" s="543"/>
      <c r="B1612" s="543"/>
      <c r="C1612" s="543"/>
      <c r="D1612" s="543"/>
      <c r="E1612" s="543"/>
      <c r="F1612" s="543"/>
      <c r="G1612" s="543"/>
      <c r="H1612" s="543"/>
      <c r="I1612" s="543"/>
      <c r="J1612" s="543"/>
      <c r="K1612" s="543"/>
      <c r="L1612" s="543">
        <f t="shared" si="23"/>
        <v>0</v>
      </c>
      <c r="M1612" s="543"/>
      <c r="N1612" s="543"/>
      <c r="O1612" s="543"/>
      <c r="P1612" s="543"/>
      <c r="Q1612" s="543"/>
      <c r="R1612" s="543"/>
      <c r="S1612" s="543"/>
      <c r="T1612" s="543"/>
      <c r="U1612" s="543"/>
      <c r="V1612" s="543"/>
      <c r="W1612" s="543"/>
      <c r="X1612" s="543"/>
      <c r="Y1612" s="543"/>
    </row>
    <row r="1613" spans="1:25" x14ac:dyDescent="0.25">
      <c r="A1613" s="543"/>
      <c r="B1613" s="543"/>
      <c r="C1613" s="543"/>
      <c r="D1613" s="543"/>
      <c r="E1613" s="543"/>
      <c r="F1613" s="543"/>
      <c r="G1613" s="543"/>
      <c r="H1613" s="543"/>
      <c r="I1613" s="543"/>
      <c r="J1613" s="543"/>
      <c r="K1613" s="543"/>
      <c r="L1613" s="543">
        <f t="shared" si="23"/>
        <v>0</v>
      </c>
      <c r="M1613" s="543"/>
      <c r="N1613" s="543"/>
      <c r="O1613" s="543"/>
      <c r="P1613" s="543"/>
      <c r="Q1613" s="543"/>
      <c r="R1613" s="543"/>
      <c r="S1613" s="543"/>
      <c r="T1613" s="543"/>
      <c r="U1613" s="543"/>
      <c r="V1613" s="543"/>
      <c r="W1613" s="543"/>
      <c r="X1613" s="543"/>
      <c r="Y1613" s="543"/>
    </row>
    <row r="1614" spans="1:25" x14ac:dyDescent="0.25">
      <c r="A1614" s="543"/>
      <c r="B1614" s="543"/>
      <c r="C1614" s="543"/>
      <c r="D1614" s="543"/>
      <c r="E1614" s="543"/>
      <c r="F1614" s="543"/>
      <c r="G1614" s="543"/>
      <c r="H1614" s="543"/>
      <c r="I1614" s="543"/>
      <c r="J1614" s="543"/>
      <c r="K1614" s="543"/>
      <c r="L1614" s="543">
        <f t="shared" si="23"/>
        <v>0</v>
      </c>
      <c r="M1614" s="543"/>
      <c r="N1614" s="543"/>
      <c r="O1614" s="543"/>
      <c r="P1614" s="543"/>
      <c r="Q1614" s="543"/>
      <c r="R1614" s="543"/>
      <c r="S1614" s="543"/>
      <c r="T1614" s="543"/>
      <c r="U1614" s="543"/>
      <c r="V1614" s="543"/>
      <c r="W1614" s="543"/>
      <c r="X1614" s="543"/>
      <c r="Y1614" s="543"/>
    </row>
    <row r="1615" spans="1:25" x14ac:dyDescent="0.25">
      <c r="A1615" s="543"/>
      <c r="B1615" s="543"/>
      <c r="C1615" s="543"/>
      <c r="D1615" s="543"/>
      <c r="E1615" s="543"/>
      <c r="F1615" s="543"/>
      <c r="G1615" s="543"/>
      <c r="H1615" s="543"/>
      <c r="I1615" s="543"/>
      <c r="J1615" s="543"/>
      <c r="K1615" s="543"/>
      <c r="L1615" s="543">
        <f t="shared" si="23"/>
        <v>0</v>
      </c>
      <c r="M1615" s="543"/>
      <c r="N1615" s="543"/>
      <c r="O1615" s="543"/>
      <c r="P1615" s="543"/>
      <c r="Q1615" s="543"/>
      <c r="R1615" s="543"/>
      <c r="S1615" s="543"/>
      <c r="T1615" s="543"/>
      <c r="U1615" s="543"/>
      <c r="V1615" s="543"/>
      <c r="W1615" s="543"/>
      <c r="X1615" s="543"/>
      <c r="Y1615" s="543"/>
    </row>
    <row r="1616" spans="1:25" x14ac:dyDescent="0.25">
      <c r="A1616" s="543"/>
      <c r="B1616" s="543"/>
      <c r="C1616" s="543"/>
      <c r="D1616" s="543"/>
      <c r="E1616" s="543"/>
      <c r="F1616" s="543"/>
      <c r="G1616" s="543"/>
      <c r="H1616" s="543"/>
      <c r="I1616" s="543"/>
      <c r="J1616" s="543"/>
      <c r="K1616" s="543"/>
      <c r="L1616" s="543">
        <f t="shared" si="23"/>
        <v>0</v>
      </c>
      <c r="M1616" s="543"/>
      <c r="N1616" s="543"/>
      <c r="O1616" s="543"/>
      <c r="P1616" s="543"/>
      <c r="Q1616" s="543"/>
      <c r="R1616" s="543"/>
      <c r="S1616" s="543"/>
      <c r="T1616" s="543"/>
      <c r="U1616" s="543"/>
      <c r="V1616" s="543"/>
      <c r="W1616" s="543"/>
      <c r="X1616" s="543"/>
      <c r="Y1616" s="543"/>
    </row>
    <row r="1617" spans="1:25" x14ac:dyDescent="0.25">
      <c r="A1617" s="543"/>
      <c r="B1617" s="543"/>
      <c r="C1617" s="543"/>
      <c r="D1617" s="543"/>
      <c r="E1617" s="543"/>
      <c r="F1617" s="543"/>
      <c r="G1617" s="543"/>
      <c r="H1617" s="543"/>
      <c r="I1617" s="543"/>
      <c r="J1617" s="543"/>
      <c r="K1617" s="543"/>
      <c r="L1617" s="543">
        <f t="shared" si="23"/>
        <v>0</v>
      </c>
      <c r="M1617" s="543"/>
      <c r="N1617" s="543"/>
      <c r="O1617" s="543"/>
      <c r="P1617" s="543"/>
      <c r="Q1617" s="543"/>
      <c r="R1617" s="543"/>
      <c r="S1617" s="543"/>
      <c r="T1617" s="543"/>
      <c r="U1617" s="543"/>
      <c r="V1617" s="543"/>
      <c r="W1617" s="543"/>
      <c r="X1617" s="543"/>
      <c r="Y1617" s="543"/>
    </row>
    <row r="1618" spans="1:25" x14ac:dyDescent="0.25">
      <c r="A1618" s="543"/>
      <c r="B1618" s="543"/>
      <c r="C1618" s="543"/>
      <c r="D1618" s="543"/>
      <c r="E1618" s="543"/>
      <c r="F1618" s="543"/>
      <c r="G1618" s="543"/>
      <c r="H1618" s="543"/>
      <c r="I1618" s="543"/>
      <c r="J1618" s="543"/>
      <c r="K1618" s="543"/>
      <c r="L1618" s="543">
        <f t="shared" si="23"/>
        <v>0</v>
      </c>
      <c r="M1618" s="543"/>
      <c r="N1618" s="543"/>
      <c r="O1618" s="543"/>
      <c r="P1618" s="543"/>
      <c r="Q1618" s="543"/>
      <c r="R1618" s="543"/>
      <c r="S1618" s="543"/>
      <c r="T1618" s="543"/>
      <c r="U1618" s="543"/>
      <c r="V1618" s="543"/>
      <c r="W1618" s="543"/>
      <c r="X1618" s="543"/>
      <c r="Y1618" s="543"/>
    </row>
    <row r="1619" spans="1:25" x14ac:dyDescent="0.25">
      <c r="A1619" s="543"/>
      <c r="B1619" s="543"/>
      <c r="C1619" s="543"/>
      <c r="D1619" s="543"/>
      <c r="E1619" s="543"/>
      <c r="F1619" s="543"/>
      <c r="G1619" s="543"/>
      <c r="H1619" s="543"/>
      <c r="I1619" s="543"/>
      <c r="J1619" s="543"/>
      <c r="K1619" s="543"/>
      <c r="L1619" s="543">
        <f t="shared" si="23"/>
        <v>0</v>
      </c>
      <c r="M1619" s="543"/>
      <c r="N1619" s="543"/>
      <c r="O1619" s="543"/>
      <c r="P1619" s="543"/>
      <c r="Q1619" s="543"/>
      <c r="R1619" s="543"/>
      <c r="S1619" s="543"/>
      <c r="T1619" s="543"/>
      <c r="U1619" s="543"/>
      <c r="V1619" s="543"/>
      <c r="W1619" s="543"/>
      <c r="X1619" s="543"/>
      <c r="Y1619" s="543"/>
    </row>
    <row r="1620" spans="1:25" x14ac:dyDescent="0.25">
      <c r="A1620" s="543"/>
      <c r="B1620" s="543"/>
      <c r="C1620" s="543"/>
      <c r="D1620" s="543"/>
      <c r="E1620" s="543"/>
      <c r="F1620" s="543"/>
      <c r="G1620" s="543"/>
      <c r="H1620" s="543"/>
      <c r="I1620" s="543"/>
      <c r="J1620" s="543"/>
      <c r="K1620" s="543"/>
      <c r="L1620" s="543">
        <f t="shared" si="23"/>
        <v>0</v>
      </c>
      <c r="M1620" s="543"/>
      <c r="N1620" s="543"/>
      <c r="O1620" s="543"/>
      <c r="P1620" s="543"/>
      <c r="Q1620" s="543"/>
      <c r="R1620" s="543"/>
      <c r="S1620" s="543"/>
      <c r="T1620" s="543"/>
      <c r="U1620" s="543"/>
      <c r="V1620" s="543"/>
      <c r="W1620" s="543"/>
      <c r="X1620" s="543"/>
      <c r="Y1620" s="543"/>
    </row>
    <row r="1621" spans="1:25" x14ac:dyDescent="0.25">
      <c r="A1621" s="543"/>
      <c r="B1621" s="543"/>
      <c r="C1621" s="543"/>
      <c r="D1621" s="543"/>
      <c r="E1621" s="543"/>
      <c r="F1621" s="543"/>
      <c r="G1621" s="543"/>
      <c r="H1621" s="543"/>
      <c r="I1621" s="543"/>
      <c r="J1621" s="543"/>
      <c r="K1621" s="543"/>
      <c r="L1621" s="543">
        <f t="shared" si="23"/>
        <v>0</v>
      </c>
      <c r="M1621" s="543"/>
      <c r="N1621" s="543"/>
      <c r="O1621" s="543"/>
      <c r="P1621" s="543"/>
      <c r="Q1621" s="543"/>
      <c r="R1621" s="543"/>
      <c r="S1621" s="543"/>
      <c r="T1621" s="543"/>
      <c r="U1621" s="543"/>
      <c r="V1621" s="543"/>
      <c r="W1621" s="543"/>
      <c r="X1621" s="543"/>
      <c r="Y1621" s="543"/>
    </row>
    <row r="1622" spans="1:25" x14ac:dyDescent="0.25">
      <c r="A1622" s="543"/>
      <c r="B1622" s="543"/>
      <c r="C1622" s="543"/>
      <c r="D1622" s="543"/>
      <c r="E1622" s="543"/>
      <c r="F1622" s="543"/>
      <c r="G1622" s="543"/>
      <c r="H1622" s="543"/>
      <c r="I1622" s="543"/>
      <c r="J1622" s="543"/>
      <c r="K1622" s="543"/>
      <c r="L1622" s="543">
        <f t="shared" si="23"/>
        <v>0</v>
      </c>
      <c r="M1622" s="543"/>
      <c r="N1622" s="543"/>
      <c r="O1622" s="543"/>
      <c r="P1622" s="543"/>
      <c r="Q1622" s="543"/>
      <c r="R1622" s="543"/>
      <c r="S1622" s="543"/>
      <c r="T1622" s="543"/>
      <c r="U1622" s="543"/>
      <c r="V1622" s="543"/>
      <c r="W1622" s="543"/>
      <c r="X1622" s="543"/>
      <c r="Y1622" s="543"/>
    </row>
    <row r="1623" spans="1:25" x14ac:dyDescent="0.25">
      <c r="A1623" s="543"/>
      <c r="B1623" s="543"/>
      <c r="C1623" s="543"/>
      <c r="D1623" s="543"/>
      <c r="E1623" s="543"/>
      <c r="F1623" s="543"/>
      <c r="G1623" s="543"/>
      <c r="H1623" s="543"/>
      <c r="I1623" s="543"/>
      <c r="J1623" s="543"/>
      <c r="K1623" s="543"/>
      <c r="L1623" s="543">
        <f t="shared" si="23"/>
        <v>0</v>
      </c>
      <c r="M1623" s="543"/>
      <c r="N1623" s="543"/>
      <c r="O1623" s="543"/>
      <c r="P1623" s="543"/>
      <c r="Q1623" s="543"/>
      <c r="R1623" s="543"/>
      <c r="S1623" s="543"/>
      <c r="T1623" s="543"/>
      <c r="U1623" s="543"/>
      <c r="V1623" s="543"/>
      <c r="W1623" s="543"/>
      <c r="X1623" s="543"/>
      <c r="Y1623" s="543"/>
    </row>
    <row r="1624" spans="1:25" x14ac:dyDescent="0.25">
      <c r="A1624" s="543"/>
      <c r="B1624" s="543"/>
      <c r="C1624" s="543"/>
      <c r="D1624" s="543"/>
      <c r="E1624" s="543"/>
      <c r="F1624" s="543"/>
      <c r="G1624" s="543"/>
      <c r="H1624" s="543"/>
      <c r="I1624" s="543"/>
      <c r="J1624" s="543"/>
      <c r="K1624" s="543"/>
      <c r="L1624" s="543">
        <f t="shared" si="23"/>
        <v>0</v>
      </c>
      <c r="M1624" s="543"/>
      <c r="N1624" s="543"/>
      <c r="O1624" s="543"/>
      <c r="P1624" s="543"/>
      <c r="Q1624" s="543"/>
      <c r="R1624" s="543"/>
      <c r="S1624" s="543"/>
      <c r="T1624" s="543"/>
      <c r="U1624" s="543"/>
      <c r="V1624" s="543"/>
      <c r="W1624" s="543"/>
      <c r="X1624" s="543"/>
      <c r="Y1624" s="543"/>
    </row>
    <row r="1625" spans="1:25" x14ac:dyDescent="0.25">
      <c r="A1625" s="543"/>
      <c r="B1625" s="543"/>
      <c r="C1625" s="543"/>
      <c r="D1625" s="543"/>
      <c r="E1625" s="543"/>
      <c r="F1625" s="543"/>
      <c r="G1625" s="543"/>
      <c r="H1625" s="543"/>
      <c r="I1625" s="543"/>
      <c r="J1625" s="543"/>
      <c r="K1625" s="543"/>
      <c r="L1625" s="543">
        <f t="shared" si="23"/>
        <v>0</v>
      </c>
      <c r="M1625" s="543"/>
      <c r="N1625" s="543"/>
      <c r="O1625" s="543"/>
      <c r="P1625" s="543"/>
      <c r="Q1625" s="543"/>
      <c r="R1625" s="543"/>
      <c r="S1625" s="543"/>
      <c r="T1625" s="543"/>
      <c r="U1625" s="543"/>
      <c r="V1625" s="543"/>
      <c r="W1625" s="543"/>
      <c r="X1625" s="543"/>
      <c r="Y1625" s="543"/>
    </row>
    <row r="1626" spans="1:25" x14ac:dyDescent="0.25">
      <c r="A1626" s="543"/>
      <c r="B1626" s="543"/>
      <c r="C1626" s="543"/>
      <c r="D1626" s="543"/>
      <c r="E1626" s="543"/>
      <c r="F1626" s="543"/>
      <c r="G1626" s="543"/>
      <c r="H1626" s="543"/>
      <c r="I1626" s="543"/>
      <c r="J1626" s="543"/>
      <c r="K1626" s="543"/>
      <c r="L1626" s="543">
        <f t="shared" si="23"/>
        <v>0</v>
      </c>
      <c r="M1626" s="543"/>
      <c r="N1626" s="543"/>
      <c r="O1626" s="543"/>
      <c r="P1626" s="543"/>
      <c r="Q1626" s="543"/>
      <c r="R1626" s="543"/>
      <c r="S1626" s="543"/>
      <c r="T1626" s="543"/>
      <c r="U1626" s="543"/>
      <c r="V1626" s="543"/>
      <c r="W1626" s="543"/>
      <c r="X1626" s="543"/>
      <c r="Y1626" s="543"/>
    </row>
    <row r="1627" spans="1:25" x14ac:dyDescent="0.25">
      <c r="A1627" s="543"/>
      <c r="B1627" s="543"/>
      <c r="C1627" s="543"/>
      <c r="D1627" s="543"/>
      <c r="E1627" s="543"/>
      <c r="F1627" s="543"/>
      <c r="G1627" s="543"/>
      <c r="H1627" s="543"/>
      <c r="I1627" s="543"/>
      <c r="J1627" s="543"/>
      <c r="K1627" s="543"/>
      <c r="L1627" s="543">
        <f t="shared" si="23"/>
        <v>0</v>
      </c>
      <c r="M1627" s="543"/>
      <c r="N1627" s="543"/>
      <c r="O1627" s="543"/>
      <c r="P1627" s="543"/>
      <c r="Q1627" s="543"/>
      <c r="R1627" s="543"/>
      <c r="S1627" s="543"/>
      <c r="T1627" s="543"/>
      <c r="U1627" s="543"/>
      <c r="V1627" s="543"/>
      <c r="W1627" s="543"/>
      <c r="X1627" s="543"/>
      <c r="Y1627" s="543"/>
    </row>
    <row r="1628" spans="1:25" x14ac:dyDescent="0.25">
      <c r="A1628" s="543"/>
      <c r="B1628" s="543"/>
      <c r="C1628" s="543"/>
      <c r="D1628" s="543"/>
      <c r="E1628" s="543"/>
      <c r="F1628" s="543"/>
      <c r="G1628" s="543"/>
      <c r="H1628" s="543"/>
      <c r="I1628" s="543"/>
      <c r="J1628" s="543"/>
      <c r="K1628" s="543"/>
      <c r="L1628" s="543">
        <f t="shared" si="23"/>
        <v>0</v>
      </c>
      <c r="M1628" s="543"/>
      <c r="N1628" s="543"/>
      <c r="O1628" s="543"/>
      <c r="P1628" s="543"/>
      <c r="Q1628" s="543"/>
      <c r="R1628" s="543"/>
      <c r="S1628" s="543"/>
      <c r="T1628" s="543"/>
      <c r="U1628" s="543"/>
      <c r="V1628" s="543"/>
      <c r="W1628" s="543"/>
      <c r="X1628" s="543"/>
      <c r="Y1628" s="543"/>
    </row>
    <row r="1629" spans="1:25" x14ac:dyDescent="0.25">
      <c r="A1629" s="543"/>
      <c r="B1629" s="543"/>
      <c r="C1629" s="543"/>
      <c r="D1629" s="543"/>
      <c r="E1629" s="543"/>
      <c r="F1629" s="543"/>
      <c r="G1629" s="543"/>
      <c r="H1629" s="543"/>
      <c r="I1629" s="543"/>
      <c r="J1629" s="543"/>
      <c r="K1629" s="543"/>
      <c r="L1629" s="543">
        <f t="shared" si="23"/>
        <v>0</v>
      </c>
      <c r="M1629" s="543"/>
      <c r="N1629" s="543"/>
      <c r="O1629" s="543"/>
      <c r="P1629" s="543"/>
      <c r="Q1629" s="543"/>
      <c r="R1629" s="543"/>
      <c r="S1629" s="543"/>
      <c r="T1629" s="543"/>
      <c r="U1629" s="543"/>
      <c r="V1629" s="543"/>
      <c r="W1629" s="543"/>
      <c r="X1629" s="543"/>
      <c r="Y1629" s="543"/>
    </row>
    <row r="1630" spans="1:25" x14ac:dyDescent="0.25">
      <c r="A1630" s="543"/>
      <c r="B1630" s="543"/>
      <c r="C1630" s="543"/>
      <c r="D1630" s="543"/>
      <c r="E1630" s="543"/>
      <c r="F1630" s="543"/>
      <c r="G1630" s="543"/>
      <c r="H1630" s="543"/>
      <c r="I1630" s="543"/>
      <c r="J1630" s="543"/>
      <c r="K1630" s="543"/>
      <c r="L1630" s="543">
        <f t="shared" si="23"/>
        <v>0</v>
      </c>
      <c r="M1630" s="543"/>
      <c r="N1630" s="543"/>
      <c r="O1630" s="543"/>
      <c r="P1630" s="543"/>
      <c r="Q1630" s="543"/>
      <c r="R1630" s="543"/>
      <c r="S1630" s="543"/>
      <c r="T1630" s="543"/>
      <c r="U1630" s="543"/>
      <c r="V1630" s="543"/>
      <c r="W1630" s="543"/>
      <c r="X1630" s="543"/>
      <c r="Y1630" s="543"/>
    </row>
    <row r="1631" spans="1:25" x14ac:dyDescent="0.25">
      <c r="A1631" s="543"/>
      <c r="B1631" s="543"/>
      <c r="C1631" s="543"/>
      <c r="D1631" s="543"/>
      <c r="E1631" s="543"/>
      <c r="F1631" s="543"/>
      <c r="G1631" s="543"/>
      <c r="H1631" s="543"/>
      <c r="I1631" s="543"/>
      <c r="J1631" s="543"/>
      <c r="K1631" s="543"/>
      <c r="L1631" s="543">
        <f t="shared" ref="L1631:L1694" si="24">E1631</f>
        <v>0</v>
      </c>
      <c r="M1631" s="543"/>
      <c r="N1631" s="543"/>
      <c r="O1631" s="543"/>
      <c r="P1631" s="543"/>
      <c r="Q1631" s="543"/>
      <c r="R1631" s="543"/>
      <c r="S1631" s="543"/>
      <c r="T1631" s="543"/>
      <c r="U1631" s="543"/>
      <c r="V1631" s="543"/>
      <c r="W1631" s="543"/>
      <c r="X1631" s="543"/>
      <c r="Y1631" s="543"/>
    </row>
    <row r="1632" spans="1:25" x14ac:dyDescent="0.25">
      <c r="A1632" s="543"/>
      <c r="B1632" s="543"/>
      <c r="C1632" s="543"/>
      <c r="D1632" s="543"/>
      <c r="E1632" s="543"/>
      <c r="F1632" s="543"/>
      <c r="G1632" s="543"/>
      <c r="H1632" s="543"/>
      <c r="I1632" s="543"/>
      <c r="J1632" s="543"/>
      <c r="K1632" s="543"/>
      <c r="L1632" s="543">
        <f t="shared" si="24"/>
        <v>0</v>
      </c>
      <c r="M1632" s="543"/>
      <c r="N1632" s="543"/>
      <c r="O1632" s="543"/>
      <c r="P1632" s="543"/>
      <c r="Q1632" s="543"/>
      <c r="R1632" s="543"/>
      <c r="S1632" s="543"/>
      <c r="T1632" s="543"/>
      <c r="U1632" s="543"/>
      <c r="V1632" s="543"/>
      <c r="W1632" s="543"/>
      <c r="X1632" s="543"/>
      <c r="Y1632" s="543"/>
    </row>
    <row r="1633" spans="1:25" x14ac:dyDescent="0.25">
      <c r="A1633" s="543"/>
      <c r="B1633" s="543"/>
      <c r="C1633" s="543"/>
      <c r="D1633" s="543"/>
      <c r="E1633" s="543"/>
      <c r="F1633" s="543"/>
      <c r="G1633" s="543"/>
      <c r="H1633" s="543"/>
      <c r="I1633" s="543"/>
      <c r="J1633" s="543"/>
      <c r="K1633" s="543"/>
      <c r="L1633" s="543">
        <f t="shared" si="24"/>
        <v>0</v>
      </c>
      <c r="M1633" s="543"/>
      <c r="N1633" s="543"/>
      <c r="O1633" s="543"/>
      <c r="P1633" s="543"/>
      <c r="Q1633" s="543"/>
      <c r="R1633" s="543"/>
      <c r="S1633" s="543"/>
      <c r="T1633" s="543"/>
      <c r="U1633" s="543"/>
      <c r="V1633" s="543"/>
      <c r="W1633" s="543"/>
      <c r="X1633" s="543"/>
      <c r="Y1633" s="543"/>
    </row>
    <row r="1634" spans="1:25" x14ac:dyDescent="0.25">
      <c r="A1634" s="543"/>
      <c r="B1634" s="543"/>
      <c r="C1634" s="543"/>
      <c r="D1634" s="543"/>
      <c r="E1634" s="543"/>
      <c r="F1634" s="543"/>
      <c r="G1634" s="543"/>
      <c r="H1634" s="543"/>
      <c r="I1634" s="543"/>
      <c r="J1634" s="543"/>
      <c r="K1634" s="543"/>
      <c r="L1634" s="543">
        <f t="shared" si="24"/>
        <v>0</v>
      </c>
      <c r="M1634" s="543"/>
      <c r="N1634" s="543"/>
      <c r="O1634" s="543"/>
      <c r="P1634" s="543"/>
      <c r="Q1634" s="543"/>
      <c r="R1634" s="543"/>
      <c r="S1634" s="543"/>
      <c r="T1634" s="543"/>
      <c r="U1634" s="543"/>
      <c r="V1634" s="543"/>
      <c r="W1634" s="543"/>
      <c r="X1634" s="543"/>
      <c r="Y1634" s="543"/>
    </row>
    <row r="1635" spans="1:25" x14ac:dyDescent="0.25">
      <c r="A1635" s="543"/>
      <c r="B1635" s="543"/>
      <c r="C1635" s="543"/>
      <c r="D1635" s="543"/>
      <c r="E1635" s="543"/>
      <c r="F1635" s="543"/>
      <c r="G1635" s="543"/>
      <c r="H1635" s="543"/>
      <c r="I1635" s="543"/>
      <c r="J1635" s="543"/>
      <c r="K1635" s="543"/>
      <c r="L1635" s="543">
        <f t="shared" si="24"/>
        <v>0</v>
      </c>
      <c r="M1635" s="543"/>
      <c r="N1635" s="543"/>
      <c r="O1635" s="543"/>
      <c r="P1635" s="543"/>
      <c r="Q1635" s="543"/>
      <c r="R1635" s="543"/>
      <c r="S1635" s="543"/>
      <c r="T1635" s="543"/>
      <c r="U1635" s="543"/>
      <c r="V1635" s="543"/>
      <c r="W1635" s="543"/>
      <c r="X1635" s="543"/>
      <c r="Y1635" s="543"/>
    </row>
    <row r="1636" spans="1:25" x14ac:dyDescent="0.25">
      <c r="A1636" s="543"/>
      <c r="B1636" s="543"/>
      <c r="C1636" s="543"/>
      <c r="D1636" s="543"/>
      <c r="E1636" s="543"/>
      <c r="F1636" s="543"/>
      <c r="G1636" s="543"/>
      <c r="H1636" s="543"/>
      <c r="I1636" s="543"/>
      <c r="J1636" s="543"/>
      <c r="K1636" s="543"/>
      <c r="L1636" s="543">
        <f t="shared" si="24"/>
        <v>0</v>
      </c>
      <c r="M1636" s="543"/>
      <c r="N1636" s="543"/>
      <c r="O1636" s="543"/>
      <c r="P1636" s="543"/>
      <c r="Q1636" s="543"/>
      <c r="R1636" s="543"/>
      <c r="S1636" s="543"/>
      <c r="T1636" s="543"/>
      <c r="U1636" s="543"/>
      <c r="V1636" s="543"/>
      <c r="W1636" s="543"/>
      <c r="X1636" s="543"/>
      <c r="Y1636" s="543"/>
    </row>
    <row r="1637" spans="1:25" x14ac:dyDescent="0.25">
      <c r="A1637" s="543"/>
      <c r="B1637" s="543"/>
      <c r="C1637" s="543"/>
      <c r="D1637" s="543"/>
      <c r="E1637" s="543"/>
      <c r="F1637" s="543"/>
      <c r="G1637" s="543"/>
      <c r="H1637" s="543"/>
      <c r="I1637" s="543"/>
      <c r="J1637" s="543"/>
      <c r="K1637" s="543"/>
      <c r="L1637" s="543">
        <f t="shared" si="24"/>
        <v>0</v>
      </c>
      <c r="M1637" s="543"/>
      <c r="N1637" s="543"/>
      <c r="O1637" s="543"/>
      <c r="P1637" s="543"/>
      <c r="Q1637" s="543"/>
      <c r="R1637" s="543"/>
      <c r="S1637" s="543"/>
      <c r="T1637" s="543"/>
      <c r="U1637" s="543"/>
      <c r="V1637" s="543"/>
      <c r="W1637" s="543"/>
      <c r="X1637" s="543"/>
      <c r="Y1637" s="543"/>
    </row>
    <row r="1638" spans="1:25" x14ac:dyDescent="0.25">
      <c r="A1638" s="543"/>
      <c r="B1638" s="543"/>
      <c r="C1638" s="543"/>
      <c r="D1638" s="543"/>
      <c r="E1638" s="543"/>
      <c r="F1638" s="543"/>
      <c r="G1638" s="543"/>
      <c r="H1638" s="543"/>
      <c r="I1638" s="543"/>
      <c r="J1638" s="543"/>
      <c r="K1638" s="543"/>
      <c r="L1638" s="543">
        <f t="shared" si="24"/>
        <v>0</v>
      </c>
      <c r="M1638" s="543"/>
      <c r="N1638" s="543"/>
      <c r="O1638" s="543"/>
      <c r="P1638" s="543"/>
      <c r="Q1638" s="543"/>
      <c r="R1638" s="543"/>
      <c r="S1638" s="543"/>
      <c r="T1638" s="543"/>
      <c r="U1638" s="543"/>
      <c r="V1638" s="543"/>
      <c r="W1638" s="543"/>
      <c r="X1638" s="543"/>
      <c r="Y1638" s="543"/>
    </row>
    <row r="1639" spans="1:25" x14ac:dyDescent="0.25">
      <c r="A1639" s="543"/>
      <c r="B1639" s="543"/>
      <c r="C1639" s="543"/>
      <c r="D1639" s="543"/>
      <c r="E1639" s="543"/>
      <c r="F1639" s="543"/>
      <c r="G1639" s="543"/>
      <c r="H1639" s="543"/>
      <c r="I1639" s="543"/>
      <c r="J1639" s="543"/>
      <c r="K1639" s="543"/>
      <c r="L1639" s="543">
        <f t="shared" si="24"/>
        <v>0</v>
      </c>
      <c r="M1639" s="543"/>
      <c r="N1639" s="543"/>
      <c r="O1639" s="543"/>
      <c r="P1639" s="543"/>
      <c r="Q1639" s="543"/>
      <c r="R1639" s="543"/>
      <c r="S1639" s="543"/>
      <c r="T1639" s="543"/>
      <c r="U1639" s="543"/>
      <c r="V1639" s="543"/>
      <c r="W1639" s="543"/>
      <c r="X1639" s="543"/>
      <c r="Y1639" s="543"/>
    </row>
    <row r="1640" spans="1:25" x14ac:dyDescent="0.25">
      <c r="A1640" s="543"/>
      <c r="B1640" s="543"/>
      <c r="C1640" s="543"/>
      <c r="D1640" s="543"/>
      <c r="E1640" s="543"/>
      <c r="F1640" s="543"/>
      <c r="G1640" s="543"/>
      <c r="H1640" s="543"/>
      <c r="I1640" s="543"/>
      <c r="J1640" s="543"/>
      <c r="K1640" s="543"/>
      <c r="L1640" s="543">
        <f t="shared" si="24"/>
        <v>0</v>
      </c>
      <c r="M1640" s="543"/>
      <c r="N1640" s="543"/>
      <c r="O1640" s="543"/>
      <c r="P1640" s="543"/>
      <c r="Q1640" s="543"/>
      <c r="R1640" s="543"/>
      <c r="S1640" s="543"/>
      <c r="T1640" s="543"/>
      <c r="U1640" s="543"/>
      <c r="V1640" s="543"/>
      <c r="W1640" s="543"/>
      <c r="X1640" s="543"/>
      <c r="Y1640" s="543"/>
    </row>
    <row r="1641" spans="1:25" x14ac:dyDescent="0.25">
      <c r="A1641" s="543"/>
      <c r="B1641" s="543"/>
      <c r="C1641" s="543"/>
      <c r="D1641" s="543"/>
      <c r="E1641" s="543"/>
      <c r="F1641" s="543"/>
      <c r="G1641" s="543"/>
      <c r="H1641" s="543"/>
      <c r="I1641" s="543"/>
      <c r="J1641" s="543"/>
      <c r="K1641" s="543"/>
      <c r="L1641" s="543">
        <f t="shared" si="24"/>
        <v>0</v>
      </c>
      <c r="M1641" s="543"/>
      <c r="N1641" s="543"/>
      <c r="O1641" s="543"/>
      <c r="P1641" s="543"/>
      <c r="Q1641" s="543"/>
      <c r="R1641" s="543"/>
      <c r="S1641" s="543"/>
      <c r="T1641" s="543"/>
      <c r="U1641" s="543"/>
      <c r="V1641" s="543"/>
      <c r="W1641" s="543"/>
      <c r="X1641" s="543"/>
      <c r="Y1641" s="543"/>
    </row>
    <row r="1642" spans="1:25" x14ac:dyDescent="0.25">
      <c r="A1642" s="543"/>
      <c r="B1642" s="543"/>
      <c r="C1642" s="543"/>
      <c r="D1642" s="543"/>
      <c r="E1642" s="543"/>
      <c r="F1642" s="543"/>
      <c r="G1642" s="543"/>
      <c r="H1642" s="543"/>
      <c r="I1642" s="543"/>
      <c r="J1642" s="543"/>
      <c r="K1642" s="543"/>
      <c r="L1642" s="543">
        <f t="shared" si="24"/>
        <v>0</v>
      </c>
      <c r="M1642" s="543"/>
      <c r="N1642" s="543"/>
      <c r="O1642" s="543"/>
      <c r="P1642" s="543"/>
      <c r="Q1642" s="543"/>
      <c r="R1642" s="543"/>
      <c r="S1642" s="543"/>
      <c r="T1642" s="543"/>
      <c r="U1642" s="543"/>
      <c r="V1642" s="543"/>
      <c r="W1642" s="543"/>
      <c r="X1642" s="543"/>
      <c r="Y1642" s="543"/>
    </row>
    <row r="1643" spans="1:25" x14ac:dyDescent="0.25">
      <c r="A1643" s="543"/>
      <c r="B1643" s="543"/>
      <c r="C1643" s="543"/>
      <c r="D1643" s="543"/>
      <c r="E1643" s="543"/>
      <c r="F1643" s="543"/>
      <c r="G1643" s="543"/>
      <c r="H1643" s="543"/>
      <c r="I1643" s="543"/>
      <c r="J1643" s="543"/>
      <c r="K1643" s="543"/>
      <c r="L1643" s="543">
        <f t="shared" si="24"/>
        <v>0</v>
      </c>
      <c r="M1643" s="543"/>
      <c r="N1643" s="543"/>
      <c r="O1643" s="543"/>
      <c r="P1643" s="543"/>
      <c r="Q1643" s="543"/>
      <c r="R1643" s="543"/>
      <c r="S1643" s="543"/>
      <c r="T1643" s="543"/>
      <c r="U1643" s="543"/>
      <c r="V1643" s="543"/>
      <c r="W1643" s="543"/>
      <c r="X1643" s="543"/>
      <c r="Y1643" s="543"/>
    </row>
    <row r="1644" spans="1:25" x14ac:dyDescent="0.25">
      <c r="A1644" s="543"/>
      <c r="B1644" s="543"/>
      <c r="C1644" s="543"/>
      <c r="D1644" s="543"/>
      <c r="E1644" s="543"/>
      <c r="F1644" s="543"/>
      <c r="G1644" s="543"/>
      <c r="H1644" s="543"/>
      <c r="I1644" s="543"/>
      <c r="J1644" s="543"/>
      <c r="K1644" s="543"/>
      <c r="L1644" s="543">
        <f t="shared" si="24"/>
        <v>0</v>
      </c>
      <c r="M1644" s="543"/>
      <c r="N1644" s="543"/>
      <c r="O1644" s="543"/>
      <c r="P1644" s="543"/>
      <c r="Q1644" s="543"/>
      <c r="R1644" s="543"/>
      <c r="S1644" s="543"/>
      <c r="T1644" s="543"/>
      <c r="U1644" s="543"/>
      <c r="V1644" s="543"/>
      <c r="W1644" s="543"/>
      <c r="X1644" s="543"/>
      <c r="Y1644" s="543"/>
    </row>
    <row r="1645" spans="1:25" x14ac:dyDescent="0.25">
      <c r="A1645" s="543"/>
      <c r="B1645" s="543"/>
      <c r="C1645" s="543"/>
      <c r="D1645" s="543"/>
      <c r="E1645" s="543"/>
      <c r="F1645" s="543"/>
      <c r="G1645" s="543"/>
      <c r="H1645" s="543"/>
      <c r="I1645" s="543"/>
      <c r="J1645" s="543"/>
      <c r="K1645" s="543"/>
      <c r="L1645" s="543">
        <f t="shared" si="24"/>
        <v>0</v>
      </c>
      <c r="M1645" s="543"/>
      <c r="N1645" s="543"/>
      <c r="O1645" s="543"/>
      <c r="P1645" s="543"/>
      <c r="Q1645" s="543"/>
      <c r="R1645" s="543"/>
      <c r="S1645" s="543"/>
      <c r="T1645" s="543"/>
      <c r="U1645" s="543"/>
      <c r="V1645" s="543"/>
      <c r="W1645" s="543"/>
      <c r="X1645" s="543"/>
      <c r="Y1645" s="543"/>
    </row>
    <row r="1646" spans="1:25" x14ac:dyDescent="0.25">
      <c r="A1646" s="543"/>
      <c r="B1646" s="543"/>
      <c r="C1646" s="543"/>
      <c r="D1646" s="543"/>
      <c r="E1646" s="543"/>
      <c r="F1646" s="543"/>
      <c r="G1646" s="543"/>
      <c r="H1646" s="543"/>
      <c r="I1646" s="543"/>
      <c r="J1646" s="543"/>
      <c r="K1646" s="543"/>
      <c r="L1646" s="543">
        <f t="shared" si="24"/>
        <v>0</v>
      </c>
      <c r="M1646" s="543"/>
      <c r="N1646" s="543"/>
      <c r="O1646" s="543"/>
      <c r="P1646" s="543"/>
      <c r="Q1646" s="543"/>
      <c r="R1646" s="543"/>
      <c r="S1646" s="543"/>
      <c r="T1646" s="543"/>
      <c r="U1646" s="543"/>
      <c r="V1646" s="543"/>
      <c r="W1646" s="543"/>
      <c r="X1646" s="543"/>
      <c r="Y1646" s="543"/>
    </row>
    <row r="1647" spans="1:25" x14ac:dyDescent="0.25">
      <c r="A1647" s="543"/>
      <c r="B1647" s="543"/>
      <c r="C1647" s="543"/>
      <c r="D1647" s="543"/>
      <c r="E1647" s="543"/>
      <c r="F1647" s="543"/>
      <c r="G1647" s="543"/>
      <c r="H1647" s="543"/>
      <c r="I1647" s="543"/>
      <c r="J1647" s="543"/>
      <c r="K1647" s="543"/>
      <c r="L1647" s="543">
        <f t="shared" si="24"/>
        <v>0</v>
      </c>
      <c r="M1647" s="543"/>
      <c r="N1647" s="543"/>
      <c r="O1647" s="543"/>
      <c r="P1647" s="543"/>
      <c r="Q1647" s="543"/>
      <c r="R1647" s="543"/>
      <c r="S1647" s="543"/>
      <c r="T1647" s="543"/>
      <c r="U1647" s="543"/>
      <c r="V1647" s="543"/>
      <c r="W1647" s="543"/>
      <c r="X1647" s="543"/>
      <c r="Y1647" s="543"/>
    </row>
    <row r="1648" spans="1:25" x14ac:dyDescent="0.25">
      <c r="A1648" s="543"/>
      <c r="B1648" s="543"/>
      <c r="C1648" s="543"/>
      <c r="D1648" s="543"/>
      <c r="E1648" s="543"/>
      <c r="F1648" s="543"/>
      <c r="G1648" s="543"/>
      <c r="H1648" s="543"/>
      <c r="I1648" s="543"/>
      <c r="J1648" s="543"/>
      <c r="K1648" s="543"/>
      <c r="L1648" s="543">
        <f t="shared" si="24"/>
        <v>0</v>
      </c>
      <c r="M1648" s="543"/>
      <c r="N1648" s="543"/>
      <c r="O1648" s="543"/>
      <c r="P1648" s="543"/>
      <c r="Q1648" s="543"/>
      <c r="R1648" s="543"/>
      <c r="S1648" s="543"/>
      <c r="T1648" s="543"/>
      <c r="U1648" s="543"/>
      <c r="V1648" s="543"/>
      <c r="W1648" s="543"/>
      <c r="X1648" s="543"/>
      <c r="Y1648" s="543"/>
    </row>
    <row r="1649" spans="1:25" x14ac:dyDescent="0.25">
      <c r="A1649" s="543"/>
      <c r="B1649" s="543"/>
      <c r="C1649" s="543"/>
      <c r="D1649" s="543"/>
      <c r="E1649" s="543"/>
      <c r="F1649" s="543"/>
      <c r="G1649" s="543"/>
      <c r="H1649" s="543"/>
      <c r="I1649" s="543"/>
      <c r="J1649" s="543"/>
      <c r="K1649" s="543"/>
      <c r="L1649" s="543">
        <f t="shared" si="24"/>
        <v>0</v>
      </c>
      <c r="M1649" s="543"/>
      <c r="N1649" s="543"/>
      <c r="O1649" s="543"/>
      <c r="P1649" s="543"/>
      <c r="Q1649" s="543"/>
      <c r="R1649" s="543"/>
      <c r="S1649" s="543"/>
      <c r="T1649" s="543"/>
      <c r="U1649" s="543"/>
      <c r="V1649" s="543"/>
      <c r="W1649" s="543"/>
      <c r="X1649" s="543"/>
      <c r="Y1649" s="543"/>
    </row>
    <row r="1650" spans="1:25" x14ac:dyDescent="0.25">
      <c r="A1650" s="543"/>
      <c r="B1650" s="543"/>
      <c r="C1650" s="543"/>
      <c r="D1650" s="543"/>
      <c r="E1650" s="543"/>
      <c r="F1650" s="543"/>
      <c r="G1650" s="543"/>
      <c r="H1650" s="543"/>
      <c r="I1650" s="543"/>
      <c r="J1650" s="543"/>
      <c r="K1650" s="543"/>
      <c r="L1650" s="543">
        <f t="shared" si="24"/>
        <v>0</v>
      </c>
      <c r="M1650" s="543"/>
      <c r="N1650" s="543"/>
      <c r="O1650" s="543"/>
      <c r="P1650" s="543"/>
      <c r="Q1650" s="543"/>
      <c r="R1650" s="543"/>
      <c r="S1650" s="543"/>
      <c r="T1650" s="543"/>
      <c r="U1650" s="543"/>
      <c r="V1650" s="543"/>
      <c r="W1650" s="543"/>
      <c r="X1650" s="543"/>
      <c r="Y1650" s="543"/>
    </row>
    <row r="1651" spans="1:25" x14ac:dyDescent="0.25">
      <c r="A1651" s="543"/>
      <c r="B1651" s="543"/>
      <c r="C1651" s="543"/>
      <c r="D1651" s="543"/>
      <c r="E1651" s="543"/>
      <c r="F1651" s="543"/>
      <c r="G1651" s="543"/>
      <c r="H1651" s="543"/>
      <c r="I1651" s="543"/>
      <c r="J1651" s="543"/>
      <c r="K1651" s="543"/>
      <c r="L1651" s="543">
        <f t="shared" si="24"/>
        <v>0</v>
      </c>
      <c r="M1651" s="543"/>
      <c r="N1651" s="543"/>
      <c r="O1651" s="543"/>
      <c r="P1651" s="543"/>
      <c r="Q1651" s="543"/>
      <c r="R1651" s="543"/>
      <c r="S1651" s="543"/>
      <c r="T1651" s="543"/>
      <c r="U1651" s="543"/>
      <c r="V1651" s="543"/>
      <c r="W1651" s="543"/>
      <c r="X1651" s="543"/>
      <c r="Y1651" s="543"/>
    </row>
    <row r="1652" spans="1:25" x14ac:dyDescent="0.25">
      <c r="A1652" s="543"/>
      <c r="B1652" s="543"/>
      <c r="C1652" s="543"/>
      <c r="D1652" s="543"/>
      <c r="E1652" s="543"/>
      <c r="F1652" s="543"/>
      <c r="G1652" s="543"/>
      <c r="H1652" s="543"/>
      <c r="I1652" s="543"/>
      <c r="J1652" s="543"/>
      <c r="K1652" s="543"/>
      <c r="L1652" s="543">
        <f t="shared" si="24"/>
        <v>0</v>
      </c>
      <c r="M1652" s="543"/>
      <c r="N1652" s="543"/>
      <c r="O1652" s="543"/>
      <c r="P1652" s="543"/>
      <c r="Q1652" s="543"/>
      <c r="R1652" s="543"/>
      <c r="S1652" s="543"/>
      <c r="T1652" s="543"/>
      <c r="U1652" s="543"/>
      <c r="V1652" s="543"/>
      <c r="W1652" s="543"/>
      <c r="X1652" s="543"/>
      <c r="Y1652" s="543"/>
    </row>
    <row r="1653" spans="1:25" x14ac:dyDescent="0.25">
      <c r="A1653" s="543"/>
      <c r="B1653" s="543"/>
      <c r="C1653" s="543"/>
      <c r="D1653" s="543"/>
      <c r="E1653" s="543"/>
      <c r="F1653" s="543"/>
      <c r="G1653" s="543"/>
      <c r="H1653" s="543"/>
      <c r="I1653" s="543"/>
      <c r="J1653" s="543"/>
      <c r="K1653" s="543"/>
      <c r="L1653" s="543">
        <f t="shared" si="24"/>
        <v>0</v>
      </c>
      <c r="M1653" s="543"/>
      <c r="N1653" s="543"/>
      <c r="O1653" s="543"/>
      <c r="P1653" s="543"/>
      <c r="Q1653" s="543"/>
      <c r="R1653" s="543"/>
      <c r="S1653" s="543"/>
      <c r="T1653" s="543"/>
      <c r="U1653" s="543"/>
      <c r="V1653" s="543"/>
      <c r="W1653" s="543"/>
      <c r="X1653" s="543"/>
      <c r="Y1653" s="543"/>
    </row>
    <row r="1654" spans="1:25" x14ac:dyDescent="0.25">
      <c r="A1654" s="543"/>
      <c r="B1654" s="543"/>
      <c r="C1654" s="543"/>
      <c r="D1654" s="543"/>
      <c r="E1654" s="543"/>
      <c r="F1654" s="543"/>
      <c r="G1654" s="543"/>
      <c r="H1654" s="543"/>
      <c r="I1654" s="543"/>
      <c r="J1654" s="543"/>
      <c r="K1654" s="543"/>
      <c r="L1654" s="543">
        <f t="shared" si="24"/>
        <v>0</v>
      </c>
      <c r="M1654" s="543"/>
      <c r="N1654" s="543"/>
      <c r="O1654" s="543"/>
      <c r="P1654" s="543"/>
      <c r="Q1654" s="543"/>
      <c r="R1654" s="543"/>
      <c r="S1654" s="543"/>
      <c r="T1654" s="543"/>
      <c r="U1654" s="543"/>
      <c r="V1654" s="543"/>
      <c r="W1654" s="543"/>
      <c r="X1654" s="543"/>
      <c r="Y1654" s="543"/>
    </row>
    <row r="1655" spans="1:25" x14ac:dyDescent="0.25">
      <c r="A1655" s="543"/>
      <c r="B1655" s="543"/>
      <c r="C1655" s="543"/>
      <c r="D1655" s="543"/>
      <c r="E1655" s="543"/>
      <c r="F1655" s="543"/>
      <c r="G1655" s="543"/>
      <c r="H1655" s="543"/>
      <c r="I1655" s="543"/>
      <c r="J1655" s="543"/>
      <c r="K1655" s="543"/>
      <c r="L1655" s="543">
        <f t="shared" si="24"/>
        <v>0</v>
      </c>
      <c r="M1655" s="543"/>
      <c r="N1655" s="543"/>
      <c r="O1655" s="543"/>
      <c r="P1655" s="543"/>
      <c r="Q1655" s="543"/>
      <c r="R1655" s="543"/>
      <c r="S1655" s="543"/>
      <c r="T1655" s="543"/>
      <c r="U1655" s="543"/>
      <c r="V1655" s="543"/>
      <c r="W1655" s="543"/>
      <c r="X1655" s="543"/>
      <c r="Y1655" s="543"/>
    </row>
    <row r="1656" spans="1:25" x14ac:dyDescent="0.25">
      <c r="A1656" s="543"/>
      <c r="B1656" s="543"/>
      <c r="C1656" s="543"/>
      <c r="D1656" s="543"/>
      <c r="E1656" s="543"/>
      <c r="F1656" s="543"/>
      <c r="G1656" s="543"/>
      <c r="H1656" s="543"/>
      <c r="I1656" s="543"/>
      <c r="J1656" s="543"/>
      <c r="K1656" s="543"/>
      <c r="L1656" s="543">
        <f t="shared" si="24"/>
        <v>0</v>
      </c>
      <c r="M1656" s="543"/>
      <c r="N1656" s="543"/>
      <c r="O1656" s="543"/>
      <c r="P1656" s="543"/>
      <c r="Q1656" s="543"/>
      <c r="R1656" s="543"/>
      <c r="S1656" s="543"/>
      <c r="T1656" s="543"/>
      <c r="U1656" s="543"/>
      <c r="V1656" s="543"/>
      <c r="W1656" s="543"/>
      <c r="X1656" s="543"/>
      <c r="Y1656" s="543"/>
    </row>
    <row r="1657" spans="1:25" x14ac:dyDescent="0.25">
      <c r="A1657" s="543"/>
      <c r="B1657" s="543"/>
      <c r="C1657" s="543"/>
      <c r="D1657" s="543"/>
      <c r="E1657" s="543"/>
      <c r="F1657" s="543"/>
      <c r="G1657" s="543"/>
      <c r="H1657" s="543"/>
      <c r="I1657" s="543"/>
      <c r="J1657" s="543"/>
      <c r="K1657" s="543"/>
      <c r="L1657" s="543">
        <f t="shared" si="24"/>
        <v>0</v>
      </c>
      <c r="M1657" s="543"/>
      <c r="N1657" s="543"/>
      <c r="O1657" s="543"/>
      <c r="P1657" s="543"/>
      <c r="Q1657" s="543"/>
      <c r="R1657" s="543"/>
      <c r="S1657" s="543"/>
      <c r="T1657" s="543"/>
      <c r="U1657" s="543"/>
      <c r="V1657" s="543"/>
      <c r="W1657" s="543"/>
      <c r="X1657" s="543"/>
      <c r="Y1657" s="543"/>
    </row>
    <row r="1658" spans="1:25" x14ac:dyDescent="0.25">
      <c r="A1658" s="543"/>
      <c r="B1658" s="543"/>
      <c r="C1658" s="543"/>
      <c r="D1658" s="543"/>
      <c r="E1658" s="543"/>
      <c r="F1658" s="543"/>
      <c r="G1658" s="543"/>
      <c r="H1658" s="543"/>
      <c r="I1658" s="543"/>
      <c r="J1658" s="543"/>
      <c r="K1658" s="543"/>
      <c r="L1658" s="543">
        <f t="shared" si="24"/>
        <v>0</v>
      </c>
      <c r="M1658" s="543"/>
      <c r="N1658" s="543"/>
      <c r="O1658" s="543"/>
      <c r="P1658" s="543"/>
      <c r="Q1658" s="543"/>
      <c r="R1658" s="543"/>
      <c r="S1658" s="543"/>
      <c r="T1658" s="543"/>
      <c r="U1658" s="543"/>
      <c r="V1658" s="543"/>
      <c r="W1658" s="543"/>
      <c r="X1658" s="543"/>
      <c r="Y1658" s="543"/>
    </row>
    <row r="1659" spans="1:25" x14ac:dyDescent="0.25">
      <c r="A1659" s="543"/>
      <c r="B1659" s="543"/>
      <c r="C1659" s="543"/>
      <c r="D1659" s="543"/>
      <c r="E1659" s="543"/>
      <c r="F1659" s="543"/>
      <c r="G1659" s="543"/>
      <c r="H1659" s="543"/>
      <c r="I1659" s="543"/>
      <c r="J1659" s="543"/>
      <c r="K1659" s="543"/>
      <c r="L1659" s="543">
        <f t="shared" si="24"/>
        <v>0</v>
      </c>
      <c r="M1659" s="543"/>
      <c r="N1659" s="543"/>
      <c r="O1659" s="543"/>
      <c r="P1659" s="543"/>
      <c r="Q1659" s="543"/>
      <c r="R1659" s="543"/>
      <c r="S1659" s="543"/>
      <c r="T1659" s="543"/>
      <c r="U1659" s="543"/>
      <c r="V1659" s="543"/>
      <c r="W1659" s="543"/>
      <c r="X1659" s="543"/>
      <c r="Y1659" s="543"/>
    </row>
    <row r="1660" spans="1:25" x14ac:dyDescent="0.25">
      <c r="A1660" s="543"/>
      <c r="B1660" s="543"/>
      <c r="C1660" s="543"/>
      <c r="D1660" s="543"/>
      <c r="E1660" s="543"/>
      <c r="F1660" s="543"/>
      <c r="G1660" s="543"/>
      <c r="H1660" s="543"/>
      <c r="I1660" s="543"/>
      <c r="J1660" s="543"/>
      <c r="K1660" s="543"/>
      <c r="L1660" s="543">
        <f t="shared" si="24"/>
        <v>0</v>
      </c>
      <c r="M1660" s="543"/>
      <c r="N1660" s="543"/>
      <c r="O1660" s="543"/>
      <c r="P1660" s="543"/>
      <c r="Q1660" s="543"/>
      <c r="R1660" s="543"/>
      <c r="S1660" s="543"/>
      <c r="T1660" s="543"/>
      <c r="U1660" s="543"/>
      <c r="V1660" s="543"/>
      <c r="W1660" s="543"/>
      <c r="X1660" s="543"/>
      <c r="Y1660" s="543"/>
    </row>
    <row r="1661" spans="1:25" x14ac:dyDescent="0.25">
      <c r="A1661" s="543"/>
      <c r="B1661" s="543"/>
      <c r="C1661" s="543"/>
      <c r="D1661" s="543"/>
      <c r="E1661" s="543"/>
      <c r="F1661" s="543"/>
      <c r="G1661" s="543"/>
      <c r="H1661" s="543"/>
      <c r="I1661" s="543"/>
      <c r="J1661" s="543"/>
      <c r="K1661" s="543"/>
      <c r="L1661" s="543">
        <f t="shared" si="24"/>
        <v>0</v>
      </c>
      <c r="M1661" s="543"/>
      <c r="N1661" s="543"/>
      <c r="O1661" s="543"/>
      <c r="P1661" s="543"/>
      <c r="Q1661" s="543"/>
      <c r="R1661" s="543"/>
      <c r="S1661" s="543"/>
      <c r="T1661" s="543"/>
      <c r="U1661" s="543"/>
      <c r="V1661" s="543"/>
      <c r="W1661" s="543"/>
      <c r="X1661" s="543"/>
      <c r="Y1661" s="543"/>
    </row>
    <row r="1662" spans="1:25" x14ac:dyDescent="0.25">
      <c r="A1662" s="543"/>
      <c r="B1662" s="543"/>
      <c r="C1662" s="543"/>
      <c r="D1662" s="543"/>
      <c r="E1662" s="543"/>
      <c r="F1662" s="543"/>
      <c r="G1662" s="543"/>
      <c r="H1662" s="543"/>
      <c r="I1662" s="543"/>
      <c r="J1662" s="543"/>
      <c r="K1662" s="543"/>
      <c r="L1662" s="543">
        <f t="shared" si="24"/>
        <v>0</v>
      </c>
      <c r="M1662" s="543"/>
      <c r="N1662" s="543"/>
      <c r="O1662" s="543"/>
      <c r="P1662" s="543"/>
      <c r="Q1662" s="543"/>
      <c r="R1662" s="543"/>
      <c r="S1662" s="543"/>
      <c r="T1662" s="543"/>
      <c r="U1662" s="543"/>
      <c r="V1662" s="543"/>
      <c r="W1662" s="543"/>
      <c r="X1662" s="543"/>
      <c r="Y1662" s="543"/>
    </row>
    <row r="1663" spans="1:25" x14ac:dyDescent="0.25">
      <c r="A1663" s="543"/>
      <c r="B1663" s="543"/>
      <c r="C1663" s="543"/>
      <c r="D1663" s="543"/>
      <c r="E1663" s="543"/>
      <c r="F1663" s="543"/>
      <c r="G1663" s="543"/>
      <c r="H1663" s="543"/>
      <c r="I1663" s="543"/>
      <c r="J1663" s="543"/>
      <c r="K1663" s="543"/>
      <c r="L1663" s="543">
        <f t="shared" si="24"/>
        <v>0</v>
      </c>
      <c r="M1663" s="543"/>
      <c r="N1663" s="543"/>
      <c r="O1663" s="543"/>
      <c r="P1663" s="543"/>
      <c r="Q1663" s="543"/>
      <c r="R1663" s="543"/>
      <c r="S1663" s="543"/>
      <c r="T1663" s="543"/>
      <c r="U1663" s="543"/>
      <c r="V1663" s="543"/>
      <c r="W1663" s="543"/>
      <c r="X1663" s="543"/>
      <c r="Y1663" s="543"/>
    </row>
    <row r="1664" spans="1:25" x14ac:dyDescent="0.25">
      <c r="A1664" s="543"/>
      <c r="B1664" s="543"/>
      <c r="C1664" s="543"/>
      <c r="D1664" s="543"/>
      <c r="E1664" s="543"/>
      <c r="F1664" s="543"/>
      <c r="G1664" s="543"/>
      <c r="H1664" s="543"/>
      <c r="I1664" s="543"/>
      <c r="J1664" s="543"/>
      <c r="K1664" s="543"/>
      <c r="L1664" s="543">
        <f t="shared" si="24"/>
        <v>0</v>
      </c>
      <c r="M1664" s="543"/>
      <c r="N1664" s="543"/>
      <c r="O1664" s="543"/>
      <c r="P1664" s="543"/>
      <c r="Q1664" s="543"/>
      <c r="R1664" s="543"/>
      <c r="S1664" s="543"/>
      <c r="T1664" s="543"/>
      <c r="U1664" s="543"/>
      <c r="V1664" s="543"/>
      <c r="W1664" s="543"/>
      <c r="X1664" s="543"/>
      <c r="Y1664" s="543"/>
    </row>
    <row r="1665" spans="1:25" x14ac:dyDescent="0.25">
      <c r="A1665" s="543"/>
      <c r="B1665" s="543"/>
      <c r="C1665" s="543"/>
      <c r="D1665" s="543"/>
      <c r="E1665" s="543"/>
      <c r="F1665" s="543"/>
      <c r="G1665" s="543"/>
      <c r="H1665" s="543"/>
      <c r="I1665" s="543"/>
      <c r="J1665" s="543"/>
      <c r="K1665" s="543"/>
      <c r="L1665" s="543">
        <f t="shared" si="24"/>
        <v>0</v>
      </c>
      <c r="M1665" s="543"/>
      <c r="N1665" s="543"/>
      <c r="O1665" s="543"/>
      <c r="P1665" s="543"/>
      <c r="Q1665" s="543"/>
      <c r="R1665" s="543"/>
      <c r="S1665" s="543"/>
      <c r="T1665" s="543"/>
      <c r="U1665" s="543"/>
      <c r="V1665" s="543"/>
      <c r="W1665" s="543"/>
      <c r="X1665" s="543"/>
      <c r="Y1665" s="543"/>
    </row>
    <row r="1666" spans="1:25" x14ac:dyDescent="0.25">
      <c r="A1666" s="543"/>
      <c r="B1666" s="543"/>
      <c r="C1666" s="543"/>
      <c r="D1666" s="543"/>
      <c r="E1666" s="543"/>
      <c r="F1666" s="543"/>
      <c r="G1666" s="543"/>
      <c r="H1666" s="543"/>
      <c r="I1666" s="543"/>
      <c r="J1666" s="543"/>
      <c r="K1666" s="543"/>
      <c r="L1666" s="543">
        <f t="shared" si="24"/>
        <v>0</v>
      </c>
      <c r="M1666" s="543"/>
      <c r="N1666" s="543"/>
      <c r="O1666" s="543"/>
      <c r="P1666" s="543"/>
      <c r="Q1666" s="543"/>
      <c r="R1666" s="543"/>
      <c r="S1666" s="543"/>
      <c r="T1666" s="543"/>
      <c r="U1666" s="543"/>
      <c r="V1666" s="543"/>
      <c r="W1666" s="543"/>
      <c r="X1666" s="543"/>
      <c r="Y1666" s="543"/>
    </row>
    <row r="1667" spans="1:25" x14ac:dyDescent="0.25">
      <c r="A1667" s="543"/>
      <c r="B1667" s="543"/>
      <c r="C1667" s="543"/>
      <c r="D1667" s="543"/>
      <c r="E1667" s="543"/>
      <c r="F1667" s="543"/>
      <c r="G1667" s="543"/>
      <c r="H1667" s="543"/>
      <c r="I1667" s="543"/>
      <c r="J1667" s="543"/>
      <c r="K1667" s="543"/>
      <c r="L1667" s="543">
        <f t="shared" si="24"/>
        <v>0</v>
      </c>
      <c r="M1667" s="543"/>
      <c r="N1667" s="543"/>
      <c r="O1667" s="543"/>
      <c r="P1667" s="543"/>
      <c r="Q1667" s="543"/>
      <c r="R1667" s="543"/>
      <c r="S1667" s="543"/>
      <c r="T1667" s="543"/>
      <c r="U1667" s="543"/>
      <c r="V1667" s="543"/>
      <c r="W1667" s="543"/>
      <c r="X1667" s="543"/>
      <c r="Y1667" s="543"/>
    </row>
    <row r="1668" spans="1:25" x14ac:dyDescent="0.25">
      <c r="A1668" s="543"/>
      <c r="B1668" s="543"/>
      <c r="C1668" s="543"/>
      <c r="D1668" s="543"/>
      <c r="E1668" s="543"/>
      <c r="F1668" s="543"/>
      <c r="G1668" s="543"/>
      <c r="H1668" s="543"/>
      <c r="I1668" s="543"/>
      <c r="J1668" s="543"/>
      <c r="K1668" s="543"/>
      <c r="L1668" s="543">
        <f t="shared" si="24"/>
        <v>0</v>
      </c>
      <c r="M1668" s="543"/>
      <c r="N1668" s="543"/>
      <c r="O1668" s="543"/>
      <c r="P1668" s="543"/>
      <c r="Q1668" s="543"/>
      <c r="R1668" s="543"/>
      <c r="S1668" s="543"/>
      <c r="T1668" s="543"/>
      <c r="U1668" s="543"/>
      <c r="V1668" s="543"/>
      <c r="W1668" s="543"/>
      <c r="X1668" s="543"/>
      <c r="Y1668" s="543"/>
    </row>
    <row r="1669" spans="1:25" x14ac:dyDescent="0.25">
      <c r="A1669" s="543"/>
      <c r="B1669" s="543"/>
      <c r="C1669" s="543"/>
      <c r="D1669" s="543"/>
      <c r="E1669" s="543"/>
      <c r="F1669" s="543"/>
      <c r="G1669" s="543"/>
      <c r="H1669" s="543"/>
      <c r="I1669" s="543"/>
      <c r="J1669" s="543"/>
      <c r="K1669" s="543"/>
      <c r="L1669" s="543">
        <f t="shared" si="24"/>
        <v>0</v>
      </c>
      <c r="M1669" s="543"/>
      <c r="N1669" s="543"/>
      <c r="O1669" s="543"/>
      <c r="P1669" s="543"/>
      <c r="Q1669" s="543"/>
      <c r="R1669" s="543"/>
      <c r="S1669" s="543"/>
      <c r="T1669" s="543"/>
      <c r="U1669" s="543"/>
      <c r="V1669" s="543"/>
      <c r="W1669" s="543"/>
      <c r="X1669" s="543"/>
      <c r="Y1669" s="543"/>
    </row>
    <row r="1670" spans="1:25" x14ac:dyDescent="0.25">
      <c r="A1670" s="543"/>
      <c r="B1670" s="543"/>
      <c r="C1670" s="543"/>
      <c r="D1670" s="543"/>
      <c r="E1670" s="543"/>
      <c r="F1670" s="543"/>
      <c r="G1670" s="543"/>
      <c r="H1670" s="543"/>
      <c r="I1670" s="543"/>
      <c r="J1670" s="543"/>
      <c r="K1670" s="543"/>
      <c r="L1670" s="543">
        <f t="shared" si="24"/>
        <v>0</v>
      </c>
      <c r="M1670" s="543"/>
      <c r="N1670" s="543"/>
      <c r="O1670" s="543"/>
      <c r="P1670" s="543"/>
      <c r="Q1670" s="543"/>
      <c r="R1670" s="543"/>
      <c r="S1670" s="543"/>
      <c r="T1670" s="543"/>
      <c r="U1670" s="543"/>
      <c r="V1670" s="543"/>
      <c r="W1670" s="543"/>
      <c r="X1670" s="543"/>
      <c r="Y1670" s="543"/>
    </row>
    <row r="1671" spans="1:25" x14ac:dyDescent="0.25">
      <c r="A1671" s="543"/>
      <c r="B1671" s="543"/>
      <c r="C1671" s="543"/>
      <c r="D1671" s="543"/>
      <c r="E1671" s="543"/>
      <c r="F1671" s="543"/>
      <c r="G1671" s="543"/>
      <c r="H1671" s="543"/>
      <c r="I1671" s="543"/>
      <c r="J1671" s="543"/>
      <c r="K1671" s="543"/>
      <c r="L1671" s="543">
        <f t="shared" si="24"/>
        <v>0</v>
      </c>
      <c r="M1671" s="543"/>
      <c r="N1671" s="543"/>
      <c r="O1671" s="543"/>
      <c r="P1671" s="543"/>
      <c r="Q1671" s="543"/>
      <c r="R1671" s="543"/>
      <c r="S1671" s="543"/>
      <c r="T1671" s="543"/>
      <c r="U1671" s="543"/>
      <c r="V1671" s="543"/>
      <c r="W1671" s="543"/>
      <c r="X1671" s="543"/>
      <c r="Y1671" s="543"/>
    </row>
    <row r="1672" spans="1:25" x14ac:dyDescent="0.25">
      <c r="A1672" s="543"/>
      <c r="B1672" s="543"/>
      <c r="C1672" s="543"/>
      <c r="D1672" s="543"/>
      <c r="E1672" s="543"/>
      <c r="F1672" s="543"/>
      <c r="G1672" s="543"/>
      <c r="H1672" s="543"/>
      <c r="I1672" s="543"/>
      <c r="J1672" s="543"/>
      <c r="K1672" s="543"/>
      <c r="L1672" s="543">
        <f t="shared" si="24"/>
        <v>0</v>
      </c>
      <c r="M1672" s="543"/>
      <c r="N1672" s="543"/>
      <c r="O1672" s="543"/>
      <c r="P1672" s="543"/>
      <c r="Q1672" s="543"/>
      <c r="R1672" s="543"/>
      <c r="S1672" s="543"/>
      <c r="T1672" s="543"/>
      <c r="U1672" s="543"/>
      <c r="V1672" s="543"/>
      <c r="W1672" s="543"/>
      <c r="X1672" s="543"/>
      <c r="Y1672" s="543"/>
    </row>
    <row r="1673" spans="1:25" x14ac:dyDescent="0.25">
      <c r="A1673" s="543"/>
      <c r="B1673" s="543"/>
      <c r="C1673" s="543"/>
      <c r="D1673" s="543"/>
      <c r="E1673" s="543"/>
      <c r="F1673" s="543"/>
      <c r="G1673" s="543"/>
      <c r="H1673" s="543"/>
      <c r="I1673" s="543"/>
      <c r="J1673" s="543"/>
      <c r="K1673" s="543"/>
      <c r="L1673" s="543">
        <f t="shared" si="24"/>
        <v>0</v>
      </c>
      <c r="M1673" s="543"/>
      <c r="N1673" s="543"/>
      <c r="O1673" s="543"/>
      <c r="P1673" s="543"/>
      <c r="Q1673" s="543"/>
      <c r="R1673" s="543"/>
      <c r="S1673" s="543"/>
      <c r="T1673" s="543"/>
      <c r="U1673" s="543"/>
      <c r="V1673" s="543"/>
      <c r="W1673" s="543"/>
      <c r="X1673" s="543"/>
      <c r="Y1673" s="543"/>
    </row>
    <row r="1674" spans="1:25" x14ac:dyDescent="0.25">
      <c r="A1674" s="543"/>
      <c r="B1674" s="543"/>
      <c r="C1674" s="543"/>
      <c r="D1674" s="543"/>
      <c r="E1674" s="543"/>
      <c r="F1674" s="543"/>
      <c r="G1674" s="543"/>
      <c r="H1674" s="543"/>
      <c r="I1674" s="543"/>
      <c r="J1674" s="543"/>
      <c r="K1674" s="543"/>
      <c r="L1674" s="543">
        <f t="shared" si="24"/>
        <v>0</v>
      </c>
      <c r="M1674" s="543"/>
      <c r="N1674" s="543"/>
      <c r="O1674" s="543"/>
      <c r="P1674" s="543"/>
      <c r="Q1674" s="543"/>
      <c r="R1674" s="543"/>
      <c r="S1674" s="543"/>
      <c r="T1674" s="543"/>
      <c r="U1674" s="543"/>
      <c r="V1674" s="543"/>
      <c r="W1674" s="543"/>
      <c r="X1674" s="543"/>
      <c r="Y1674" s="543"/>
    </row>
    <row r="1675" spans="1:25" x14ac:dyDescent="0.25">
      <c r="A1675" s="543"/>
      <c r="B1675" s="543"/>
      <c r="C1675" s="543"/>
      <c r="D1675" s="543"/>
      <c r="E1675" s="543"/>
      <c r="F1675" s="543"/>
      <c r="G1675" s="543"/>
      <c r="H1675" s="543"/>
      <c r="I1675" s="543"/>
      <c r="J1675" s="543"/>
      <c r="K1675" s="543"/>
      <c r="L1675" s="543">
        <f t="shared" si="24"/>
        <v>0</v>
      </c>
      <c r="M1675" s="543"/>
      <c r="N1675" s="543"/>
      <c r="O1675" s="543"/>
      <c r="P1675" s="543"/>
      <c r="Q1675" s="543"/>
      <c r="R1675" s="543"/>
      <c r="S1675" s="543"/>
      <c r="T1675" s="543"/>
      <c r="U1675" s="543"/>
      <c r="V1675" s="543"/>
      <c r="W1675" s="543"/>
      <c r="X1675" s="543"/>
      <c r="Y1675" s="543"/>
    </row>
    <row r="1676" spans="1:25" x14ac:dyDescent="0.25">
      <c r="A1676" s="543"/>
      <c r="B1676" s="543"/>
      <c r="C1676" s="543"/>
      <c r="D1676" s="543"/>
      <c r="E1676" s="543"/>
      <c r="F1676" s="543"/>
      <c r="G1676" s="543"/>
      <c r="H1676" s="543"/>
      <c r="I1676" s="543"/>
      <c r="J1676" s="543"/>
      <c r="K1676" s="543"/>
      <c r="L1676" s="543">
        <f t="shared" si="24"/>
        <v>0</v>
      </c>
      <c r="M1676" s="543"/>
      <c r="N1676" s="543"/>
      <c r="O1676" s="543"/>
      <c r="P1676" s="543"/>
      <c r="Q1676" s="543"/>
      <c r="R1676" s="543"/>
      <c r="S1676" s="543"/>
      <c r="T1676" s="543"/>
      <c r="U1676" s="543"/>
      <c r="V1676" s="543"/>
      <c r="W1676" s="543"/>
      <c r="X1676" s="543"/>
      <c r="Y1676" s="543"/>
    </row>
    <row r="1677" spans="1:25" x14ac:dyDescent="0.25">
      <c r="A1677" s="543"/>
      <c r="B1677" s="543"/>
      <c r="C1677" s="543"/>
      <c r="D1677" s="543"/>
      <c r="E1677" s="543"/>
      <c r="F1677" s="543"/>
      <c r="G1677" s="543"/>
      <c r="H1677" s="543"/>
      <c r="I1677" s="543"/>
      <c r="J1677" s="543"/>
      <c r="K1677" s="543"/>
      <c r="L1677" s="543">
        <f t="shared" si="24"/>
        <v>0</v>
      </c>
      <c r="M1677" s="543"/>
      <c r="N1677" s="543"/>
      <c r="O1677" s="543"/>
      <c r="P1677" s="543"/>
      <c r="Q1677" s="543"/>
      <c r="R1677" s="543"/>
      <c r="S1677" s="543"/>
      <c r="T1677" s="543"/>
      <c r="U1677" s="543"/>
      <c r="V1677" s="543"/>
      <c r="W1677" s="543"/>
      <c r="X1677" s="543"/>
      <c r="Y1677" s="543"/>
    </row>
    <row r="1678" spans="1:25" x14ac:dyDescent="0.25">
      <c r="A1678" s="543"/>
      <c r="B1678" s="543"/>
      <c r="C1678" s="543"/>
      <c r="D1678" s="543"/>
      <c r="E1678" s="543"/>
      <c r="F1678" s="543"/>
      <c r="G1678" s="543"/>
      <c r="H1678" s="543"/>
      <c r="I1678" s="543"/>
      <c r="J1678" s="543"/>
      <c r="K1678" s="543"/>
      <c r="L1678" s="543">
        <f t="shared" si="24"/>
        <v>0</v>
      </c>
      <c r="M1678" s="543"/>
      <c r="N1678" s="543"/>
      <c r="O1678" s="543"/>
      <c r="P1678" s="543"/>
      <c r="Q1678" s="543"/>
      <c r="R1678" s="543"/>
      <c r="S1678" s="543"/>
      <c r="T1678" s="543"/>
      <c r="U1678" s="543"/>
      <c r="V1678" s="543"/>
      <c r="W1678" s="543"/>
      <c r="X1678" s="543"/>
      <c r="Y1678" s="543"/>
    </row>
    <row r="1679" spans="1:25" x14ac:dyDescent="0.25">
      <c r="A1679" s="543"/>
      <c r="B1679" s="543"/>
      <c r="C1679" s="543"/>
      <c r="D1679" s="543"/>
      <c r="E1679" s="543"/>
      <c r="F1679" s="543"/>
      <c r="G1679" s="543"/>
      <c r="H1679" s="543"/>
      <c r="I1679" s="543"/>
      <c r="J1679" s="543"/>
      <c r="K1679" s="543"/>
      <c r="L1679" s="543">
        <f t="shared" si="24"/>
        <v>0</v>
      </c>
      <c r="M1679" s="543"/>
      <c r="N1679" s="543"/>
      <c r="O1679" s="543"/>
      <c r="P1679" s="543"/>
      <c r="Q1679" s="543"/>
      <c r="R1679" s="543"/>
      <c r="S1679" s="543"/>
      <c r="T1679" s="543"/>
      <c r="U1679" s="543"/>
      <c r="V1679" s="543"/>
      <c r="W1679" s="543"/>
      <c r="X1679" s="543"/>
      <c r="Y1679" s="543"/>
    </row>
    <row r="1680" spans="1:25" x14ac:dyDescent="0.25">
      <c r="A1680" s="543"/>
      <c r="B1680" s="543"/>
      <c r="C1680" s="543"/>
      <c r="D1680" s="543"/>
      <c r="E1680" s="543"/>
      <c r="F1680" s="543"/>
      <c r="G1680" s="543"/>
      <c r="H1680" s="543"/>
      <c r="I1680" s="543"/>
      <c r="J1680" s="543"/>
      <c r="K1680" s="543"/>
      <c r="L1680" s="543">
        <f t="shared" si="24"/>
        <v>0</v>
      </c>
      <c r="M1680" s="543"/>
      <c r="N1680" s="543"/>
      <c r="O1680" s="543"/>
      <c r="P1680" s="543"/>
      <c r="Q1680" s="543"/>
      <c r="R1680" s="543"/>
      <c r="S1680" s="543"/>
      <c r="T1680" s="543"/>
      <c r="U1680" s="543"/>
      <c r="V1680" s="543"/>
      <c r="W1680" s="543"/>
      <c r="X1680" s="543"/>
      <c r="Y1680" s="543"/>
    </row>
    <row r="1681" spans="1:25" x14ac:dyDescent="0.25">
      <c r="A1681" s="543"/>
      <c r="B1681" s="543"/>
      <c r="C1681" s="543"/>
      <c r="D1681" s="543"/>
      <c r="E1681" s="543"/>
      <c r="F1681" s="543"/>
      <c r="G1681" s="543"/>
      <c r="H1681" s="543"/>
      <c r="I1681" s="543"/>
      <c r="J1681" s="543"/>
      <c r="K1681" s="543"/>
      <c r="L1681" s="543">
        <f t="shared" si="24"/>
        <v>0</v>
      </c>
      <c r="M1681" s="543"/>
      <c r="N1681" s="543"/>
      <c r="O1681" s="543"/>
      <c r="P1681" s="543"/>
      <c r="Q1681" s="543"/>
      <c r="R1681" s="543"/>
      <c r="S1681" s="543"/>
      <c r="T1681" s="543"/>
      <c r="U1681" s="543"/>
      <c r="V1681" s="543"/>
      <c r="W1681" s="543"/>
      <c r="X1681" s="543"/>
      <c r="Y1681" s="543"/>
    </row>
    <row r="1682" spans="1:25" x14ac:dyDescent="0.25">
      <c r="A1682" s="543"/>
      <c r="B1682" s="543"/>
      <c r="C1682" s="543"/>
      <c r="D1682" s="543"/>
      <c r="E1682" s="543"/>
      <c r="F1682" s="543"/>
      <c r="G1682" s="543"/>
      <c r="H1682" s="543"/>
      <c r="I1682" s="543"/>
      <c r="J1682" s="543"/>
      <c r="K1682" s="543"/>
      <c r="L1682" s="543">
        <f t="shared" si="24"/>
        <v>0</v>
      </c>
      <c r="M1682" s="543"/>
      <c r="N1682" s="543"/>
      <c r="O1682" s="543"/>
      <c r="P1682" s="543"/>
      <c r="Q1682" s="543"/>
      <c r="R1682" s="543"/>
      <c r="S1682" s="543"/>
      <c r="T1682" s="543"/>
      <c r="U1682" s="543"/>
      <c r="V1682" s="543"/>
      <c r="W1682" s="543"/>
      <c r="X1682" s="543"/>
      <c r="Y1682" s="543"/>
    </row>
    <row r="1683" spans="1:25" x14ac:dyDescent="0.25">
      <c r="A1683" s="543"/>
      <c r="B1683" s="543"/>
      <c r="C1683" s="543"/>
      <c r="D1683" s="543"/>
      <c r="E1683" s="543"/>
      <c r="F1683" s="543"/>
      <c r="G1683" s="543"/>
      <c r="H1683" s="543"/>
      <c r="I1683" s="543"/>
      <c r="J1683" s="543"/>
      <c r="K1683" s="543"/>
      <c r="L1683" s="543">
        <f t="shared" si="24"/>
        <v>0</v>
      </c>
      <c r="M1683" s="543"/>
      <c r="N1683" s="543"/>
      <c r="O1683" s="543"/>
      <c r="P1683" s="543"/>
      <c r="Q1683" s="543"/>
      <c r="R1683" s="543"/>
      <c r="S1683" s="543"/>
      <c r="T1683" s="543"/>
      <c r="U1683" s="543"/>
      <c r="V1683" s="543"/>
      <c r="W1683" s="543"/>
      <c r="X1683" s="543"/>
      <c r="Y1683" s="543"/>
    </row>
    <row r="1684" spans="1:25" x14ac:dyDescent="0.25">
      <c r="A1684" s="543"/>
      <c r="B1684" s="543"/>
      <c r="C1684" s="543"/>
      <c r="D1684" s="543"/>
      <c r="E1684" s="543"/>
      <c r="F1684" s="543"/>
      <c r="G1684" s="543"/>
      <c r="H1684" s="543"/>
      <c r="I1684" s="543"/>
      <c r="J1684" s="543"/>
      <c r="K1684" s="543"/>
      <c r="L1684" s="543">
        <f t="shared" si="24"/>
        <v>0</v>
      </c>
      <c r="M1684" s="543"/>
      <c r="N1684" s="543"/>
      <c r="O1684" s="543"/>
      <c r="P1684" s="543"/>
      <c r="Q1684" s="543"/>
      <c r="R1684" s="543"/>
      <c r="S1684" s="543"/>
      <c r="T1684" s="543"/>
      <c r="U1684" s="543"/>
      <c r="V1684" s="543"/>
      <c r="W1684" s="543"/>
      <c r="X1684" s="543"/>
      <c r="Y1684" s="543"/>
    </row>
    <row r="1685" spans="1:25" x14ac:dyDescent="0.25">
      <c r="A1685" s="543"/>
      <c r="B1685" s="543"/>
      <c r="C1685" s="543"/>
      <c r="D1685" s="543"/>
      <c r="E1685" s="543"/>
      <c r="F1685" s="543"/>
      <c r="G1685" s="543"/>
      <c r="H1685" s="543"/>
      <c r="I1685" s="543"/>
      <c r="J1685" s="543"/>
      <c r="K1685" s="543"/>
      <c r="L1685" s="543">
        <f t="shared" si="24"/>
        <v>0</v>
      </c>
      <c r="M1685" s="543"/>
      <c r="N1685" s="543"/>
      <c r="O1685" s="543"/>
      <c r="P1685" s="543"/>
      <c r="Q1685" s="543"/>
      <c r="R1685" s="543"/>
      <c r="S1685" s="543"/>
      <c r="T1685" s="543"/>
      <c r="U1685" s="543"/>
      <c r="V1685" s="543"/>
      <c r="W1685" s="543"/>
      <c r="X1685" s="543"/>
      <c r="Y1685" s="543"/>
    </row>
    <row r="1686" spans="1:25" x14ac:dyDescent="0.25">
      <c r="A1686" s="543"/>
      <c r="B1686" s="543"/>
      <c r="C1686" s="543"/>
      <c r="D1686" s="543"/>
      <c r="E1686" s="543"/>
      <c r="F1686" s="543"/>
      <c r="G1686" s="543"/>
      <c r="H1686" s="543"/>
      <c r="I1686" s="543"/>
      <c r="J1686" s="543"/>
      <c r="K1686" s="543"/>
      <c r="L1686" s="543">
        <f t="shared" si="24"/>
        <v>0</v>
      </c>
      <c r="M1686" s="543"/>
      <c r="N1686" s="543"/>
      <c r="O1686" s="543"/>
      <c r="P1686" s="543"/>
      <c r="Q1686" s="543"/>
      <c r="R1686" s="543"/>
      <c r="S1686" s="543"/>
      <c r="T1686" s="543"/>
      <c r="U1686" s="543"/>
      <c r="V1686" s="543"/>
      <c r="W1686" s="543"/>
      <c r="X1686" s="543"/>
      <c r="Y1686" s="543"/>
    </row>
    <row r="1687" spans="1:25" x14ac:dyDescent="0.25">
      <c r="A1687" s="543"/>
      <c r="B1687" s="543"/>
      <c r="C1687" s="543"/>
      <c r="D1687" s="543"/>
      <c r="E1687" s="543"/>
      <c r="F1687" s="543"/>
      <c r="G1687" s="543"/>
      <c r="H1687" s="543"/>
      <c r="I1687" s="543"/>
      <c r="J1687" s="543"/>
      <c r="K1687" s="543"/>
      <c r="L1687" s="543">
        <f t="shared" si="24"/>
        <v>0</v>
      </c>
      <c r="M1687" s="543"/>
      <c r="N1687" s="543"/>
      <c r="O1687" s="543"/>
      <c r="P1687" s="543"/>
      <c r="Q1687" s="543"/>
      <c r="R1687" s="543"/>
      <c r="S1687" s="543"/>
      <c r="T1687" s="543"/>
      <c r="U1687" s="543"/>
      <c r="V1687" s="543"/>
      <c r="W1687" s="543"/>
      <c r="X1687" s="543"/>
      <c r="Y1687" s="543"/>
    </row>
    <row r="1688" spans="1:25" x14ac:dyDescent="0.25">
      <c r="A1688" s="543"/>
      <c r="B1688" s="543"/>
      <c r="C1688" s="543"/>
      <c r="D1688" s="543"/>
      <c r="E1688" s="543"/>
      <c r="F1688" s="543"/>
      <c r="G1688" s="543"/>
      <c r="H1688" s="543"/>
      <c r="I1688" s="543"/>
      <c r="J1688" s="543"/>
      <c r="K1688" s="543"/>
      <c r="L1688" s="543">
        <f t="shared" si="24"/>
        <v>0</v>
      </c>
      <c r="M1688" s="543"/>
      <c r="N1688" s="543"/>
      <c r="O1688" s="543"/>
      <c r="P1688" s="543"/>
      <c r="Q1688" s="543"/>
      <c r="R1688" s="543"/>
      <c r="S1688" s="543"/>
      <c r="T1688" s="543"/>
      <c r="U1688" s="543"/>
      <c r="V1688" s="543"/>
      <c r="W1688" s="543"/>
      <c r="X1688" s="543"/>
      <c r="Y1688" s="543"/>
    </row>
    <row r="1689" spans="1:25" x14ac:dyDescent="0.25">
      <c r="A1689" s="543"/>
      <c r="B1689" s="543"/>
      <c r="C1689" s="543"/>
      <c r="D1689" s="543"/>
      <c r="E1689" s="543"/>
      <c r="F1689" s="543"/>
      <c r="G1689" s="543"/>
      <c r="H1689" s="543"/>
      <c r="I1689" s="543"/>
      <c r="J1689" s="543"/>
      <c r="K1689" s="543"/>
      <c r="L1689" s="543">
        <f t="shared" si="24"/>
        <v>0</v>
      </c>
      <c r="M1689" s="543"/>
      <c r="N1689" s="543"/>
      <c r="O1689" s="543"/>
      <c r="P1689" s="543"/>
      <c r="Q1689" s="543"/>
      <c r="R1689" s="543"/>
      <c r="S1689" s="543"/>
      <c r="T1689" s="543"/>
      <c r="U1689" s="543"/>
      <c r="V1689" s="543"/>
      <c r="W1689" s="543"/>
      <c r="X1689" s="543"/>
      <c r="Y1689" s="543"/>
    </row>
    <row r="1690" spans="1:25" x14ac:dyDescent="0.25">
      <c r="A1690" s="543"/>
      <c r="B1690" s="543"/>
      <c r="C1690" s="543"/>
      <c r="D1690" s="543"/>
      <c r="E1690" s="543"/>
      <c r="F1690" s="543"/>
      <c r="G1690" s="543"/>
      <c r="H1690" s="543"/>
      <c r="I1690" s="543"/>
      <c r="J1690" s="543"/>
      <c r="K1690" s="543"/>
      <c r="L1690" s="543">
        <f t="shared" si="24"/>
        <v>0</v>
      </c>
      <c r="M1690" s="543"/>
      <c r="N1690" s="543"/>
      <c r="O1690" s="543"/>
      <c r="P1690" s="543"/>
      <c r="Q1690" s="543"/>
      <c r="R1690" s="543"/>
      <c r="S1690" s="543"/>
      <c r="T1690" s="543"/>
      <c r="U1690" s="543"/>
      <c r="V1690" s="543"/>
      <c r="W1690" s="543"/>
      <c r="X1690" s="543"/>
      <c r="Y1690" s="543"/>
    </row>
    <row r="1691" spans="1:25" x14ac:dyDescent="0.25">
      <c r="A1691" s="543"/>
      <c r="B1691" s="543"/>
      <c r="C1691" s="543"/>
      <c r="D1691" s="543"/>
      <c r="E1691" s="543"/>
      <c r="F1691" s="543"/>
      <c r="G1691" s="543"/>
      <c r="H1691" s="543"/>
      <c r="I1691" s="543"/>
      <c r="J1691" s="543"/>
      <c r="K1691" s="543"/>
      <c r="L1691" s="543">
        <f t="shared" si="24"/>
        <v>0</v>
      </c>
      <c r="M1691" s="543"/>
      <c r="N1691" s="543"/>
      <c r="O1691" s="543"/>
      <c r="P1691" s="543"/>
      <c r="Q1691" s="543"/>
      <c r="R1691" s="543"/>
      <c r="S1691" s="543"/>
      <c r="T1691" s="543"/>
      <c r="U1691" s="543"/>
      <c r="V1691" s="543"/>
      <c r="W1691" s="543"/>
      <c r="X1691" s="543"/>
      <c r="Y1691" s="543"/>
    </row>
    <row r="1692" spans="1:25" x14ac:dyDescent="0.25">
      <c r="A1692" s="543"/>
      <c r="B1692" s="543"/>
      <c r="C1692" s="543"/>
      <c r="D1692" s="543"/>
      <c r="E1692" s="543"/>
      <c r="F1692" s="543"/>
      <c r="G1692" s="543"/>
      <c r="H1692" s="543"/>
      <c r="I1692" s="543"/>
      <c r="J1692" s="543"/>
      <c r="K1692" s="543"/>
      <c r="L1692" s="543">
        <f t="shared" si="24"/>
        <v>0</v>
      </c>
      <c r="M1692" s="543"/>
      <c r="N1692" s="543"/>
      <c r="O1692" s="543"/>
      <c r="P1692" s="543"/>
      <c r="Q1692" s="543"/>
      <c r="R1692" s="543"/>
      <c r="S1692" s="543"/>
      <c r="T1692" s="543"/>
      <c r="U1692" s="543"/>
      <c r="V1692" s="543"/>
      <c r="W1692" s="543"/>
      <c r="X1692" s="543"/>
      <c r="Y1692" s="543"/>
    </row>
    <row r="1693" spans="1:25" x14ac:dyDescent="0.25">
      <c r="A1693" s="543"/>
      <c r="B1693" s="543"/>
      <c r="C1693" s="543"/>
      <c r="D1693" s="543"/>
      <c r="E1693" s="543"/>
      <c r="F1693" s="543"/>
      <c r="G1693" s="543"/>
      <c r="H1693" s="543"/>
      <c r="I1693" s="543"/>
      <c r="J1693" s="543"/>
      <c r="K1693" s="543"/>
      <c r="L1693" s="543">
        <f t="shared" si="24"/>
        <v>0</v>
      </c>
      <c r="M1693" s="543"/>
      <c r="N1693" s="543"/>
      <c r="O1693" s="543"/>
      <c r="P1693" s="543"/>
      <c r="Q1693" s="543"/>
      <c r="R1693" s="543"/>
      <c r="S1693" s="543"/>
      <c r="T1693" s="543"/>
      <c r="U1693" s="543"/>
      <c r="V1693" s="543"/>
      <c r="W1693" s="543"/>
      <c r="X1693" s="543"/>
      <c r="Y1693" s="543"/>
    </row>
    <row r="1694" spans="1:25" x14ac:dyDescent="0.25">
      <c r="A1694" s="543"/>
      <c r="B1694" s="543"/>
      <c r="C1694" s="543"/>
      <c r="D1694" s="543"/>
      <c r="E1694" s="543"/>
      <c r="F1694" s="543"/>
      <c r="G1694" s="543"/>
      <c r="H1694" s="543"/>
      <c r="I1694" s="543"/>
      <c r="J1694" s="543"/>
      <c r="K1694" s="543"/>
      <c r="L1694" s="543">
        <f t="shared" si="24"/>
        <v>0</v>
      </c>
      <c r="M1694" s="543"/>
      <c r="N1694" s="543"/>
      <c r="O1694" s="543"/>
      <c r="P1694" s="543"/>
      <c r="Q1694" s="543"/>
      <c r="R1694" s="543"/>
      <c r="S1694" s="543"/>
      <c r="T1694" s="543"/>
      <c r="U1694" s="543"/>
      <c r="V1694" s="543"/>
      <c r="W1694" s="543"/>
      <c r="X1694" s="543"/>
      <c r="Y1694" s="543"/>
    </row>
    <row r="1695" spans="1:25" x14ac:dyDescent="0.25">
      <c r="A1695" s="543"/>
      <c r="B1695" s="543"/>
      <c r="C1695" s="543"/>
      <c r="D1695" s="543"/>
      <c r="E1695" s="543"/>
      <c r="F1695" s="543"/>
      <c r="G1695" s="543"/>
      <c r="H1695" s="543"/>
      <c r="I1695" s="543"/>
      <c r="J1695" s="543"/>
      <c r="K1695" s="543"/>
      <c r="L1695" s="543">
        <f t="shared" ref="L1695:L1758" si="25">E1695</f>
        <v>0</v>
      </c>
      <c r="M1695" s="543"/>
      <c r="N1695" s="543"/>
      <c r="O1695" s="543"/>
      <c r="P1695" s="543"/>
      <c r="Q1695" s="543"/>
      <c r="R1695" s="543"/>
      <c r="S1695" s="543"/>
      <c r="T1695" s="543"/>
      <c r="U1695" s="543"/>
      <c r="V1695" s="543"/>
      <c r="W1695" s="543"/>
      <c r="X1695" s="543"/>
      <c r="Y1695" s="543"/>
    </row>
    <row r="1696" spans="1:25" x14ac:dyDescent="0.25">
      <c r="A1696" s="543"/>
      <c r="B1696" s="543"/>
      <c r="C1696" s="543"/>
      <c r="D1696" s="543"/>
      <c r="E1696" s="543"/>
      <c r="F1696" s="543"/>
      <c r="G1696" s="543"/>
      <c r="H1696" s="543"/>
      <c r="I1696" s="543"/>
      <c r="J1696" s="543"/>
      <c r="K1696" s="543"/>
      <c r="L1696" s="543">
        <f t="shared" si="25"/>
        <v>0</v>
      </c>
      <c r="M1696" s="543"/>
      <c r="N1696" s="543"/>
      <c r="O1696" s="543"/>
      <c r="P1696" s="543"/>
      <c r="Q1696" s="543"/>
      <c r="R1696" s="543"/>
      <c r="S1696" s="543"/>
      <c r="T1696" s="543"/>
      <c r="U1696" s="543"/>
      <c r="V1696" s="543"/>
      <c r="W1696" s="543"/>
      <c r="X1696" s="543"/>
      <c r="Y1696" s="543"/>
    </row>
    <row r="1697" spans="1:25" x14ac:dyDescent="0.25">
      <c r="A1697" s="543"/>
      <c r="B1697" s="543"/>
      <c r="C1697" s="543"/>
      <c r="D1697" s="543"/>
      <c r="E1697" s="543"/>
      <c r="F1697" s="543"/>
      <c r="G1697" s="543"/>
      <c r="H1697" s="543"/>
      <c r="I1697" s="543"/>
      <c r="J1697" s="543"/>
      <c r="K1697" s="543"/>
      <c r="L1697" s="543">
        <f t="shared" si="25"/>
        <v>0</v>
      </c>
      <c r="M1697" s="543"/>
      <c r="N1697" s="543"/>
      <c r="O1697" s="543"/>
      <c r="P1697" s="543"/>
      <c r="Q1697" s="543"/>
      <c r="R1697" s="543"/>
      <c r="S1697" s="543"/>
      <c r="T1697" s="543"/>
      <c r="U1697" s="543"/>
      <c r="V1697" s="543"/>
      <c r="W1697" s="543"/>
      <c r="X1697" s="543"/>
      <c r="Y1697" s="543"/>
    </row>
    <row r="1698" spans="1:25" x14ac:dyDescent="0.25">
      <c r="A1698" s="543"/>
      <c r="B1698" s="543"/>
      <c r="C1698" s="543"/>
      <c r="D1698" s="543"/>
      <c r="E1698" s="543"/>
      <c r="F1698" s="543"/>
      <c r="G1698" s="543"/>
      <c r="H1698" s="543"/>
      <c r="I1698" s="543"/>
      <c r="J1698" s="543"/>
      <c r="K1698" s="543"/>
      <c r="L1698" s="543">
        <f t="shared" si="25"/>
        <v>0</v>
      </c>
      <c r="M1698" s="543"/>
      <c r="N1698" s="543"/>
      <c r="O1698" s="543"/>
      <c r="P1698" s="543"/>
      <c r="Q1698" s="543"/>
      <c r="R1698" s="543"/>
      <c r="S1698" s="543"/>
      <c r="T1698" s="543"/>
      <c r="U1698" s="543"/>
      <c r="V1698" s="543"/>
      <c r="W1698" s="543"/>
      <c r="X1698" s="543"/>
      <c r="Y1698" s="543"/>
    </row>
    <row r="1699" spans="1:25" x14ac:dyDescent="0.25">
      <c r="A1699" s="543"/>
      <c r="B1699" s="543"/>
      <c r="C1699" s="543"/>
      <c r="D1699" s="543"/>
      <c r="E1699" s="543"/>
      <c r="F1699" s="543"/>
      <c r="G1699" s="543"/>
      <c r="H1699" s="543"/>
      <c r="I1699" s="543"/>
      <c r="J1699" s="543"/>
      <c r="K1699" s="543"/>
      <c r="L1699" s="543">
        <f t="shared" si="25"/>
        <v>0</v>
      </c>
      <c r="M1699" s="543"/>
      <c r="N1699" s="543"/>
      <c r="O1699" s="543"/>
      <c r="P1699" s="543"/>
      <c r="Q1699" s="543"/>
      <c r="R1699" s="543"/>
      <c r="S1699" s="543"/>
      <c r="T1699" s="543"/>
      <c r="U1699" s="543"/>
      <c r="V1699" s="543"/>
      <c r="W1699" s="543"/>
      <c r="X1699" s="543"/>
      <c r="Y1699" s="543"/>
    </row>
    <row r="1700" spans="1:25" x14ac:dyDescent="0.25">
      <c r="A1700" s="543"/>
      <c r="B1700" s="543"/>
      <c r="C1700" s="543"/>
      <c r="D1700" s="543"/>
      <c r="E1700" s="543"/>
      <c r="F1700" s="543"/>
      <c r="G1700" s="543"/>
      <c r="H1700" s="543"/>
      <c r="I1700" s="543"/>
      <c r="J1700" s="543"/>
      <c r="K1700" s="543"/>
      <c r="L1700" s="543">
        <f t="shared" si="25"/>
        <v>0</v>
      </c>
      <c r="M1700" s="543"/>
      <c r="N1700" s="543"/>
      <c r="O1700" s="543"/>
      <c r="P1700" s="543"/>
      <c r="Q1700" s="543"/>
      <c r="R1700" s="543"/>
      <c r="S1700" s="543"/>
      <c r="T1700" s="543"/>
      <c r="U1700" s="543"/>
      <c r="V1700" s="543"/>
      <c r="W1700" s="543"/>
      <c r="X1700" s="543"/>
      <c r="Y1700" s="543"/>
    </row>
    <row r="1701" spans="1:25" x14ac:dyDescent="0.25">
      <c r="A1701" s="543"/>
      <c r="B1701" s="543"/>
      <c r="C1701" s="543"/>
      <c r="D1701" s="543"/>
      <c r="E1701" s="543"/>
      <c r="F1701" s="543"/>
      <c r="G1701" s="543"/>
      <c r="H1701" s="543"/>
      <c r="I1701" s="543"/>
      <c r="J1701" s="543"/>
      <c r="K1701" s="543"/>
      <c r="L1701" s="543">
        <f t="shared" si="25"/>
        <v>0</v>
      </c>
      <c r="M1701" s="543"/>
      <c r="N1701" s="543"/>
      <c r="O1701" s="543"/>
      <c r="P1701" s="543"/>
      <c r="Q1701" s="543"/>
      <c r="R1701" s="543"/>
      <c r="S1701" s="543"/>
      <c r="T1701" s="543"/>
      <c r="U1701" s="543"/>
      <c r="V1701" s="543"/>
      <c r="W1701" s="543"/>
      <c r="X1701" s="543"/>
      <c r="Y1701" s="543"/>
    </row>
    <row r="1702" spans="1:25" x14ac:dyDescent="0.25">
      <c r="A1702" s="543"/>
      <c r="B1702" s="543"/>
      <c r="C1702" s="543"/>
      <c r="D1702" s="543"/>
      <c r="E1702" s="543"/>
      <c r="F1702" s="543"/>
      <c r="G1702" s="543"/>
      <c r="H1702" s="543"/>
      <c r="I1702" s="543"/>
      <c r="J1702" s="543"/>
      <c r="K1702" s="543"/>
      <c r="L1702" s="543">
        <f t="shared" si="25"/>
        <v>0</v>
      </c>
      <c r="M1702" s="543"/>
      <c r="N1702" s="543"/>
      <c r="O1702" s="543"/>
      <c r="P1702" s="543"/>
      <c r="Q1702" s="543"/>
      <c r="R1702" s="543"/>
      <c r="S1702" s="543"/>
      <c r="T1702" s="543"/>
      <c r="U1702" s="543"/>
      <c r="V1702" s="543"/>
      <c r="W1702" s="543"/>
      <c r="X1702" s="543"/>
      <c r="Y1702" s="543"/>
    </row>
    <row r="1703" spans="1:25" x14ac:dyDescent="0.25">
      <c r="A1703" s="543"/>
      <c r="B1703" s="543"/>
      <c r="C1703" s="543"/>
      <c r="D1703" s="543"/>
      <c r="E1703" s="543"/>
      <c r="F1703" s="543"/>
      <c r="G1703" s="543"/>
      <c r="H1703" s="543"/>
      <c r="I1703" s="543"/>
      <c r="J1703" s="543"/>
      <c r="K1703" s="543"/>
      <c r="L1703" s="543">
        <f t="shared" si="25"/>
        <v>0</v>
      </c>
      <c r="M1703" s="543"/>
      <c r="N1703" s="543"/>
      <c r="O1703" s="543"/>
      <c r="P1703" s="543"/>
      <c r="Q1703" s="543"/>
      <c r="R1703" s="543"/>
      <c r="S1703" s="543"/>
      <c r="T1703" s="543"/>
      <c r="U1703" s="543"/>
      <c r="V1703" s="543"/>
      <c r="W1703" s="543"/>
      <c r="X1703" s="543"/>
      <c r="Y1703" s="543"/>
    </row>
    <row r="1704" spans="1:25" x14ac:dyDescent="0.25">
      <c r="A1704" s="543"/>
      <c r="B1704" s="543"/>
      <c r="C1704" s="543"/>
      <c r="D1704" s="543"/>
      <c r="E1704" s="543"/>
      <c r="F1704" s="543"/>
      <c r="G1704" s="543"/>
      <c r="H1704" s="543"/>
      <c r="I1704" s="543"/>
      <c r="J1704" s="543"/>
      <c r="K1704" s="543"/>
      <c r="L1704" s="543">
        <f t="shared" si="25"/>
        <v>0</v>
      </c>
      <c r="M1704" s="543"/>
      <c r="N1704" s="543"/>
      <c r="O1704" s="543"/>
      <c r="P1704" s="543"/>
      <c r="Q1704" s="543"/>
      <c r="R1704" s="543"/>
      <c r="S1704" s="543"/>
      <c r="T1704" s="543"/>
      <c r="U1704" s="543"/>
      <c r="V1704" s="543"/>
      <c r="W1704" s="543"/>
      <c r="X1704" s="543"/>
      <c r="Y1704" s="543"/>
    </row>
    <row r="1705" spans="1:25" x14ac:dyDescent="0.25">
      <c r="A1705" s="543"/>
      <c r="B1705" s="543"/>
      <c r="C1705" s="543"/>
      <c r="D1705" s="543"/>
      <c r="E1705" s="543"/>
      <c r="F1705" s="543"/>
      <c r="G1705" s="543"/>
      <c r="H1705" s="543"/>
      <c r="I1705" s="543"/>
      <c r="J1705" s="543"/>
      <c r="K1705" s="543"/>
      <c r="L1705" s="543">
        <f t="shared" si="25"/>
        <v>0</v>
      </c>
      <c r="M1705" s="543"/>
      <c r="N1705" s="543"/>
      <c r="O1705" s="543"/>
      <c r="P1705" s="543"/>
      <c r="Q1705" s="543"/>
      <c r="R1705" s="543"/>
      <c r="S1705" s="543"/>
      <c r="T1705" s="543"/>
      <c r="U1705" s="543"/>
      <c r="V1705" s="543"/>
      <c r="W1705" s="543"/>
      <c r="X1705" s="543"/>
      <c r="Y1705" s="543"/>
    </row>
    <row r="1706" spans="1:25" x14ac:dyDescent="0.25">
      <c r="A1706" s="543"/>
      <c r="B1706" s="543"/>
      <c r="C1706" s="543"/>
      <c r="D1706" s="543"/>
      <c r="E1706" s="543"/>
      <c r="F1706" s="543"/>
      <c r="G1706" s="543"/>
      <c r="H1706" s="543"/>
      <c r="I1706" s="543"/>
      <c r="J1706" s="543"/>
      <c r="K1706" s="543"/>
      <c r="L1706" s="543">
        <f t="shared" si="25"/>
        <v>0</v>
      </c>
      <c r="M1706" s="543"/>
      <c r="N1706" s="543"/>
      <c r="O1706" s="543"/>
      <c r="P1706" s="543"/>
      <c r="Q1706" s="543"/>
      <c r="R1706" s="543"/>
      <c r="S1706" s="543"/>
      <c r="T1706" s="543"/>
      <c r="U1706" s="543"/>
      <c r="V1706" s="543"/>
      <c r="W1706" s="543"/>
      <c r="X1706" s="543"/>
      <c r="Y1706" s="543"/>
    </row>
    <row r="1707" spans="1:25" x14ac:dyDescent="0.25">
      <c r="A1707" s="543"/>
      <c r="B1707" s="543"/>
      <c r="C1707" s="543"/>
      <c r="D1707" s="543"/>
      <c r="E1707" s="543"/>
      <c r="F1707" s="543"/>
      <c r="G1707" s="543"/>
      <c r="H1707" s="543"/>
      <c r="I1707" s="543"/>
      <c r="J1707" s="543"/>
      <c r="K1707" s="543"/>
      <c r="L1707" s="543">
        <f t="shared" si="25"/>
        <v>0</v>
      </c>
      <c r="M1707" s="543"/>
      <c r="N1707" s="543"/>
      <c r="O1707" s="543"/>
      <c r="P1707" s="543"/>
      <c r="Q1707" s="543"/>
      <c r="R1707" s="543"/>
      <c r="S1707" s="543"/>
      <c r="T1707" s="543"/>
      <c r="U1707" s="543"/>
      <c r="V1707" s="543"/>
      <c r="W1707" s="543"/>
      <c r="X1707" s="543"/>
      <c r="Y1707" s="543"/>
    </row>
    <row r="1708" spans="1:25" x14ac:dyDescent="0.25">
      <c r="A1708" s="543"/>
      <c r="B1708" s="543"/>
      <c r="C1708" s="543"/>
      <c r="D1708" s="543"/>
      <c r="E1708" s="543"/>
      <c r="F1708" s="543"/>
      <c r="G1708" s="543"/>
      <c r="H1708" s="543"/>
      <c r="I1708" s="543"/>
      <c r="J1708" s="543"/>
      <c r="K1708" s="543"/>
      <c r="L1708" s="543">
        <f t="shared" si="25"/>
        <v>0</v>
      </c>
      <c r="M1708" s="543"/>
      <c r="N1708" s="543"/>
      <c r="O1708" s="543"/>
      <c r="P1708" s="543"/>
      <c r="Q1708" s="543"/>
      <c r="R1708" s="543"/>
      <c r="S1708" s="543"/>
      <c r="T1708" s="543"/>
      <c r="U1708" s="543"/>
      <c r="V1708" s="543"/>
      <c r="W1708" s="543"/>
      <c r="X1708" s="543"/>
      <c r="Y1708" s="543"/>
    </row>
    <row r="1709" spans="1:25" x14ac:dyDescent="0.25">
      <c r="A1709" s="543"/>
      <c r="B1709" s="543"/>
      <c r="C1709" s="543"/>
      <c r="D1709" s="543"/>
      <c r="E1709" s="543"/>
      <c r="F1709" s="543"/>
      <c r="G1709" s="543"/>
      <c r="H1709" s="543"/>
      <c r="I1709" s="543"/>
      <c r="J1709" s="543"/>
      <c r="K1709" s="543"/>
      <c r="L1709" s="543">
        <f t="shared" si="25"/>
        <v>0</v>
      </c>
      <c r="M1709" s="543"/>
      <c r="N1709" s="543"/>
      <c r="O1709" s="543"/>
      <c r="P1709" s="543"/>
      <c r="Q1709" s="543"/>
      <c r="R1709" s="543"/>
      <c r="S1709" s="543"/>
      <c r="T1709" s="543"/>
      <c r="U1709" s="543"/>
      <c r="V1709" s="543"/>
      <c r="W1709" s="543"/>
      <c r="X1709" s="543"/>
      <c r="Y1709" s="543"/>
    </row>
    <row r="1710" spans="1:25" x14ac:dyDescent="0.25">
      <c r="A1710" s="543"/>
      <c r="B1710" s="543"/>
      <c r="C1710" s="543"/>
      <c r="D1710" s="543"/>
      <c r="E1710" s="543"/>
      <c r="F1710" s="543"/>
      <c r="G1710" s="543"/>
      <c r="H1710" s="543"/>
      <c r="I1710" s="543"/>
      <c r="J1710" s="543"/>
      <c r="K1710" s="543"/>
      <c r="L1710" s="543">
        <f t="shared" si="25"/>
        <v>0</v>
      </c>
      <c r="M1710" s="543"/>
      <c r="N1710" s="543"/>
      <c r="O1710" s="543"/>
      <c r="P1710" s="543"/>
      <c r="Q1710" s="543"/>
      <c r="R1710" s="543"/>
      <c r="S1710" s="543"/>
      <c r="T1710" s="543"/>
      <c r="U1710" s="543"/>
      <c r="V1710" s="543"/>
      <c r="W1710" s="543"/>
      <c r="X1710" s="543"/>
      <c r="Y1710" s="543"/>
    </row>
    <row r="1711" spans="1:25" x14ac:dyDescent="0.25">
      <c r="A1711" s="543"/>
      <c r="B1711" s="543"/>
      <c r="C1711" s="543"/>
      <c r="D1711" s="543"/>
      <c r="E1711" s="543"/>
      <c r="F1711" s="543"/>
      <c r="G1711" s="543"/>
      <c r="H1711" s="543"/>
      <c r="I1711" s="543"/>
      <c r="J1711" s="543"/>
      <c r="K1711" s="543"/>
      <c r="L1711" s="543">
        <f t="shared" si="25"/>
        <v>0</v>
      </c>
      <c r="M1711" s="543"/>
      <c r="N1711" s="543"/>
      <c r="O1711" s="543"/>
      <c r="P1711" s="543"/>
      <c r="Q1711" s="543"/>
      <c r="R1711" s="543"/>
      <c r="S1711" s="543"/>
      <c r="T1711" s="543"/>
      <c r="U1711" s="543"/>
      <c r="V1711" s="543"/>
      <c r="W1711" s="543"/>
      <c r="X1711" s="543"/>
      <c r="Y1711" s="543"/>
    </row>
    <row r="1712" spans="1:25" x14ac:dyDescent="0.25">
      <c r="A1712" s="543"/>
      <c r="B1712" s="543"/>
      <c r="C1712" s="543"/>
      <c r="D1712" s="543"/>
      <c r="E1712" s="543"/>
      <c r="F1712" s="543"/>
      <c r="G1712" s="543"/>
      <c r="H1712" s="543"/>
      <c r="I1712" s="543"/>
      <c r="J1712" s="543"/>
      <c r="K1712" s="543"/>
      <c r="L1712" s="543">
        <f t="shared" si="25"/>
        <v>0</v>
      </c>
      <c r="M1712" s="543"/>
      <c r="N1712" s="543"/>
      <c r="O1712" s="543"/>
      <c r="P1712" s="543"/>
      <c r="Q1712" s="543"/>
      <c r="R1712" s="543"/>
      <c r="S1712" s="543"/>
      <c r="T1712" s="543"/>
      <c r="U1712" s="543"/>
      <c r="V1712" s="543"/>
      <c r="W1712" s="543"/>
      <c r="X1712" s="543"/>
      <c r="Y1712" s="543"/>
    </row>
    <row r="1713" spans="1:25" x14ac:dyDescent="0.25">
      <c r="A1713" s="543"/>
      <c r="B1713" s="543"/>
      <c r="C1713" s="543"/>
      <c r="D1713" s="543"/>
      <c r="E1713" s="543"/>
      <c r="F1713" s="543"/>
      <c r="G1713" s="543"/>
      <c r="H1713" s="543"/>
      <c r="I1713" s="543"/>
      <c r="J1713" s="543"/>
      <c r="K1713" s="543"/>
      <c r="L1713" s="543">
        <f t="shared" si="25"/>
        <v>0</v>
      </c>
      <c r="M1713" s="543"/>
      <c r="N1713" s="543"/>
      <c r="O1713" s="543"/>
      <c r="P1713" s="543"/>
      <c r="Q1713" s="543"/>
      <c r="R1713" s="543"/>
      <c r="S1713" s="543"/>
      <c r="T1713" s="543"/>
      <c r="U1713" s="543"/>
      <c r="V1713" s="543"/>
      <c r="W1713" s="543"/>
      <c r="X1713" s="543"/>
      <c r="Y1713" s="543"/>
    </row>
    <row r="1714" spans="1:25" x14ac:dyDescent="0.25">
      <c r="A1714" s="543"/>
      <c r="B1714" s="543"/>
      <c r="C1714" s="543"/>
      <c r="D1714" s="543"/>
      <c r="E1714" s="543"/>
      <c r="F1714" s="543"/>
      <c r="G1714" s="543"/>
      <c r="H1714" s="543"/>
      <c r="I1714" s="543"/>
      <c r="J1714" s="543"/>
      <c r="K1714" s="543"/>
      <c r="L1714" s="543">
        <f t="shared" si="25"/>
        <v>0</v>
      </c>
      <c r="M1714" s="543"/>
      <c r="N1714" s="543"/>
      <c r="O1714" s="543"/>
      <c r="P1714" s="543"/>
      <c r="Q1714" s="543"/>
      <c r="R1714" s="543"/>
      <c r="S1714" s="543"/>
      <c r="T1714" s="543"/>
      <c r="U1714" s="543"/>
      <c r="V1714" s="543"/>
      <c r="W1714" s="543"/>
      <c r="X1714" s="543"/>
      <c r="Y1714" s="543"/>
    </row>
    <row r="1715" spans="1:25" x14ac:dyDescent="0.25">
      <c r="A1715" s="543"/>
      <c r="B1715" s="543"/>
      <c r="C1715" s="543"/>
      <c r="D1715" s="543"/>
      <c r="E1715" s="543"/>
      <c r="F1715" s="543"/>
      <c r="G1715" s="543"/>
      <c r="H1715" s="543"/>
      <c r="I1715" s="543"/>
      <c r="J1715" s="543"/>
      <c r="K1715" s="543"/>
      <c r="L1715" s="543">
        <f t="shared" si="25"/>
        <v>0</v>
      </c>
      <c r="M1715" s="543"/>
      <c r="N1715" s="543"/>
      <c r="O1715" s="543"/>
      <c r="P1715" s="543"/>
      <c r="Q1715" s="543"/>
      <c r="R1715" s="543"/>
      <c r="S1715" s="543"/>
      <c r="T1715" s="543"/>
      <c r="U1715" s="543"/>
      <c r="V1715" s="543"/>
      <c r="W1715" s="543"/>
      <c r="X1715" s="543"/>
      <c r="Y1715" s="543"/>
    </row>
    <row r="1716" spans="1:25" x14ac:dyDescent="0.25">
      <c r="A1716" s="543"/>
      <c r="B1716" s="543"/>
      <c r="C1716" s="543"/>
      <c r="D1716" s="543"/>
      <c r="E1716" s="543"/>
      <c r="F1716" s="543"/>
      <c r="G1716" s="543"/>
      <c r="H1716" s="543"/>
      <c r="I1716" s="543"/>
      <c r="J1716" s="543"/>
      <c r="K1716" s="543"/>
      <c r="L1716" s="543">
        <f t="shared" si="25"/>
        <v>0</v>
      </c>
      <c r="M1716" s="543"/>
      <c r="N1716" s="543"/>
      <c r="O1716" s="543"/>
      <c r="P1716" s="543"/>
      <c r="Q1716" s="543"/>
      <c r="R1716" s="543"/>
      <c r="S1716" s="543"/>
      <c r="T1716" s="543"/>
      <c r="U1716" s="543"/>
      <c r="V1716" s="543"/>
      <c r="W1716" s="543"/>
      <c r="X1716" s="543"/>
      <c r="Y1716" s="543"/>
    </row>
    <row r="1717" spans="1:25" x14ac:dyDescent="0.25">
      <c r="A1717" s="543"/>
      <c r="B1717" s="543"/>
      <c r="C1717" s="543"/>
      <c r="D1717" s="543"/>
      <c r="E1717" s="543"/>
      <c r="F1717" s="543"/>
      <c r="G1717" s="543"/>
      <c r="H1717" s="543"/>
      <c r="I1717" s="543"/>
      <c r="J1717" s="543"/>
      <c r="K1717" s="543"/>
      <c r="L1717" s="543">
        <f t="shared" si="25"/>
        <v>0</v>
      </c>
      <c r="M1717" s="543"/>
      <c r="N1717" s="543"/>
      <c r="O1717" s="543"/>
      <c r="P1717" s="543"/>
      <c r="Q1717" s="543"/>
      <c r="R1717" s="543"/>
      <c r="S1717" s="543"/>
      <c r="T1717" s="543"/>
      <c r="U1717" s="543"/>
      <c r="V1717" s="543"/>
      <c r="W1717" s="543"/>
      <c r="X1717" s="543"/>
      <c r="Y1717" s="543"/>
    </row>
    <row r="1718" spans="1:25" x14ac:dyDescent="0.25">
      <c r="A1718" s="543"/>
      <c r="B1718" s="543"/>
      <c r="C1718" s="543"/>
      <c r="D1718" s="543"/>
      <c r="E1718" s="543"/>
      <c r="F1718" s="543"/>
      <c r="G1718" s="543"/>
      <c r="H1718" s="543"/>
      <c r="I1718" s="543"/>
      <c r="J1718" s="543"/>
      <c r="K1718" s="543"/>
      <c r="L1718" s="543">
        <f t="shared" si="25"/>
        <v>0</v>
      </c>
      <c r="M1718" s="543"/>
      <c r="N1718" s="543"/>
      <c r="O1718" s="543"/>
      <c r="P1718" s="543"/>
      <c r="Q1718" s="543"/>
      <c r="R1718" s="543"/>
      <c r="S1718" s="543"/>
      <c r="T1718" s="543"/>
      <c r="U1718" s="543"/>
      <c r="V1718" s="543"/>
      <c r="W1718" s="543"/>
      <c r="X1718" s="543"/>
      <c r="Y1718" s="543"/>
    </row>
    <row r="1719" spans="1:25" x14ac:dyDescent="0.25">
      <c r="A1719" s="543"/>
      <c r="B1719" s="543"/>
      <c r="C1719" s="543"/>
      <c r="D1719" s="543"/>
      <c r="E1719" s="543"/>
      <c r="F1719" s="543"/>
      <c r="G1719" s="543"/>
      <c r="H1719" s="543"/>
      <c r="I1719" s="543"/>
      <c r="J1719" s="543"/>
      <c r="K1719" s="543"/>
      <c r="L1719" s="543">
        <f t="shared" si="25"/>
        <v>0</v>
      </c>
      <c r="M1719" s="543"/>
      <c r="N1719" s="543"/>
      <c r="O1719" s="543"/>
      <c r="P1719" s="543"/>
      <c r="Q1719" s="543"/>
      <c r="R1719" s="543"/>
      <c r="S1719" s="543"/>
      <c r="T1719" s="543"/>
      <c r="U1719" s="543"/>
      <c r="V1719" s="543"/>
      <c r="W1719" s="543"/>
      <c r="X1719" s="543"/>
      <c r="Y1719" s="543"/>
    </row>
    <row r="1720" spans="1:25" x14ac:dyDescent="0.25">
      <c r="A1720" s="543"/>
      <c r="B1720" s="543"/>
      <c r="C1720" s="543"/>
      <c r="D1720" s="543"/>
      <c r="E1720" s="543"/>
      <c r="F1720" s="543"/>
      <c r="G1720" s="543"/>
      <c r="H1720" s="543"/>
      <c r="I1720" s="543"/>
      <c r="J1720" s="543"/>
      <c r="K1720" s="543"/>
      <c r="L1720" s="543">
        <f t="shared" si="25"/>
        <v>0</v>
      </c>
      <c r="M1720" s="543"/>
      <c r="N1720" s="543"/>
      <c r="O1720" s="543"/>
      <c r="P1720" s="543"/>
      <c r="Q1720" s="543"/>
      <c r="R1720" s="543"/>
      <c r="S1720" s="543"/>
      <c r="T1720" s="543"/>
      <c r="U1720" s="543"/>
      <c r="V1720" s="543"/>
      <c r="W1720" s="543"/>
      <c r="X1720" s="543"/>
      <c r="Y1720" s="543"/>
    </row>
    <row r="1721" spans="1:25" x14ac:dyDescent="0.25">
      <c r="A1721" s="543"/>
      <c r="B1721" s="543"/>
      <c r="C1721" s="543"/>
      <c r="D1721" s="543"/>
      <c r="E1721" s="543"/>
      <c r="F1721" s="543"/>
      <c r="G1721" s="543"/>
      <c r="H1721" s="543"/>
      <c r="I1721" s="543"/>
      <c r="J1721" s="543"/>
      <c r="K1721" s="543"/>
      <c r="L1721" s="543">
        <f t="shared" si="25"/>
        <v>0</v>
      </c>
      <c r="M1721" s="543"/>
      <c r="N1721" s="543"/>
      <c r="O1721" s="543"/>
      <c r="P1721" s="543"/>
      <c r="Q1721" s="543"/>
      <c r="R1721" s="543"/>
      <c r="S1721" s="543"/>
      <c r="T1721" s="543"/>
      <c r="U1721" s="543"/>
      <c r="V1721" s="543"/>
      <c r="W1721" s="543"/>
      <c r="X1721" s="543"/>
      <c r="Y1721" s="543"/>
    </row>
    <row r="1722" spans="1:25" x14ac:dyDescent="0.25">
      <c r="A1722" s="543"/>
      <c r="B1722" s="543"/>
      <c r="C1722" s="543"/>
      <c r="D1722" s="543"/>
      <c r="E1722" s="543"/>
      <c r="F1722" s="543"/>
      <c r="G1722" s="543"/>
      <c r="H1722" s="543"/>
      <c r="I1722" s="543"/>
      <c r="J1722" s="543"/>
      <c r="K1722" s="543"/>
      <c r="L1722" s="543">
        <f t="shared" si="25"/>
        <v>0</v>
      </c>
      <c r="M1722" s="543"/>
      <c r="N1722" s="543"/>
      <c r="O1722" s="543"/>
      <c r="P1722" s="543"/>
      <c r="Q1722" s="543"/>
      <c r="R1722" s="543"/>
      <c r="S1722" s="543"/>
      <c r="T1722" s="543"/>
      <c r="U1722" s="543"/>
      <c r="V1722" s="543"/>
      <c r="W1722" s="543"/>
      <c r="X1722" s="543"/>
      <c r="Y1722" s="543"/>
    </row>
    <row r="1723" spans="1:25" x14ac:dyDescent="0.25">
      <c r="A1723" s="543"/>
      <c r="B1723" s="543"/>
      <c r="C1723" s="543"/>
      <c r="D1723" s="543"/>
      <c r="E1723" s="543"/>
      <c r="F1723" s="543"/>
      <c r="G1723" s="543"/>
      <c r="H1723" s="543"/>
      <c r="I1723" s="543"/>
      <c r="J1723" s="543"/>
      <c r="K1723" s="543"/>
      <c r="L1723" s="543">
        <f t="shared" si="25"/>
        <v>0</v>
      </c>
      <c r="M1723" s="543"/>
      <c r="N1723" s="543"/>
      <c r="O1723" s="543"/>
      <c r="P1723" s="543"/>
      <c r="Q1723" s="543"/>
      <c r="R1723" s="543"/>
      <c r="S1723" s="543"/>
      <c r="T1723" s="543"/>
      <c r="U1723" s="543"/>
      <c r="V1723" s="543"/>
      <c r="W1723" s="543"/>
      <c r="X1723" s="543"/>
      <c r="Y1723" s="543"/>
    </row>
    <row r="1724" spans="1:25" x14ac:dyDescent="0.25">
      <c r="A1724" s="543"/>
      <c r="B1724" s="543"/>
      <c r="C1724" s="543"/>
      <c r="D1724" s="543"/>
      <c r="E1724" s="543"/>
      <c r="F1724" s="543"/>
      <c r="G1724" s="543"/>
      <c r="H1724" s="543"/>
      <c r="I1724" s="543"/>
      <c r="J1724" s="543"/>
      <c r="K1724" s="543"/>
      <c r="L1724" s="543">
        <f t="shared" si="25"/>
        <v>0</v>
      </c>
      <c r="M1724" s="543"/>
      <c r="N1724" s="543"/>
      <c r="O1724" s="543"/>
      <c r="P1724" s="543"/>
      <c r="Q1724" s="543"/>
      <c r="R1724" s="543"/>
      <c r="S1724" s="543"/>
      <c r="T1724" s="543"/>
      <c r="U1724" s="543"/>
      <c r="V1724" s="543"/>
      <c r="W1724" s="543"/>
      <c r="X1724" s="543"/>
      <c r="Y1724" s="543"/>
    </row>
    <row r="1725" spans="1:25" x14ac:dyDescent="0.25">
      <c r="A1725" s="543"/>
      <c r="B1725" s="543"/>
      <c r="C1725" s="543"/>
      <c r="D1725" s="543"/>
      <c r="E1725" s="543"/>
      <c r="F1725" s="543"/>
      <c r="G1725" s="543"/>
      <c r="H1725" s="543"/>
      <c r="I1725" s="543"/>
      <c r="J1725" s="543"/>
      <c r="K1725" s="543"/>
      <c r="L1725" s="543">
        <f t="shared" si="25"/>
        <v>0</v>
      </c>
      <c r="M1725" s="543"/>
      <c r="N1725" s="543"/>
      <c r="O1725" s="543"/>
      <c r="P1725" s="543"/>
      <c r="Q1725" s="543"/>
      <c r="R1725" s="543"/>
      <c r="S1725" s="543"/>
      <c r="T1725" s="543"/>
      <c r="U1725" s="543"/>
      <c r="V1725" s="543"/>
      <c r="W1725" s="543"/>
      <c r="X1725" s="543"/>
      <c r="Y1725" s="543"/>
    </row>
    <row r="1726" spans="1:25" x14ac:dyDescent="0.25">
      <c r="A1726" s="543"/>
      <c r="B1726" s="543"/>
      <c r="C1726" s="543"/>
      <c r="D1726" s="543"/>
      <c r="E1726" s="543"/>
      <c r="F1726" s="543"/>
      <c r="G1726" s="543"/>
      <c r="H1726" s="543"/>
      <c r="I1726" s="543"/>
      <c r="J1726" s="543"/>
      <c r="K1726" s="543"/>
      <c r="L1726" s="543">
        <f t="shared" si="25"/>
        <v>0</v>
      </c>
      <c r="M1726" s="543"/>
      <c r="N1726" s="543"/>
      <c r="O1726" s="543"/>
      <c r="P1726" s="543"/>
      <c r="Q1726" s="543"/>
      <c r="R1726" s="543"/>
      <c r="S1726" s="543"/>
      <c r="T1726" s="543"/>
      <c r="U1726" s="543"/>
      <c r="V1726" s="543"/>
      <c r="W1726" s="543"/>
      <c r="X1726" s="543"/>
      <c r="Y1726" s="543"/>
    </row>
    <row r="1727" spans="1:25" x14ac:dyDescent="0.25">
      <c r="A1727" s="543"/>
      <c r="B1727" s="543"/>
      <c r="C1727" s="543"/>
      <c r="D1727" s="543"/>
      <c r="E1727" s="543"/>
      <c r="F1727" s="543"/>
      <c r="G1727" s="543"/>
      <c r="H1727" s="543"/>
      <c r="I1727" s="543"/>
      <c r="J1727" s="543"/>
      <c r="K1727" s="543"/>
      <c r="L1727" s="543">
        <f t="shared" si="25"/>
        <v>0</v>
      </c>
      <c r="M1727" s="543"/>
      <c r="N1727" s="543"/>
      <c r="O1727" s="543"/>
      <c r="P1727" s="543"/>
      <c r="Q1727" s="543"/>
      <c r="R1727" s="543"/>
      <c r="S1727" s="543"/>
      <c r="T1727" s="543"/>
      <c r="U1727" s="543"/>
      <c r="V1727" s="543"/>
      <c r="W1727" s="543"/>
      <c r="X1727" s="543"/>
      <c r="Y1727" s="543"/>
    </row>
    <row r="1728" spans="1:25" x14ac:dyDescent="0.25">
      <c r="A1728" s="543"/>
      <c r="B1728" s="543"/>
      <c r="C1728" s="543"/>
      <c r="D1728" s="543"/>
      <c r="E1728" s="543"/>
      <c r="F1728" s="543"/>
      <c r="G1728" s="543"/>
      <c r="H1728" s="543"/>
      <c r="I1728" s="543"/>
      <c r="J1728" s="543"/>
      <c r="K1728" s="543"/>
      <c r="L1728" s="543">
        <f t="shared" si="25"/>
        <v>0</v>
      </c>
      <c r="M1728" s="543"/>
      <c r="N1728" s="543"/>
      <c r="O1728" s="543"/>
      <c r="P1728" s="543"/>
      <c r="Q1728" s="543"/>
      <c r="R1728" s="543"/>
      <c r="S1728" s="543"/>
      <c r="T1728" s="543"/>
      <c r="U1728" s="543"/>
      <c r="V1728" s="543"/>
      <c r="W1728" s="543"/>
      <c r="X1728" s="543"/>
      <c r="Y1728" s="543"/>
    </row>
    <row r="1729" spans="1:25" x14ac:dyDescent="0.25">
      <c r="A1729" s="543"/>
      <c r="B1729" s="543"/>
      <c r="C1729" s="543"/>
      <c r="D1729" s="543"/>
      <c r="E1729" s="543"/>
      <c r="F1729" s="543"/>
      <c r="G1729" s="543"/>
      <c r="H1729" s="543"/>
      <c r="I1729" s="543"/>
      <c r="J1729" s="543"/>
      <c r="K1729" s="543"/>
      <c r="L1729" s="543">
        <f t="shared" si="25"/>
        <v>0</v>
      </c>
      <c r="M1729" s="543"/>
      <c r="N1729" s="543"/>
      <c r="O1729" s="543"/>
      <c r="P1729" s="543"/>
      <c r="Q1729" s="543"/>
      <c r="R1729" s="543"/>
      <c r="S1729" s="543"/>
      <c r="T1729" s="543"/>
      <c r="U1729" s="543"/>
      <c r="V1729" s="543"/>
      <c r="W1729" s="543"/>
      <c r="X1729" s="543"/>
      <c r="Y1729" s="543"/>
    </row>
    <row r="1730" spans="1:25" x14ac:dyDescent="0.25">
      <c r="A1730" s="543"/>
      <c r="B1730" s="543"/>
      <c r="C1730" s="543"/>
      <c r="D1730" s="543"/>
      <c r="E1730" s="543"/>
      <c r="F1730" s="543"/>
      <c r="G1730" s="543"/>
      <c r="H1730" s="543"/>
      <c r="I1730" s="543"/>
      <c r="J1730" s="543"/>
      <c r="K1730" s="543"/>
      <c r="L1730" s="543">
        <f t="shared" si="25"/>
        <v>0</v>
      </c>
      <c r="M1730" s="543"/>
      <c r="N1730" s="543"/>
      <c r="O1730" s="543"/>
      <c r="P1730" s="543"/>
      <c r="Q1730" s="543"/>
      <c r="R1730" s="543"/>
      <c r="S1730" s="543"/>
      <c r="T1730" s="543"/>
      <c r="U1730" s="543"/>
      <c r="V1730" s="543"/>
      <c r="W1730" s="543"/>
      <c r="X1730" s="543"/>
      <c r="Y1730" s="543"/>
    </row>
    <row r="1731" spans="1:25" x14ac:dyDescent="0.25">
      <c r="A1731" s="543"/>
      <c r="B1731" s="543"/>
      <c r="C1731" s="543"/>
      <c r="D1731" s="543"/>
      <c r="E1731" s="543"/>
      <c r="F1731" s="543"/>
      <c r="G1731" s="543"/>
      <c r="H1731" s="543"/>
      <c r="I1731" s="543"/>
      <c r="J1731" s="543"/>
      <c r="K1731" s="543"/>
      <c r="L1731" s="543">
        <f t="shared" si="25"/>
        <v>0</v>
      </c>
      <c r="M1731" s="543"/>
      <c r="N1731" s="543"/>
      <c r="O1731" s="543"/>
      <c r="P1731" s="543"/>
      <c r="Q1731" s="543"/>
      <c r="R1731" s="543"/>
      <c r="S1731" s="543"/>
      <c r="T1731" s="543"/>
      <c r="U1731" s="543"/>
      <c r="V1731" s="543"/>
      <c r="W1731" s="543"/>
      <c r="X1731" s="543"/>
      <c r="Y1731" s="543"/>
    </row>
    <row r="1732" spans="1:25" x14ac:dyDescent="0.25">
      <c r="A1732" s="543"/>
      <c r="B1732" s="543"/>
      <c r="C1732" s="543"/>
      <c r="D1732" s="543"/>
      <c r="E1732" s="543"/>
      <c r="F1732" s="543"/>
      <c r="G1732" s="543"/>
      <c r="H1732" s="543"/>
      <c r="I1732" s="543"/>
      <c r="J1732" s="543"/>
      <c r="K1732" s="543"/>
      <c r="L1732" s="543">
        <f t="shared" si="25"/>
        <v>0</v>
      </c>
      <c r="M1732" s="543"/>
      <c r="N1732" s="543"/>
      <c r="O1732" s="543"/>
      <c r="P1732" s="543"/>
      <c r="Q1732" s="543"/>
      <c r="R1732" s="543"/>
      <c r="S1732" s="543"/>
      <c r="T1732" s="543"/>
      <c r="U1732" s="543"/>
      <c r="V1732" s="543"/>
      <c r="W1732" s="543"/>
      <c r="X1732" s="543"/>
      <c r="Y1732" s="543"/>
    </row>
    <row r="1733" spans="1:25" x14ac:dyDescent="0.25">
      <c r="A1733" s="543"/>
      <c r="B1733" s="543"/>
      <c r="C1733" s="543"/>
      <c r="D1733" s="543"/>
      <c r="E1733" s="543"/>
      <c r="F1733" s="543"/>
      <c r="G1733" s="543"/>
      <c r="H1733" s="543"/>
      <c r="I1733" s="543"/>
      <c r="J1733" s="543"/>
      <c r="K1733" s="543"/>
      <c r="L1733" s="543">
        <f t="shared" si="25"/>
        <v>0</v>
      </c>
      <c r="M1733" s="543"/>
      <c r="N1733" s="543"/>
      <c r="O1733" s="543"/>
      <c r="P1733" s="543"/>
      <c r="Q1733" s="543"/>
      <c r="R1733" s="543"/>
      <c r="S1733" s="543"/>
      <c r="T1733" s="543"/>
      <c r="U1733" s="543"/>
      <c r="V1733" s="543"/>
      <c r="W1733" s="543"/>
      <c r="X1733" s="543"/>
      <c r="Y1733" s="543"/>
    </row>
    <row r="1734" spans="1:25" x14ac:dyDescent="0.25">
      <c r="A1734" s="543"/>
      <c r="B1734" s="543"/>
      <c r="C1734" s="543"/>
      <c r="D1734" s="543"/>
      <c r="E1734" s="543"/>
      <c r="F1734" s="543"/>
      <c r="G1734" s="543"/>
      <c r="H1734" s="543"/>
      <c r="I1734" s="543"/>
      <c r="J1734" s="543"/>
      <c r="K1734" s="543"/>
      <c r="L1734" s="543">
        <f t="shared" si="25"/>
        <v>0</v>
      </c>
      <c r="M1734" s="543"/>
      <c r="N1734" s="543"/>
      <c r="O1734" s="543"/>
      <c r="P1734" s="543"/>
      <c r="Q1734" s="543"/>
      <c r="R1734" s="543"/>
      <c r="S1734" s="543"/>
      <c r="T1734" s="543"/>
      <c r="U1734" s="543"/>
      <c r="V1734" s="543"/>
      <c r="W1734" s="543"/>
      <c r="X1734" s="543"/>
      <c r="Y1734" s="543"/>
    </row>
    <row r="1735" spans="1:25" x14ac:dyDescent="0.25">
      <c r="A1735" s="543"/>
      <c r="B1735" s="543"/>
      <c r="C1735" s="543"/>
      <c r="D1735" s="543"/>
      <c r="E1735" s="543"/>
      <c r="F1735" s="543"/>
      <c r="G1735" s="543"/>
      <c r="H1735" s="543"/>
      <c r="I1735" s="543"/>
      <c r="J1735" s="543"/>
      <c r="K1735" s="543"/>
      <c r="L1735" s="543">
        <f t="shared" si="25"/>
        <v>0</v>
      </c>
      <c r="M1735" s="543"/>
      <c r="N1735" s="543"/>
      <c r="O1735" s="543"/>
      <c r="P1735" s="543"/>
      <c r="Q1735" s="543"/>
      <c r="R1735" s="543"/>
      <c r="S1735" s="543"/>
      <c r="T1735" s="543"/>
      <c r="U1735" s="543"/>
      <c r="V1735" s="543"/>
      <c r="W1735" s="543"/>
      <c r="X1735" s="543"/>
      <c r="Y1735" s="543"/>
    </row>
    <row r="1736" spans="1:25" x14ac:dyDescent="0.25">
      <c r="A1736" s="543"/>
      <c r="B1736" s="543"/>
      <c r="C1736" s="543"/>
      <c r="D1736" s="543"/>
      <c r="E1736" s="543"/>
      <c r="F1736" s="543"/>
      <c r="G1736" s="543"/>
      <c r="H1736" s="543"/>
      <c r="I1736" s="543"/>
      <c r="J1736" s="543"/>
      <c r="K1736" s="543"/>
      <c r="L1736" s="543">
        <f t="shared" si="25"/>
        <v>0</v>
      </c>
      <c r="M1736" s="543"/>
      <c r="N1736" s="543"/>
      <c r="O1736" s="543"/>
      <c r="P1736" s="543"/>
      <c r="Q1736" s="543"/>
      <c r="R1736" s="543"/>
      <c r="S1736" s="543"/>
      <c r="T1736" s="543"/>
      <c r="U1736" s="543"/>
      <c r="V1736" s="543"/>
      <c r="W1736" s="543"/>
      <c r="X1736" s="543"/>
      <c r="Y1736" s="543"/>
    </row>
    <row r="1737" spans="1:25" x14ac:dyDescent="0.25">
      <c r="A1737" s="543"/>
      <c r="B1737" s="543"/>
      <c r="C1737" s="543"/>
      <c r="D1737" s="543"/>
      <c r="E1737" s="543"/>
      <c r="F1737" s="543"/>
      <c r="G1737" s="543"/>
      <c r="H1737" s="543"/>
      <c r="I1737" s="543"/>
      <c r="J1737" s="543"/>
      <c r="K1737" s="543"/>
      <c r="L1737" s="543">
        <f t="shared" si="25"/>
        <v>0</v>
      </c>
      <c r="M1737" s="543"/>
      <c r="N1737" s="543"/>
      <c r="O1737" s="543"/>
      <c r="P1737" s="543"/>
      <c r="Q1737" s="543"/>
      <c r="R1737" s="543"/>
      <c r="S1737" s="543"/>
      <c r="T1737" s="543"/>
      <c r="U1737" s="543"/>
      <c r="V1737" s="543"/>
      <c r="W1737" s="543"/>
      <c r="X1737" s="543"/>
      <c r="Y1737" s="543"/>
    </row>
    <row r="1738" spans="1:25" x14ac:dyDescent="0.25">
      <c r="A1738" s="543"/>
      <c r="B1738" s="543"/>
      <c r="C1738" s="543"/>
      <c r="D1738" s="543"/>
      <c r="E1738" s="543"/>
      <c r="F1738" s="543"/>
      <c r="G1738" s="543"/>
      <c r="H1738" s="543"/>
      <c r="I1738" s="543"/>
      <c r="J1738" s="543"/>
      <c r="K1738" s="543"/>
      <c r="L1738" s="543">
        <f t="shared" si="25"/>
        <v>0</v>
      </c>
      <c r="M1738" s="543"/>
      <c r="N1738" s="543"/>
      <c r="O1738" s="543"/>
      <c r="P1738" s="543"/>
      <c r="Q1738" s="543"/>
      <c r="R1738" s="543"/>
      <c r="S1738" s="543"/>
      <c r="T1738" s="543"/>
      <c r="U1738" s="543"/>
      <c r="V1738" s="543"/>
      <c r="W1738" s="543"/>
      <c r="X1738" s="543"/>
      <c r="Y1738" s="543"/>
    </row>
    <row r="1739" spans="1:25" x14ac:dyDescent="0.25">
      <c r="A1739" s="543"/>
      <c r="B1739" s="543"/>
      <c r="C1739" s="543"/>
      <c r="D1739" s="543"/>
      <c r="E1739" s="543"/>
      <c r="F1739" s="543"/>
      <c r="G1739" s="543"/>
      <c r="H1739" s="543"/>
      <c r="I1739" s="543"/>
      <c r="J1739" s="543"/>
      <c r="K1739" s="543"/>
      <c r="L1739" s="543">
        <f t="shared" si="25"/>
        <v>0</v>
      </c>
      <c r="M1739" s="543"/>
      <c r="N1739" s="543"/>
      <c r="O1739" s="543"/>
      <c r="P1739" s="543"/>
      <c r="Q1739" s="543"/>
      <c r="R1739" s="543"/>
      <c r="S1739" s="543"/>
      <c r="T1739" s="543"/>
      <c r="U1739" s="543"/>
      <c r="V1739" s="543"/>
      <c r="W1739" s="543"/>
      <c r="X1739" s="543"/>
      <c r="Y1739" s="543"/>
    </row>
    <row r="1740" spans="1:25" x14ac:dyDescent="0.25">
      <c r="A1740" s="543"/>
      <c r="B1740" s="543"/>
      <c r="C1740" s="543"/>
      <c r="D1740" s="543"/>
      <c r="E1740" s="543"/>
      <c r="F1740" s="543"/>
      <c r="G1740" s="543"/>
      <c r="H1740" s="543"/>
      <c r="I1740" s="543"/>
      <c r="J1740" s="543"/>
      <c r="K1740" s="543"/>
      <c r="L1740" s="543">
        <f t="shared" si="25"/>
        <v>0</v>
      </c>
      <c r="M1740" s="543"/>
      <c r="N1740" s="543"/>
      <c r="O1740" s="543"/>
      <c r="P1740" s="543"/>
      <c r="Q1740" s="543"/>
      <c r="R1740" s="543"/>
      <c r="S1740" s="543"/>
      <c r="T1740" s="543"/>
      <c r="U1740" s="543"/>
      <c r="V1740" s="543"/>
      <c r="W1740" s="543"/>
      <c r="X1740" s="543"/>
      <c r="Y1740" s="543"/>
    </row>
    <row r="1741" spans="1:25" x14ac:dyDescent="0.25">
      <c r="A1741" s="543"/>
      <c r="B1741" s="543"/>
      <c r="C1741" s="543"/>
      <c r="D1741" s="543"/>
      <c r="E1741" s="543"/>
      <c r="F1741" s="543"/>
      <c r="G1741" s="543"/>
      <c r="H1741" s="543"/>
      <c r="I1741" s="543"/>
      <c r="J1741" s="543"/>
      <c r="K1741" s="543"/>
      <c r="L1741" s="543">
        <f t="shared" si="25"/>
        <v>0</v>
      </c>
      <c r="M1741" s="543"/>
      <c r="N1741" s="543"/>
      <c r="O1741" s="543"/>
      <c r="P1741" s="543"/>
      <c r="Q1741" s="543"/>
      <c r="R1741" s="543"/>
      <c r="S1741" s="543"/>
      <c r="T1741" s="543"/>
      <c r="U1741" s="543"/>
      <c r="V1741" s="543"/>
      <c r="W1741" s="543"/>
      <c r="X1741" s="543"/>
      <c r="Y1741" s="543"/>
    </row>
    <row r="1742" spans="1:25" x14ac:dyDescent="0.25">
      <c r="A1742" s="543"/>
      <c r="B1742" s="543"/>
      <c r="C1742" s="543"/>
      <c r="D1742" s="543"/>
      <c r="E1742" s="543"/>
      <c r="F1742" s="543"/>
      <c r="G1742" s="543"/>
      <c r="H1742" s="543"/>
      <c r="I1742" s="543"/>
      <c r="J1742" s="543"/>
      <c r="K1742" s="543"/>
      <c r="L1742" s="543">
        <f t="shared" si="25"/>
        <v>0</v>
      </c>
      <c r="M1742" s="543"/>
      <c r="N1742" s="543"/>
      <c r="O1742" s="543"/>
      <c r="P1742" s="543"/>
      <c r="Q1742" s="543"/>
      <c r="R1742" s="543"/>
      <c r="S1742" s="543"/>
      <c r="T1742" s="543"/>
      <c r="U1742" s="543"/>
      <c r="V1742" s="543"/>
      <c r="W1742" s="543"/>
      <c r="X1742" s="543"/>
      <c r="Y1742" s="543"/>
    </row>
    <row r="1743" spans="1:25" x14ac:dyDescent="0.25">
      <c r="A1743" s="543"/>
      <c r="B1743" s="543"/>
      <c r="C1743" s="543"/>
      <c r="D1743" s="543"/>
      <c r="E1743" s="543"/>
      <c r="F1743" s="543"/>
      <c r="G1743" s="543"/>
      <c r="H1743" s="543"/>
      <c r="I1743" s="543"/>
      <c r="J1743" s="543"/>
      <c r="K1743" s="543"/>
      <c r="L1743" s="543">
        <f t="shared" si="25"/>
        <v>0</v>
      </c>
      <c r="M1743" s="543"/>
      <c r="N1743" s="543"/>
      <c r="O1743" s="543"/>
      <c r="P1743" s="543"/>
      <c r="Q1743" s="543"/>
      <c r="R1743" s="543"/>
      <c r="S1743" s="543"/>
      <c r="T1743" s="543"/>
      <c r="U1743" s="543"/>
      <c r="V1743" s="543"/>
      <c r="W1743" s="543"/>
      <c r="X1743" s="543"/>
      <c r="Y1743" s="543"/>
    </row>
    <row r="1744" spans="1:25" x14ac:dyDescent="0.25">
      <c r="A1744" s="543"/>
      <c r="B1744" s="543"/>
      <c r="C1744" s="543"/>
      <c r="D1744" s="543"/>
      <c r="E1744" s="543"/>
      <c r="F1744" s="543"/>
      <c r="G1744" s="543"/>
      <c r="H1744" s="543"/>
      <c r="I1744" s="543"/>
      <c r="J1744" s="543"/>
      <c r="K1744" s="543"/>
      <c r="L1744" s="543">
        <f t="shared" si="25"/>
        <v>0</v>
      </c>
      <c r="M1744" s="543"/>
      <c r="N1744" s="543"/>
      <c r="O1744" s="543"/>
      <c r="P1744" s="543"/>
      <c r="Q1744" s="543"/>
      <c r="R1744" s="543"/>
      <c r="S1744" s="543"/>
      <c r="T1744" s="543"/>
      <c r="U1744" s="543"/>
      <c r="V1744" s="543"/>
      <c r="W1744" s="543"/>
      <c r="X1744" s="543"/>
      <c r="Y1744" s="543"/>
    </row>
    <row r="1745" spans="1:25" x14ac:dyDescent="0.25">
      <c r="A1745" s="543"/>
      <c r="B1745" s="543"/>
      <c r="C1745" s="543"/>
      <c r="D1745" s="543"/>
      <c r="E1745" s="543"/>
      <c r="F1745" s="543"/>
      <c r="G1745" s="543"/>
      <c r="H1745" s="543"/>
      <c r="I1745" s="543"/>
      <c r="J1745" s="543"/>
      <c r="K1745" s="543"/>
      <c r="L1745" s="543">
        <f t="shared" si="25"/>
        <v>0</v>
      </c>
      <c r="M1745" s="543"/>
      <c r="N1745" s="543"/>
      <c r="O1745" s="543"/>
      <c r="P1745" s="543"/>
      <c r="Q1745" s="543"/>
      <c r="R1745" s="543"/>
      <c r="S1745" s="543"/>
      <c r="T1745" s="543"/>
      <c r="U1745" s="543"/>
      <c r="V1745" s="543"/>
      <c r="W1745" s="543"/>
      <c r="X1745" s="543"/>
      <c r="Y1745" s="543"/>
    </row>
    <row r="1746" spans="1:25" x14ac:dyDescent="0.25">
      <c r="A1746" s="543"/>
      <c r="B1746" s="543"/>
      <c r="C1746" s="543"/>
      <c r="D1746" s="543"/>
      <c r="E1746" s="543"/>
      <c r="F1746" s="543"/>
      <c r="G1746" s="543"/>
      <c r="H1746" s="543"/>
      <c r="I1746" s="543"/>
      <c r="J1746" s="543"/>
      <c r="K1746" s="543"/>
      <c r="L1746" s="543">
        <f t="shared" si="25"/>
        <v>0</v>
      </c>
      <c r="M1746" s="543"/>
      <c r="N1746" s="543"/>
      <c r="O1746" s="543"/>
      <c r="P1746" s="543"/>
      <c r="Q1746" s="543"/>
      <c r="R1746" s="543"/>
      <c r="S1746" s="543"/>
      <c r="T1746" s="543"/>
      <c r="U1746" s="543"/>
      <c r="V1746" s="543"/>
      <c r="W1746" s="543"/>
      <c r="X1746" s="543"/>
      <c r="Y1746" s="543"/>
    </row>
    <row r="1747" spans="1:25" x14ac:dyDescent="0.25">
      <c r="A1747" s="543"/>
      <c r="B1747" s="543"/>
      <c r="C1747" s="543"/>
      <c r="D1747" s="543"/>
      <c r="E1747" s="543"/>
      <c r="F1747" s="543"/>
      <c r="G1747" s="543"/>
      <c r="H1747" s="543"/>
      <c r="I1747" s="543"/>
      <c r="J1747" s="543"/>
      <c r="K1747" s="543"/>
      <c r="L1747" s="543">
        <f t="shared" si="25"/>
        <v>0</v>
      </c>
      <c r="M1747" s="543"/>
      <c r="N1747" s="543"/>
      <c r="O1747" s="543"/>
      <c r="P1747" s="543"/>
      <c r="Q1747" s="543"/>
      <c r="R1747" s="543"/>
      <c r="S1747" s="543"/>
      <c r="T1747" s="543"/>
      <c r="U1747" s="543"/>
      <c r="V1747" s="543"/>
      <c r="W1747" s="543"/>
      <c r="X1747" s="543"/>
      <c r="Y1747" s="543"/>
    </row>
    <row r="1748" spans="1:25" x14ac:dyDescent="0.25">
      <c r="A1748" s="543"/>
      <c r="B1748" s="543"/>
      <c r="C1748" s="543"/>
      <c r="D1748" s="543"/>
      <c r="E1748" s="543"/>
      <c r="F1748" s="543"/>
      <c r="G1748" s="543"/>
      <c r="H1748" s="543"/>
      <c r="I1748" s="543"/>
      <c r="J1748" s="543"/>
      <c r="K1748" s="543"/>
      <c r="L1748" s="543">
        <f t="shared" si="25"/>
        <v>0</v>
      </c>
      <c r="M1748" s="543"/>
      <c r="N1748" s="543"/>
      <c r="O1748" s="543"/>
      <c r="P1748" s="543"/>
      <c r="Q1748" s="543"/>
      <c r="R1748" s="543"/>
      <c r="S1748" s="543"/>
      <c r="T1748" s="543"/>
      <c r="U1748" s="543"/>
      <c r="V1748" s="543"/>
      <c r="W1748" s="543"/>
      <c r="X1748" s="543"/>
      <c r="Y1748" s="543"/>
    </row>
    <row r="1749" spans="1:25" x14ac:dyDescent="0.25">
      <c r="A1749" s="543"/>
      <c r="B1749" s="543"/>
      <c r="C1749" s="543"/>
      <c r="D1749" s="543"/>
      <c r="E1749" s="543"/>
      <c r="F1749" s="543"/>
      <c r="G1749" s="543"/>
      <c r="H1749" s="543"/>
      <c r="I1749" s="543"/>
      <c r="J1749" s="543"/>
      <c r="K1749" s="543"/>
      <c r="L1749" s="543">
        <f t="shared" si="25"/>
        <v>0</v>
      </c>
      <c r="M1749" s="543"/>
      <c r="N1749" s="543"/>
      <c r="O1749" s="543"/>
      <c r="P1749" s="543"/>
      <c r="Q1749" s="543"/>
      <c r="R1749" s="543"/>
      <c r="S1749" s="543"/>
      <c r="T1749" s="543"/>
      <c r="U1749" s="543"/>
      <c r="V1749" s="543"/>
      <c r="W1749" s="543"/>
      <c r="X1749" s="543"/>
      <c r="Y1749" s="543"/>
    </row>
    <row r="1750" spans="1:25" x14ac:dyDescent="0.25">
      <c r="A1750" s="543"/>
      <c r="B1750" s="543"/>
      <c r="C1750" s="543"/>
      <c r="D1750" s="543"/>
      <c r="E1750" s="543"/>
      <c r="F1750" s="543"/>
      <c r="G1750" s="543"/>
      <c r="H1750" s="543"/>
      <c r="I1750" s="543"/>
      <c r="J1750" s="543"/>
      <c r="K1750" s="543"/>
      <c r="L1750" s="543">
        <f t="shared" si="25"/>
        <v>0</v>
      </c>
      <c r="M1750" s="543"/>
      <c r="N1750" s="543"/>
      <c r="O1750" s="543"/>
      <c r="P1750" s="543"/>
      <c r="Q1750" s="543"/>
      <c r="R1750" s="543"/>
      <c r="S1750" s="543"/>
      <c r="T1750" s="543"/>
      <c r="U1750" s="543"/>
      <c r="V1750" s="543"/>
      <c r="W1750" s="543"/>
      <c r="X1750" s="543"/>
      <c r="Y1750" s="543"/>
    </row>
    <row r="1751" spans="1:25" x14ac:dyDescent="0.25">
      <c r="A1751" s="543"/>
      <c r="B1751" s="543"/>
      <c r="C1751" s="543"/>
      <c r="D1751" s="543"/>
      <c r="E1751" s="543"/>
      <c r="F1751" s="543"/>
      <c r="G1751" s="543"/>
      <c r="H1751" s="543"/>
      <c r="I1751" s="543"/>
      <c r="J1751" s="543"/>
      <c r="K1751" s="543"/>
      <c r="L1751" s="543">
        <f t="shared" si="25"/>
        <v>0</v>
      </c>
      <c r="M1751" s="543"/>
      <c r="N1751" s="543"/>
      <c r="O1751" s="543"/>
      <c r="P1751" s="543"/>
      <c r="Q1751" s="543"/>
      <c r="R1751" s="543"/>
      <c r="S1751" s="543"/>
      <c r="T1751" s="543"/>
      <c r="U1751" s="543"/>
      <c r="V1751" s="543"/>
      <c r="W1751" s="543"/>
      <c r="X1751" s="543"/>
      <c r="Y1751" s="543"/>
    </row>
    <row r="1752" spans="1:25" x14ac:dyDescent="0.25">
      <c r="A1752" s="543"/>
      <c r="B1752" s="543"/>
      <c r="C1752" s="543"/>
      <c r="D1752" s="543"/>
      <c r="E1752" s="543"/>
      <c r="F1752" s="543"/>
      <c r="G1752" s="543"/>
      <c r="H1752" s="543"/>
      <c r="I1752" s="543"/>
      <c r="J1752" s="543"/>
      <c r="K1752" s="543"/>
      <c r="L1752" s="543">
        <f t="shared" si="25"/>
        <v>0</v>
      </c>
      <c r="M1752" s="543"/>
      <c r="N1752" s="543"/>
      <c r="O1752" s="543"/>
      <c r="P1752" s="543"/>
      <c r="Q1752" s="543"/>
      <c r="R1752" s="543"/>
      <c r="S1752" s="543"/>
      <c r="T1752" s="543"/>
      <c r="U1752" s="543"/>
      <c r="V1752" s="543"/>
      <c r="W1752" s="543"/>
      <c r="X1752" s="543"/>
      <c r="Y1752" s="543"/>
    </row>
    <row r="1753" spans="1:25" x14ac:dyDescent="0.25">
      <c r="A1753" s="543"/>
      <c r="B1753" s="543"/>
      <c r="C1753" s="543"/>
      <c r="D1753" s="543"/>
      <c r="E1753" s="543"/>
      <c r="F1753" s="543"/>
      <c r="G1753" s="543"/>
      <c r="H1753" s="543"/>
      <c r="I1753" s="543"/>
      <c r="J1753" s="543"/>
      <c r="K1753" s="543"/>
      <c r="L1753" s="543">
        <f t="shared" si="25"/>
        <v>0</v>
      </c>
      <c r="M1753" s="543"/>
      <c r="N1753" s="543"/>
      <c r="O1753" s="543"/>
      <c r="P1753" s="543"/>
      <c r="Q1753" s="543"/>
      <c r="R1753" s="543"/>
      <c r="S1753" s="543"/>
      <c r="T1753" s="543"/>
      <c r="U1753" s="543"/>
      <c r="V1753" s="543"/>
      <c r="W1753" s="543"/>
      <c r="X1753" s="543"/>
      <c r="Y1753" s="543"/>
    </row>
    <row r="1754" spans="1:25" x14ac:dyDescent="0.25">
      <c r="A1754" s="543"/>
      <c r="B1754" s="543"/>
      <c r="C1754" s="543"/>
      <c r="D1754" s="543"/>
      <c r="E1754" s="543"/>
      <c r="F1754" s="543"/>
      <c r="G1754" s="543"/>
      <c r="H1754" s="543"/>
      <c r="I1754" s="543"/>
      <c r="J1754" s="543"/>
      <c r="K1754" s="543"/>
      <c r="L1754" s="543">
        <f t="shared" si="25"/>
        <v>0</v>
      </c>
      <c r="M1754" s="543"/>
      <c r="N1754" s="543"/>
      <c r="O1754" s="543"/>
      <c r="P1754" s="543"/>
      <c r="Q1754" s="543"/>
      <c r="R1754" s="543"/>
      <c r="S1754" s="543"/>
      <c r="T1754" s="543"/>
      <c r="U1754" s="543"/>
      <c r="V1754" s="543"/>
      <c r="W1754" s="543"/>
      <c r="X1754" s="543"/>
      <c r="Y1754" s="543"/>
    </row>
    <row r="1755" spans="1:25" x14ac:dyDescent="0.25">
      <c r="A1755" s="543"/>
      <c r="B1755" s="543"/>
      <c r="C1755" s="543"/>
      <c r="D1755" s="543"/>
      <c r="E1755" s="543"/>
      <c r="F1755" s="543"/>
      <c r="G1755" s="543"/>
      <c r="H1755" s="543"/>
      <c r="I1755" s="543"/>
      <c r="J1755" s="543"/>
      <c r="K1755" s="543"/>
      <c r="L1755" s="543">
        <f t="shared" si="25"/>
        <v>0</v>
      </c>
      <c r="M1755" s="543"/>
      <c r="N1755" s="543"/>
      <c r="O1755" s="543"/>
      <c r="P1755" s="543"/>
      <c r="Q1755" s="543"/>
      <c r="R1755" s="543"/>
      <c r="S1755" s="543"/>
      <c r="T1755" s="543"/>
      <c r="U1755" s="543"/>
      <c r="V1755" s="543"/>
      <c r="W1755" s="543"/>
      <c r="X1755" s="543"/>
      <c r="Y1755" s="543"/>
    </row>
    <row r="1756" spans="1:25" x14ac:dyDescent="0.25">
      <c r="A1756" s="543"/>
      <c r="B1756" s="543"/>
      <c r="C1756" s="543"/>
      <c r="D1756" s="543"/>
      <c r="E1756" s="543"/>
      <c r="F1756" s="543"/>
      <c r="G1756" s="543"/>
      <c r="H1756" s="543"/>
      <c r="I1756" s="543"/>
      <c r="J1756" s="543"/>
      <c r="K1756" s="543"/>
      <c r="L1756" s="543">
        <f t="shared" si="25"/>
        <v>0</v>
      </c>
      <c r="M1756" s="543"/>
      <c r="N1756" s="543"/>
      <c r="O1756" s="543"/>
      <c r="P1756" s="543"/>
      <c r="Q1756" s="543"/>
      <c r="R1756" s="543"/>
      <c r="S1756" s="543"/>
      <c r="T1756" s="543"/>
      <c r="U1756" s="543"/>
      <c r="V1756" s="543"/>
      <c r="W1756" s="543"/>
      <c r="X1756" s="543"/>
      <c r="Y1756" s="543"/>
    </row>
    <row r="1757" spans="1:25" x14ac:dyDescent="0.25">
      <c r="A1757" s="543"/>
      <c r="B1757" s="543"/>
      <c r="C1757" s="543"/>
      <c r="D1757" s="543"/>
      <c r="E1757" s="543"/>
      <c r="F1757" s="543"/>
      <c r="G1757" s="543"/>
      <c r="H1757" s="543"/>
      <c r="I1757" s="543"/>
      <c r="J1757" s="543"/>
      <c r="K1757" s="543"/>
      <c r="L1757" s="543">
        <f t="shared" si="25"/>
        <v>0</v>
      </c>
      <c r="M1757" s="543"/>
      <c r="N1757" s="543"/>
      <c r="O1757" s="543"/>
      <c r="P1757" s="543"/>
      <c r="Q1757" s="543"/>
      <c r="R1757" s="543"/>
      <c r="S1757" s="543"/>
      <c r="T1757" s="543"/>
      <c r="U1757" s="543"/>
      <c r="V1757" s="543"/>
      <c r="W1757" s="543"/>
      <c r="X1757" s="543"/>
      <c r="Y1757" s="543"/>
    </row>
    <row r="1758" spans="1:25" x14ac:dyDescent="0.25">
      <c r="A1758" s="543"/>
      <c r="B1758" s="543"/>
      <c r="C1758" s="543"/>
      <c r="D1758" s="543"/>
      <c r="E1758" s="543"/>
      <c r="F1758" s="543"/>
      <c r="G1758" s="543"/>
      <c r="H1758" s="543"/>
      <c r="I1758" s="543"/>
      <c r="J1758" s="543"/>
      <c r="K1758" s="543"/>
      <c r="L1758" s="543">
        <f t="shared" si="25"/>
        <v>0</v>
      </c>
      <c r="M1758" s="543"/>
      <c r="N1758" s="543"/>
      <c r="O1758" s="543"/>
      <c r="P1758" s="543"/>
      <c r="Q1758" s="543"/>
      <c r="R1758" s="543"/>
      <c r="S1758" s="543"/>
      <c r="T1758" s="543"/>
      <c r="U1758" s="543"/>
      <c r="V1758" s="543"/>
      <c r="W1758" s="543"/>
      <c r="X1758" s="543"/>
      <c r="Y1758" s="543"/>
    </row>
    <row r="1759" spans="1:25" x14ac:dyDescent="0.25">
      <c r="A1759" s="543"/>
      <c r="B1759" s="543"/>
      <c r="C1759" s="543"/>
      <c r="D1759" s="543"/>
      <c r="E1759" s="543"/>
      <c r="F1759" s="543"/>
      <c r="G1759" s="543"/>
      <c r="H1759" s="543"/>
      <c r="I1759" s="543"/>
      <c r="J1759" s="543"/>
      <c r="K1759" s="543"/>
      <c r="L1759" s="543">
        <f t="shared" ref="L1759:L1822" si="26">E1759</f>
        <v>0</v>
      </c>
      <c r="M1759" s="543"/>
      <c r="N1759" s="543"/>
      <c r="O1759" s="543"/>
      <c r="P1759" s="543"/>
      <c r="Q1759" s="543"/>
      <c r="R1759" s="543"/>
      <c r="S1759" s="543"/>
      <c r="T1759" s="543"/>
      <c r="U1759" s="543"/>
      <c r="V1759" s="543"/>
      <c r="W1759" s="543"/>
      <c r="X1759" s="543"/>
      <c r="Y1759" s="543"/>
    </row>
    <row r="1760" spans="1:25" x14ac:dyDescent="0.25">
      <c r="A1760" s="543"/>
      <c r="B1760" s="543"/>
      <c r="C1760" s="543"/>
      <c r="D1760" s="543"/>
      <c r="E1760" s="543"/>
      <c r="F1760" s="543"/>
      <c r="G1760" s="543"/>
      <c r="H1760" s="543"/>
      <c r="I1760" s="543"/>
      <c r="J1760" s="543"/>
      <c r="K1760" s="543"/>
      <c r="L1760" s="543">
        <f t="shared" si="26"/>
        <v>0</v>
      </c>
      <c r="M1760" s="543"/>
      <c r="N1760" s="543"/>
      <c r="O1760" s="543"/>
      <c r="P1760" s="543"/>
      <c r="Q1760" s="543"/>
      <c r="R1760" s="543"/>
      <c r="S1760" s="543"/>
      <c r="T1760" s="543"/>
      <c r="U1760" s="543"/>
      <c r="V1760" s="543"/>
      <c r="W1760" s="543"/>
      <c r="X1760" s="543"/>
      <c r="Y1760" s="543"/>
    </row>
    <row r="1761" spans="1:25" x14ac:dyDescent="0.25">
      <c r="A1761" s="543"/>
      <c r="B1761" s="543"/>
      <c r="C1761" s="543"/>
      <c r="D1761" s="543"/>
      <c r="E1761" s="543"/>
      <c r="F1761" s="543"/>
      <c r="G1761" s="543"/>
      <c r="H1761" s="543"/>
      <c r="I1761" s="543"/>
      <c r="J1761" s="543"/>
      <c r="K1761" s="543"/>
      <c r="L1761" s="543">
        <f t="shared" si="26"/>
        <v>0</v>
      </c>
      <c r="M1761" s="543"/>
      <c r="N1761" s="543"/>
      <c r="O1761" s="543"/>
      <c r="P1761" s="543"/>
      <c r="Q1761" s="543"/>
      <c r="R1761" s="543"/>
      <c r="S1761" s="543"/>
      <c r="T1761" s="543"/>
      <c r="U1761" s="543"/>
      <c r="V1761" s="543"/>
      <c r="W1761" s="543"/>
      <c r="X1761" s="543"/>
      <c r="Y1761" s="543"/>
    </row>
    <row r="1762" spans="1:25" x14ac:dyDescent="0.25">
      <c r="A1762" s="543"/>
      <c r="B1762" s="543"/>
      <c r="C1762" s="543"/>
      <c r="D1762" s="543"/>
      <c r="E1762" s="543"/>
      <c r="F1762" s="543"/>
      <c r="G1762" s="543"/>
      <c r="H1762" s="543"/>
      <c r="I1762" s="543"/>
      <c r="J1762" s="543"/>
      <c r="K1762" s="543"/>
      <c r="L1762" s="543">
        <f t="shared" si="26"/>
        <v>0</v>
      </c>
      <c r="M1762" s="543"/>
      <c r="N1762" s="543"/>
      <c r="O1762" s="543"/>
      <c r="P1762" s="543"/>
      <c r="Q1762" s="543"/>
      <c r="R1762" s="543"/>
      <c r="S1762" s="543"/>
      <c r="T1762" s="543"/>
      <c r="U1762" s="543"/>
      <c r="V1762" s="543"/>
      <c r="W1762" s="543"/>
      <c r="X1762" s="543"/>
      <c r="Y1762" s="543"/>
    </row>
    <row r="1763" spans="1:25" x14ac:dyDescent="0.25">
      <c r="A1763" s="543"/>
      <c r="B1763" s="543"/>
      <c r="C1763" s="543"/>
      <c r="D1763" s="543"/>
      <c r="E1763" s="543"/>
      <c r="F1763" s="543"/>
      <c r="G1763" s="543"/>
      <c r="H1763" s="543"/>
      <c r="I1763" s="543"/>
      <c r="J1763" s="543"/>
      <c r="K1763" s="543"/>
      <c r="L1763" s="543">
        <f t="shared" si="26"/>
        <v>0</v>
      </c>
      <c r="M1763" s="543"/>
      <c r="N1763" s="543"/>
      <c r="O1763" s="543"/>
      <c r="P1763" s="543"/>
      <c r="Q1763" s="543"/>
      <c r="R1763" s="543"/>
      <c r="S1763" s="543"/>
      <c r="T1763" s="543"/>
      <c r="U1763" s="543"/>
      <c r="V1763" s="543"/>
      <c r="W1763" s="543"/>
      <c r="X1763" s="543"/>
      <c r="Y1763" s="543"/>
    </row>
    <row r="1764" spans="1:25" x14ac:dyDescent="0.25">
      <c r="A1764" s="543"/>
      <c r="B1764" s="543"/>
      <c r="C1764" s="543"/>
      <c r="D1764" s="543"/>
      <c r="E1764" s="543"/>
      <c r="F1764" s="543"/>
      <c r="G1764" s="543"/>
      <c r="H1764" s="543"/>
      <c r="I1764" s="543"/>
      <c r="J1764" s="543"/>
      <c r="K1764" s="543"/>
      <c r="L1764" s="543">
        <f t="shared" si="26"/>
        <v>0</v>
      </c>
      <c r="M1764" s="543"/>
      <c r="N1764" s="543"/>
      <c r="O1764" s="543"/>
      <c r="P1764" s="543"/>
      <c r="Q1764" s="543"/>
      <c r="R1764" s="543"/>
      <c r="S1764" s="543"/>
      <c r="T1764" s="543"/>
      <c r="U1764" s="543"/>
      <c r="V1764" s="543"/>
      <c r="W1764" s="543"/>
      <c r="X1764" s="543"/>
      <c r="Y1764" s="543"/>
    </row>
    <row r="1765" spans="1:25" x14ac:dyDescent="0.25">
      <c r="A1765" s="543"/>
      <c r="B1765" s="543"/>
      <c r="C1765" s="543"/>
      <c r="D1765" s="543"/>
      <c r="E1765" s="543"/>
      <c r="F1765" s="543"/>
      <c r="G1765" s="543"/>
      <c r="H1765" s="543"/>
      <c r="I1765" s="543"/>
      <c r="J1765" s="543"/>
      <c r="K1765" s="543"/>
      <c r="L1765" s="543">
        <f t="shared" si="26"/>
        <v>0</v>
      </c>
      <c r="M1765" s="543"/>
      <c r="N1765" s="543"/>
      <c r="O1765" s="543"/>
      <c r="P1765" s="543"/>
      <c r="Q1765" s="543"/>
      <c r="R1765" s="543"/>
      <c r="S1765" s="543"/>
      <c r="T1765" s="543"/>
      <c r="U1765" s="543"/>
      <c r="V1765" s="543"/>
      <c r="W1765" s="543"/>
      <c r="X1765" s="543"/>
      <c r="Y1765" s="543"/>
    </row>
    <row r="1766" spans="1:25" x14ac:dyDescent="0.25">
      <c r="A1766" s="543"/>
      <c r="B1766" s="543"/>
      <c r="C1766" s="543"/>
      <c r="D1766" s="543"/>
      <c r="E1766" s="543"/>
      <c r="F1766" s="543"/>
      <c r="G1766" s="543"/>
      <c r="H1766" s="543"/>
      <c r="I1766" s="543"/>
      <c r="J1766" s="543"/>
      <c r="K1766" s="543"/>
      <c r="L1766" s="543">
        <f t="shared" si="26"/>
        <v>0</v>
      </c>
      <c r="M1766" s="543"/>
      <c r="N1766" s="543"/>
      <c r="O1766" s="543"/>
      <c r="P1766" s="543"/>
      <c r="Q1766" s="543"/>
      <c r="R1766" s="543"/>
      <c r="S1766" s="543"/>
      <c r="T1766" s="543"/>
      <c r="U1766" s="543"/>
      <c r="V1766" s="543"/>
      <c r="W1766" s="543"/>
      <c r="X1766" s="543"/>
      <c r="Y1766" s="543"/>
    </row>
    <row r="1767" spans="1:25" x14ac:dyDescent="0.25">
      <c r="A1767" s="543"/>
      <c r="B1767" s="543"/>
      <c r="C1767" s="543"/>
      <c r="D1767" s="543"/>
      <c r="E1767" s="543"/>
      <c r="F1767" s="543"/>
      <c r="G1767" s="543"/>
      <c r="H1767" s="543"/>
      <c r="I1767" s="543"/>
      <c r="J1767" s="543"/>
      <c r="K1767" s="543"/>
      <c r="L1767" s="543">
        <f t="shared" si="26"/>
        <v>0</v>
      </c>
      <c r="M1767" s="543"/>
      <c r="N1767" s="543"/>
      <c r="O1767" s="543"/>
      <c r="P1767" s="543"/>
      <c r="Q1767" s="543"/>
      <c r="R1767" s="543"/>
      <c r="S1767" s="543"/>
      <c r="T1767" s="543"/>
      <c r="U1767" s="543"/>
      <c r="V1767" s="543"/>
      <c r="W1767" s="543"/>
      <c r="X1767" s="543"/>
      <c r="Y1767" s="543"/>
    </row>
    <row r="1768" spans="1:25" x14ac:dyDescent="0.25">
      <c r="A1768" s="543"/>
      <c r="B1768" s="543"/>
      <c r="C1768" s="543"/>
      <c r="D1768" s="543"/>
      <c r="E1768" s="543"/>
      <c r="F1768" s="543"/>
      <c r="G1768" s="543"/>
      <c r="H1768" s="543"/>
      <c r="I1768" s="543"/>
      <c r="J1768" s="543"/>
      <c r="K1768" s="543"/>
      <c r="L1768" s="543">
        <f t="shared" si="26"/>
        <v>0</v>
      </c>
      <c r="M1768" s="543"/>
      <c r="N1768" s="543"/>
      <c r="O1768" s="543"/>
      <c r="P1768" s="543"/>
      <c r="Q1768" s="543"/>
      <c r="R1768" s="543"/>
      <c r="S1768" s="543"/>
      <c r="T1768" s="543"/>
      <c r="U1768" s="543"/>
      <c r="V1768" s="543"/>
      <c r="W1768" s="543"/>
      <c r="X1768" s="543"/>
      <c r="Y1768" s="543"/>
    </row>
    <row r="1769" spans="1:25" x14ac:dyDescent="0.25">
      <c r="A1769" s="543"/>
      <c r="B1769" s="543"/>
      <c r="C1769" s="543"/>
      <c r="D1769" s="543"/>
      <c r="E1769" s="543"/>
      <c r="F1769" s="543"/>
      <c r="G1769" s="543"/>
      <c r="H1769" s="543"/>
      <c r="I1769" s="543"/>
      <c r="J1769" s="543"/>
      <c r="K1769" s="543"/>
      <c r="L1769" s="543">
        <f t="shared" si="26"/>
        <v>0</v>
      </c>
      <c r="M1769" s="543"/>
      <c r="N1769" s="543"/>
      <c r="O1769" s="543"/>
      <c r="P1769" s="543"/>
      <c r="Q1769" s="543"/>
      <c r="R1769" s="543"/>
      <c r="S1769" s="543"/>
      <c r="T1769" s="543"/>
      <c r="U1769" s="543"/>
      <c r="V1769" s="543"/>
      <c r="W1769" s="543"/>
      <c r="X1769" s="543"/>
      <c r="Y1769" s="543"/>
    </row>
    <row r="1770" spans="1:25" x14ac:dyDescent="0.25">
      <c r="A1770" s="543"/>
      <c r="B1770" s="543"/>
      <c r="C1770" s="543"/>
      <c r="D1770" s="543"/>
      <c r="E1770" s="543"/>
      <c r="F1770" s="543"/>
      <c r="G1770" s="543"/>
      <c r="H1770" s="543"/>
      <c r="I1770" s="543"/>
      <c r="J1770" s="543"/>
      <c r="K1770" s="543"/>
      <c r="L1770" s="543">
        <f t="shared" si="26"/>
        <v>0</v>
      </c>
      <c r="M1770" s="543"/>
      <c r="N1770" s="543"/>
      <c r="O1770" s="543"/>
      <c r="P1770" s="543"/>
      <c r="Q1770" s="543"/>
      <c r="R1770" s="543"/>
      <c r="S1770" s="543"/>
      <c r="T1770" s="543"/>
      <c r="U1770" s="543"/>
      <c r="V1770" s="543"/>
      <c r="W1770" s="543"/>
      <c r="X1770" s="543"/>
      <c r="Y1770" s="543"/>
    </row>
    <row r="1771" spans="1:25" x14ac:dyDescent="0.25">
      <c r="A1771" s="543"/>
      <c r="B1771" s="543"/>
      <c r="C1771" s="543"/>
      <c r="D1771" s="543"/>
      <c r="E1771" s="543"/>
      <c r="F1771" s="543"/>
      <c r="G1771" s="543"/>
      <c r="H1771" s="543"/>
      <c r="I1771" s="543"/>
      <c r="J1771" s="543"/>
      <c r="K1771" s="543"/>
      <c r="L1771" s="543">
        <f t="shared" si="26"/>
        <v>0</v>
      </c>
      <c r="M1771" s="543"/>
      <c r="N1771" s="543"/>
      <c r="O1771" s="543"/>
      <c r="P1771" s="543"/>
      <c r="Q1771" s="543"/>
      <c r="R1771" s="543"/>
      <c r="S1771" s="543"/>
      <c r="T1771" s="543"/>
      <c r="U1771" s="543"/>
      <c r="V1771" s="543"/>
      <c r="W1771" s="543"/>
      <c r="X1771" s="543"/>
      <c r="Y1771" s="543"/>
    </row>
    <row r="1772" spans="1:25" x14ac:dyDescent="0.25">
      <c r="A1772" s="543"/>
      <c r="B1772" s="543"/>
      <c r="C1772" s="543"/>
      <c r="D1772" s="543"/>
      <c r="E1772" s="543"/>
      <c r="F1772" s="543"/>
      <c r="G1772" s="543"/>
      <c r="H1772" s="543"/>
      <c r="I1772" s="543"/>
      <c r="J1772" s="543"/>
      <c r="K1772" s="543"/>
      <c r="L1772" s="543">
        <f t="shared" si="26"/>
        <v>0</v>
      </c>
      <c r="M1772" s="543"/>
      <c r="N1772" s="543"/>
      <c r="O1772" s="543"/>
      <c r="P1772" s="543"/>
      <c r="Q1772" s="543"/>
      <c r="R1772" s="543"/>
      <c r="S1772" s="543"/>
      <c r="T1772" s="543"/>
      <c r="U1772" s="543"/>
      <c r="V1772" s="543"/>
      <c r="W1772" s="543"/>
      <c r="X1772" s="543"/>
      <c r="Y1772" s="543"/>
    </row>
    <row r="1773" spans="1:25" x14ac:dyDescent="0.25">
      <c r="A1773" s="543"/>
      <c r="B1773" s="543"/>
      <c r="C1773" s="543"/>
      <c r="D1773" s="543"/>
      <c r="E1773" s="543"/>
      <c r="F1773" s="543"/>
      <c r="G1773" s="543"/>
      <c r="H1773" s="543"/>
      <c r="I1773" s="543"/>
      <c r="J1773" s="543"/>
      <c r="K1773" s="543"/>
      <c r="L1773" s="543">
        <f t="shared" si="26"/>
        <v>0</v>
      </c>
      <c r="M1773" s="543"/>
      <c r="N1773" s="543"/>
      <c r="O1773" s="543"/>
      <c r="P1773" s="543"/>
      <c r="Q1773" s="543"/>
      <c r="R1773" s="543"/>
      <c r="S1773" s="543"/>
      <c r="T1773" s="543"/>
      <c r="U1773" s="543"/>
      <c r="V1773" s="543"/>
      <c r="W1773" s="543"/>
      <c r="X1773" s="543"/>
      <c r="Y1773" s="543"/>
    </row>
    <row r="1774" spans="1:25" x14ac:dyDescent="0.25">
      <c r="A1774" s="543"/>
      <c r="B1774" s="543"/>
      <c r="C1774" s="543"/>
      <c r="D1774" s="543"/>
      <c r="E1774" s="543"/>
      <c r="F1774" s="543"/>
      <c r="G1774" s="543"/>
      <c r="H1774" s="543"/>
      <c r="I1774" s="543"/>
      <c r="J1774" s="543"/>
      <c r="K1774" s="543"/>
      <c r="L1774" s="543">
        <f t="shared" si="26"/>
        <v>0</v>
      </c>
      <c r="M1774" s="543"/>
      <c r="N1774" s="543"/>
      <c r="O1774" s="543"/>
      <c r="P1774" s="543"/>
      <c r="Q1774" s="543"/>
      <c r="R1774" s="543"/>
      <c r="S1774" s="543"/>
      <c r="T1774" s="543"/>
      <c r="U1774" s="543"/>
      <c r="V1774" s="543"/>
      <c r="W1774" s="543"/>
      <c r="X1774" s="543"/>
      <c r="Y1774" s="543"/>
    </row>
    <row r="1775" spans="1:25" x14ac:dyDescent="0.25">
      <c r="A1775" s="543"/>
      <c r="B1775" s="543"/>
      <c r="C1775" s="543"/>
      <c r="D1775" s="543"/>
      <c r="E1775" s="543"/>
      <c r="F1775" s="543"/>
      <c r="G1775" s="543"/>
      <c r="H1775" s="543"/>
      <c r="I1775" s="543"/>
      <c r="J1775" s="543"/>
      <c r="K1775" s="543"/>
      <c r="L1775" s="543">
        <f t="shared" si="26"/>
        <v>0</v>
      </c>
      <c r="M1775" s="543"/>
      <c r="N1775" s="543"/>
      <c r="O1775" s="543"/>
      <c r="P1775" s="543"/>
      <c r="Q1775" s="543"/>
      <c r="R1775" s="543"/>
      <c r="S1775" s="543"/>
      <c r="T1775" s="543"/>
      <c r="U1775" s="543"/>
      <c r="V1775" s="543"/>
      <c r="W1775" s="543"/>
      <c r="X1775" s="543"/>
      <c r="Y1775" s="543"/>
    </row>
    <row r="1776" spans="1:25" x14ac:dyDescent="0.25">
      <c r="A1776" s="543"/>
      <c r="B1776" s="543"/>
      <c r="C1776" s="543"/>
      <c r="D1776" s="543"/>
      <c r="E1776" s="543"/>
      <c r="F1776" s="543"/>
      <c r="G1776" s="543"/>
      <c r="H1776" s="543"/>
      <c r="I1776" s="543"/>
      <c r="J1776" s="543"/>
      <c r="K1776" s="543"/>
      <c r="L1776" s="543">
        <f t="shared" si="26"/>
        <v>0</v>
      </c>
      <c r="M1776" s="543"/>
      <c r="N1776" s="543"/>
      <c r="O1776" s="543"/>
      <c r="P1776" s="543"/>
      <c r="Q1776" s="543"/>
      <c r="R1776" s="543"/>
      <c r="S1776" s="543"/>
      <c r="T1776" s="543"/>
      <c r="U1776" s="543"/>
      <c r="V1776" s="543"/>
      <c r="W1776" s="543"/>
      <c r="X1776" s="543"/>
      <c r="Y1776" s="543"/>
    </row>
    <row r="1777" spans="1:25" x14ac:dyDescent="0.25">
      <c r="A1777" s="543"/>
      <c r="B1777" s="543"/>
      <c r="C1777" s="543"/>
      <c r="D1777" s="543"/>
      <c r="E1777" s="543"/>
      <c r="F1777" s="543"/>
      <c r="G1777" s="543"/>
      <c r="H1777" s="543"/>
      <c r="I1777" s="543"/>
      <c r="J1777" s="543"/>
      <c r="K1777" s="543"/>
      <c r="L1777" s="543">
        <f t="shared" si="26"/>
        <v>0</v>
      </c>
      <c r="M1777" s="543"/>
      <c r="N1777" s="543"/>
      <c r="O1777" s="543"/>
      <c r="P1777" s="543"/>
      <c r="Q1777" s="543"/>
      <c r="R1777" s="543"/>
      <c r="S1777" s="543"/>
      <c r="T1777" s="543"/>
      <c r="U1777" s="543"/>
      <c r="V1777" s="543"/>
      <c r="W1777" s="543"/>
      <c r="X1777" s="543"/>
      <c r="Y1777" s="543"/>
    </row>
    <row r="1778" spans="1:25" x14ac:dyDescent="0.25">
      <c r="A1778" s="543"/>
      <c r="B1778" s="543"/>
      <c r="C1778" s="543"/>
      <c r="D1778" s="543"/>
      <c r="E1778" s="543"/>
      <c r="F1778" s="543"/>
      <c r="G1778" s="543"/>
      <c r="H1778" s="543"/>
      <c r="I1778" s="543"/>
      <c r="J1778" s="543"/>
      <c r="K1778" s="543"/>
      <c r="L1778" s="543">
        <f t="shared" si="26"/>
        <v>0</v>
      </c>
      <c r="M1778" s="543"/>
      <c r="N1778" s="543"/>
      <c r="O1778" s="543"/>
      <c r="P1778" s="543"/>
      <c r="Q1778" s="543"/>
      <c r="R1778" s="543"/>
      <c r="S1778" s="543"/>
      <c r="T1778" s="543"/>
      <c r="U1778" s="543"/>
      <c r="V1778" s="543"/>
      <c r="W1778" s="543"/>
      <c r="X1778" s="543"/>
      <c r="Y1778" s="543"/>
    </row>
    <row r="1779" spans="1:25" x14ac:dyDescent="0.25">
      <c r="A1779" s="543"/>
      <c r="B1779" s="543"/>
      <c r="C1779" s="543"/>
      <c r="D1779" s="543"/>
      <c r="E1779" s="543"/>
      <c r="F1779" s="543"/>
      <c r="G1779" s="543"/>
      <c r="H1779" s="543"/>
      <c r="I1779" s="543"/>
      <c r="J1779" s="543"/>
      <c r="K1779" s="543"/>
      <c r="L1779" s="543">
        <f t="shared" si="26"/>
        <v>0</v>
      </c>
      <c r="M1779" s="543"/>
      <c r="N1779" s="543"/>
      <c r="O1779" s="543"/>
      <c r="P1779" s="543"/>
      <c r="Q1779" s="543"/>
      <c r="R1779" s="543"/>
      <c r="S1779" s="543"/>
      <c r="T1779" s="543"/>
      <c r="U1779" s="543"/>
      <c r="V1779" s="543"/>
      <c r="W1779" s="543"/>
      <c r="X1779" s="543"/>
      <c r="Y1779" s="543"/>
    </row>
    <row r="1780" spans="1:25" x14ac:dyDescent="0.25">
      <c r="A1780" s="543"/>
      <c r="B1780" s="543"/>
      <c r="C1780" s="543"/>
      <c r="D1780" s="543"/>
      <c r="E1780" s="543"/>
      <c r="F1780" s="543"/>
      <c r="G1780" s="543"/>
      <c r="H1780" s="543"/>
      <c r="I1780" s="543"/>
      <c r="J1780" s="543"/>
      <c r="K1780" s="543"/>
      <c r="L1780" s="543">
        <f t="shared" si="26"/>
        <v>0</v>
      </c>
      <c r="M1780" s="543"/>
      <c r="N1780" s="543"/>
      <c r="O1780" s="543"/>
      <c r="P1780" s="543"/>
      <c r="Q1780" s="543"/>
      <c r="R1780" s="543"/>
      <c r="S1780" s="543"/>
      <c r="T1780" s="543"/>
      <c r="U1780" s="543"/>
      <c r="V1780" s="543"/>
      <c r="W1780" s="543"/>
      <c r="X1780" s="543"/>
      <c r="Y1780" s="543"/>
    </row>
    <row r="1781" spans="1:25" x14ac:dyDescent="0.25">
      <c r="A1781" s="543"/>
      <c r="B1781" s="543"/>
      <c r="C1781" s="543"/>
      <c r="D1781" s="543"/>
      <c r="E1781" s="543"/>
      <c r="F1781" s="543"/>
      <c r="G1781" s="543"/>
      <c r="H1781" s="543"/>
      <c r="I1781" s="543"/>
      <c r="J1781" s="543"/>
      <c r="K1781" s="543"/>
      <c r="L1781" s="543">
        <f t="shared" si="26"/>
        <v>0</v>
      </c>
      <c r="M1781" s="543"/>
      <c r="N1781" s="543"/>
      <c r="O1781" s="543"/>
      <c r="P1781" s="543"/>
      <c r="Q1781" s="543"/>
      <c r="R1781" s="543"/>
      <c r="S1781" s="543"/>
      <c r="T1781" s="543"/>
      <c r="U1781" s="543"/>
      <c r="V1781" s="543"/>
      <c r="W1781" s="543"/>
      <c r="X1781" s="543"/>
      <c r="Y1781" s="543"/>
    </row>
    <row r="1782" spans="1:25" x14ac:dyDescent="0.25">
      <c r="A1782" s="543"/>
      <c r="B1782" s="543"/>
      <c r="C1782" s="543"/>
      <c r="D1782" s="543"/>
      <c r="E1782" s="543"/>
      <c r="F1782" s="543"/>
      <c r="G1782" s="543"/>
      <c r="H1782" s="543"/>
      <c r="I1782" s="543"/>
      <c r="J1782" s="543"/>
      <c r="K1782" s="543"/>
      <c r="L1782" s="543">
        <f t="shared" si="26"/>
        <v>0</v>
      </c>
      <c r="M1782" s="543"/>
      <c r="N1782" s="543"/>
      <c r="O1782" s="543"/>
      <c r="P1782" s="543"/>
      <c r="Q1782" s="543"/>
      <c r="R1782" s="543"/>
      <c r="S1782" s="543"/>
      <c r="T1782" s="543"/>
      <c r="U1782" s="543"/>
      <c r="V1782" s="543"/>
      <c r="W1782" s="543"/>
      <c r="X1782" s="543"/>
      <c r="Y1782" s="543"/>
    </row>
    <row r="1783" spans="1:25" x14ac:dyDescent="0.25">
      <c r="A1783" s="543"/>
      <c r="B1783" s="543"/>
      <c r="C1783" s="543"/>
      <c r="D1783" s="543"/>
      <c r="E1783" s="543"/>
      <c r="F1783" s="543"/>
      <c r="G1783" s="543"/>
      <c r="H1783" s="543"/>
      <c r="I1783" s="543"/>
      <c r="J1783" s="543"/>
      <c r="K1783" s="543"/>
      <c r="L1783" s="543">
        <f t="shared" si="26"/>
        <v>0</v>
      </c>
      <c r="M1783" s="543"/>
      <c r="N1783" s="543"/>
      <c r="O1783" s="543"/>
      <c r="P1783" s="543"/>
      <c r="Q1783" s="543"/>
      <c r="R1783" s="543"/>
      <c r="S1783" s="543"/>
      <c r="T1783" s="543"/>
      <c r="U1783" s="543"/>
      <c r="V1783" s="543"/>
      <c r="W1783" s="543"/>
      <c r="X1783" s="543"/>
      <c r="Y1783" s="543"/>
    </row>
    <row r="1784" spans="1:25" x14ac:dyDescent="0.25">
      <c r="A1784" s="543"/>
      <c r="B1784" s="543"/>
      <c r="C1784" s="543"/>
      <c r="D1784" s="543"/>
      <c r="E1784" s="543"/>
      <c r="F1784" s="543"/>
      <c r="G1784" s="543"/>
      <c r="H1784" s="543"/>
      <c r="I1784" s="543"/>
      <c r="J1784" s="543"/>
      <c r="K1784" s="543"/>
      <c r="L1784" s="543">
        <f t="shared" si="26"/>
        <v>0</v>
      </c>
      <c r="M1784" s="543"/>
      <c r="N1784" s="543"/>
      <c r="O1784" s="543"/>
      <c r="P1784" s="543"/>
      <c r="Q1784" s="543"/>
      <c r="R1784" s="543"/>
      <c r="S1784" s="543"/>
      <c r="T1784" s="543"/>
      <c r="U1784" s="543"/>
      <c r="V1784" s="543"/>
      <c r="W1784" s="543"/>
      <c r="X1784" s="543"/>
      <c r="Y1784" s="543"/>
    </row>
    <row r="1785" spans="1:25" x14ac:dyDescent="0.25">
      <c r="A1785" s="543"/>
      <c r="B1785" s="543"/>
      <c r="C1785" s="543"/>
      <c r="D1785" s="543"/>
      <c r="E1785" s="543"/>
      <c r="F1785" s="543"/>
      <c r="G1785" s="543"/>
      <c r="H1785" s="543"/>
      <c r="I1785" s="543"/>
      <c r="J1785" s="543"/>
      <c r="K1785" s="543"/>
      <c r="L1785" s="543">
        <f t="shared" si="26"/>
        <v>0</v>
      </c>
      <c r="M1785" s="543"/>
      <c r="N1785" s="543"/>
      <c r="O1785" s="543"/>
      <c r="P1785" s="543"/>
      <c r="Q1785" s="543"/>
      <c r="R1785" s="543"/>
      <c r="S1785" s="543"/>
      <c r="T1785" s="543"/>
      <c r="U1785" s="543"/>
      <c r="V1785" s="543"/>
      <c r="W1785" s="543"/>
      <c r="X1785" s="543"/>
      <c r="Y1785" s="543"/>
    </row>
    <row r="1786" spans="1:25" x14ac:dyDescent="0.25">
      <c r="A1786" s="543"/>
      <c r="B1786" s="543"/>
      <c r="C1786" s="543"/>
      <c r="D1786" s="543"/>
      <c r="E1786" s="543"/>
      <c r="F1786" s="543"/>
      <c r="G1786" s="543"/>
      <c r="H1786" s="543"/>
      <c r="I1786" s="543"/>
      <c r="J1786" s="543"/>
      <c r="K1786" s="543"/>
      <c r="L1786" s="543">
        <f t="shared" si="26"/>
        <v>0</v>
      </c>
      <c r="M1786" s="543"/>
      <c r="N1786" s="543"/>
      <c r="O1786" s="543"/>
      <c r="P1786" s="543"/>
      <c r="Q1786" s="543"/>
      <c r="R1786" s="543"/>
      <c r="S1786" s="543"/>
      <c r="T1786" s="543"/>
      <c r="U1786" s="543"/>
      <c r="V1786" s="543"/>
      <c r="W1786" s="543"/>
      <c r="X1786" s="543"/>
      <c r="Y1786" s="543"/>
    </row>
    <row r="1787" spans="1:25" x14ac:dyDescent="0.25">
      <c r="A1787" s="543"/>
      <c r="B1787" s="543"/>
      <c r="C1787" s="543"/>
      <c r="D1787" s="543"/>
      <c r="E1787" s="543"/>
      <c r="F1787" s="543"/>
      <c r="G1787" s="543"/>
      <c r="H1787" s="543"/>
      <c r="I1787" s="543"/>
      <c r="J1787" s="543"/>
      <c r="K1787" s="543"/>
      <c r="L1787" s="543">
        <f t="shared" si="26"/>
        <v>0</v>
      </c>
      <c r="M1787" s="543"/>
      <c r="N1787" s="543"/>
      <c r="O1787" s="543"/>
      <c r="P1787" s="543"/>
      <c r="Q1787" s="543"/>
      <c r="R1787" s="543"/>
      <c r="S1787" s="543"/>
      <c r="T1787" s="543"/>
      <c r="U1787" s="543"/>
      <c r="V1787" s="543"/>
      <c r="W1787" s="543"/>
      <c r="X1787" s="543"/>
      <c r="Y1787" s="543"/>
    </row>
    <row r="1788" spans="1:25" x14ac:dyDescent="0.25">
      <c r="A1788" s="543"/>
      <c r="B1788" s="543"/>
      <c r="C1788" s="543"/>
      <c r="D1788" s="543"/>
      <c r="E1788" s="543"/>
      <c r="F1788" s="543"/>
      <c r="G1788" s="543"/>
      <c r="H1788" s="543"/>
      <c r="I1788" s="543"/>
      <c r="J1788" s="543"/>
      <c r="K1788" s="543"/>
      <c r="L1788" s="543">
        <f t="shared" si="26"/>
        <v>0</v>
      </c>
      <c r="M1788" s="543"/>
      <c r="N1788" s="543"/>
      <c r="O1788" s="543"/>
      <c r="P1788" s="543"/>
      <c r="Q1788" s="543"/>
      <c r="R1788" s="543"/>
      <c r="S1788" s="543"/>
      <c r="T1788" s="543"/>
      <c r="U1788" s="543"/>
      <c r="V1788" s="543"/>
      <c r="W1788" s="543"/>
      <c r="X1788" s="543"/>
      <c r="Y1788" s="543"/>
    </row>
    <row r="1789" spans="1:25" x14ac:dyDescent="0.25">
      <c r="A1789" s="543"/>
      <c r="B1789" s="543"/>
      <c r="C1789" s="543"/>
      <c r="D1789" s="543"/>
      <c r="E1789" s="543"/>
      <c r="F1789" s="543"/>
      <c r="G1789" s="543"/>
      <c r="H1789" s="543"/>
      <c r="I1789" s="543"/>
      <c r="J1789" s="543"/>
      <c r="K1789" s="543"/>
      <c r="L1789" s="543">
        <f t="shared" si="26"/>
        <v>0</v>
      </c>
      <c r="M1789" s="543"/>
      <c r="N1789" s="543"/>
      <c r="O1789" s="543"/>
      <c r="P1789" s="543"/>
      <c r="Q1789" s="543"/>
      <c r="R1789" s="543"/>
      <c r="S1789" s="543"/>
      <c r="T1789" s="543"/>
      <c r="U1789" s="543"/>
      <c r="V1789" s="543"/>
      <c r="W1789" s="543"/>
      <c r="X1789" s="543"/>
      <c r="Y1789" s="543"/>
    </row>
    <row r="1790" spans="1:25" x14ac:dyDescent="0.25">
      <c r="A1790" s="543"/>
      <c r="B1790" s="543"/>
      <c r="C1790" s="543"/>
      <c r="D1790" s="543"/>
      <c r="E1790" s="543"/>
      <c r="F1790" s="543"/>
      <c r="G1790" s="543"/>
      <c r="H1790" s="543"/>
      <c r="I1790" s="543"/>
      <c r="J1790" s="543"/>
      <c r="K1790" s="543"/>
      <c r="L1790" s="543">
        <f t="shared" si="26"/>
        <v>0</v>
      </c>
      <c r="M1790" s="543"/>
      <c r="N1790" s="543"/>
      <c r="O1790" s="543"/>
      <c r="P1790" s="543"/>
      <c r="Q1790" s="543"/>
      <c r="R1790" s="543"/>
      <c r="S1790" s="543"/>
      <c r="T1790" s="543"/>
      <c r="U1790" s="543"/>
      <c r="V1790" s="543"/>
      <c r="W1790" s="543"/>
      <c r="X1790" s="543"/>
      <c r="Y1790" s="543"/>
    </row>
    <row r="1791" spans="1:25" x14ac:dyDescent="0.25">
      <c r="A1791" s="543"/>
      <c r="B1791" s="543"/>
      <c r="C1791" s="543"/>
      <c r="D1791" s="543"/>
      <c r="E1791" s="543"/>
      <c r="F1791" s="543"/>
      <c r="G1791" s="543"/>
      <c r="H1791" s="543"/>
      <c r="I1791" s="543"/>
      <c r="J1791" s="543"/>
      <c r="K1791" s="543"/>
      <c r="L1791" s="543">
        <f t="shared" si="26"/>
        <v>0</v>
      </c>
      <c r="M1791" s="543"/>
      <c r="N1791" s="543"/>
      <c r="O1791" s="543"/>
      <c r="P1791" s="543"/>
      <c r="Q1791" s="543"/>
      <c r="R1791" s="543"/>
      <c r="S1791" s="543"/>
      <c r="T1791" s="543"/>
      <c r="U1791" s="543"/>
      <c r="V1791" s="543"/>
      <c r="W1791" s="543"/>
      <c r="X1791" s="543"/>
      <c r="Y1791" s="543"/>
    </row>
    <row r="1792" spans="1:25" x14ac:dyDescent="0.25">
      <c r="A1792" s="543"/>
      <c r="B1792" s="543"/>
      <c r="C1792" s="543"/>
      <c r="D1792" s="543"/>
      <c r="E1792" s="543"/>
      <c r="F1792" s="543"/>
      <c r="G1792" s="543"/>
      <c r="H1792" s="543"/>
      <c r="I1792" s="543"/>
      <c r="J1792" s="543"/>
      <c r="K1792" s="543"/>
      <c r="L1792" s="543">
        <f t="shared" si="26"/>
        <v>0</v>
      </c>
      <c r="M1792" s="543"/>
      <c r="N1792" s="543"/>
      <c r="O1792" s="543"/>
      <c r="P1792" s="543"/>
      <c r="Q1792" s="543"/>
      <c r="R1792" s="543"/>
      <c r="S1792" s="543"/>
      <c r="T1792" s="543"/>
      <c r="U1792" s="543"/>
      <c r="V1792" s="543"/>
      <c r="W1792" s="543"/>
      <c r="X1792" s="543"/>
      <c r="Y1792" s="543"/>
    </row>
    <row r="1793" spans="1:25" x14ac:dyDescent="0.25">
      <c r="A1793" s="543"/>
      <c r="B1793" s="543"/>
      <c r="C1793" s="543"/>
      <c r="D1793" s="543"/>
      <c r="E1793" s="543"/>
      <c r="F1793" s="543"/>
      <c r="G1793" s="543"/>
      <c r="H1793" s="543"/>
      <c r="I1793" s="543"/>
      <c r="J1793" s="543"/>
      <c r="K1793" s="543"/>
      <c r="L1793" s="543">
        <f t="shared" si="26"/>
        <v>0</v>
      </c>
      <c r="M1793" s="543"/>
      <c r="N1793" s="543"/>
      <c r="O1793" s="543"/>
      <c r="P1793" s="543"/>
      <c r="Q1793" s="543"/>
      <c r="R1793" s="543"/>
      <c r="S1793" s="543"/>
      <c r="T1793" s="543"/>
      <c r="U1793" s="543"/>
      <c r="V1793" s="543"/>
      <c r="W1793" s="543"/>
      <c r="X1793" s="543"/>
      <c r="Y1793" s="543"/>
    </row>
    <row r="1794" spans="1:25" x14ac:dyDescent="0.25">
      <c r="A1794" s="543"/>
      <c r="B1794" s="543"/>
      <c r="C1794" s="543"/>
      <c r="D1794" s="543"/>
      <c r="E1794" s="543"/>
      <c r="F1794" s="543"/>
      <c r="G1794" s="543"/>
      <c r="H1794" s="543"/>
      <c r="I1794" s="543"/>
      <c r="J1794" s="543"/>
      <c r="K1794" s="543"/>
      <c r="L1794" s="543">
        <f t="shared" si="26"/>
        <v>0</v>
      </c>
      <c r="M1794" s="543"/>
      <c r="N1794" s="543"/>
      <c r="O1794" s="543"/>
      <c r="P1794" s="543"/>
      <c r="Q1794" s="543"/>
      <c r="R1794" s="543"/>
      <c r="S1794" s="543"/>
      <c r="T1794" s="543"/>
      <c r="U1794" s="543"/>
      <c r="V1794" s="543"/>
      <c r="W1794" s="543"/>
      <c r="X1794" s="543"/>
      <c r="Y1794" s="543"/>
    </row>
    <row r="1795" spans="1:25" x14ac:dyDescent="0.25">
      <c r="A1795" s="543"/>
      <c r="B1795" s="543"/>
      <c r="C1795" s="543"/>
      <c r="D1795" s="543"/>
      <c r="E1795" s="543"/>
      <c r="F1795" s="543"/>
      <c r="G1795" s="543"/>
      <c r="H1795" s="543"/>
      <c r="I1795" s="543"/>
      <c r="J1795" s="543"/>
      <c r="K1795" s="543"/>
      <c r="L1795" s="543">
        <f t="shared" si="26"/>
        <v>0</v>
      </c>
      <c r="M1795" s="543"/>
      <c r="N1795" s="543"/>
      <c r="O1795" s="543"/>
      <c r="P1795" s="543"/>
      <c r="Q1795" s="543"/>
      <c r="R1795" s="543"/>
      <c r="S1795" s="543"/>
      <c r="T1795" s="543"/>
      <c r="U1795" s="543"/>
      <c r="V1795" s="543"/>
      <c r="W1795" s="543"/>
      <c r="X1795" s="543"/>
      <c r="Y1795" s="543"/>
    </row>
    <row r="1796" spans="1:25" x14ac:dyDescent="0.25">
      <c r="A1796" s="543"/>
      <c r="B1796" s="543"/>
      <c r="C1796" s="543"/>
      <c r="D1796" s="543"/>
      <c r="E1796" s="543"/>
      <c r="F1796" s="543"/>
      <c r="G1796" s="543"/>
      <c r="H1796" s="543"/>
      <c r="I1796" s="543"/>
      <c r="J1796" s="543"/>
      <c r="K1796" s="543"/>
      <c r="L1796" s="543">
        <f t="shared" si="26"/>
        <v>0</v>
      </c>
      <c r="M1796" s="543"/>
      <c r="N1796" s="543"/>
      <c r="O1796" s="543"/>
      <c r="P1796" s="543"/>
      <c r="Q1796" s="543"/>
      <c r="R1796" s="543"/>
      <c r="S1796" s="543"/>
      <c r="T1796" s="543"/>
      <c r="U1796" s="543"/>
      <c r="V1796" s="543"/>
      <c r="W1796" s="543"/>
      <c r="X1796" s="543"/>
      <c r="Y1796" s="543"/>
    </row>
    <row r="1797" spans="1:25" x14ac:dyDescent="0.25">
      <c r="A1797" s="543"/>
      <c r="B1797" s="543"/>
      <c r="C1797" s="543"/>
      <c r="D1797" s="543"/>
      <c r="E1797" s="543"/>
      <c r="F1797" s="543"/>
      <c r="G1797" s="543"/>
      <c r="H1797" s="543"/>
      <c r="I1797" s="543"/>
      <c r="J1797" s="543"/>
      <c r="K1797" s="543"/>
      <c r="L1797" s="543">
        <f t="shared" si="26"/>
        <v>0</v>
      </c>
      <c r="M1797" s="543"/>
      <c r="N1797" s="543"/>
      <c r="O1797" s="543"/>
      <c r="P1797" s="543"/>
      <c r="Q1797" s="543"/>
      <c r="R1797" s="543"/>
      <c r="S1797" s="543"/>
      <c r="T1797" s="543"/>
      <c r="U1797" s="543"/>
      <c r="V1797" s="543"/>
      <c r="W1797" s="543"/>
      <c r="X1797" s="543"/>
      <c r="Y1797" s="543"/>
    </row>
    <row r="1798" spans="1:25" x14ac:dyDescent="0.25">
      <c r="A1798" s="543"/>
      <c r="B1798" s="543"/>
      <c r="C1798" s="543"/>
      <c r="D1798" s="543"/>
      <c r="E1798" s="543"/>
      <c r="F1798" s="543"/>
      <c r="G1798" s="543"/>
      <c r="H1798" s="543"/>
      <c r="I1798" s="543"/>
      <c r="J1798" s="543"/>
      <c r="K1798" s="543"/>
      <c r="L1798" s="543">
        <f t="shared" si="26"/>
        <v>0</v>
      </c>
      <c r="M1798" s="543"/>
      <c r="N1798" s="543"/>
      <c r="O1798" s="543"/>
      <c r="P1798" s="543"/>
      <c r="Q1798" s="543"/>
      <c r="R1798" s="543"/>
      <c r="S1798" s="543"/>
      <c r="T1798" s="543"/>
      <c r="U1798" s="543"/>
      <c r="V1798" s="543"/>
      <c r="W1798" s="543"/>
      <c r="X1798" s="543"/>
      <c r="Y1798" s="543"/>
    </row>
    <row r="1799" spans="1:25" x14ac:dyDescent="0.25">
      <c r="A1799" s="543"/>
      <c r="B1799" s="543"/>
      <c r="C1799" s="543"/>
      <c r="D1799" s="543"/>
      <c r="E1799" s="543"/>
      <c r="F1799" s="543"/>
      <c r="G1799" s="543"/>
      <c r="H1799" s="543"/>
      <c r="I1799" s="543"/>
      <c r="J1799" s="543"/>
      <c r="K1799" s="543"/>
      <c r="L1799" s="543">
        <f t="shared" si="26"/>
        <v>0</v>
      </c>
      <c r="M1799" s="543"/>
      <c r="N1799" s="543"/>
      <c r="O1799" s="543"/>
      <c r="P1799" s="543"/>
      <c r="Q1799" s="543"/>
      <c r="R1799" s="543"/>
      <c r="S1799" s="543"/>
      <c r="T1799" s="543"/>
      <c r="U1799" s="543"/>
      <c r="V1799" s="543"/>
      <c r="W1799" s="543"/>
      <c r="X1799" s="543"/>
      <c r="Y1799" s="543"/>
    </row>
    <row r="1800" spans="1:25" x14ac:dyDescent="0.25">
      <c r="A1800" s="543"/>
      <c r="B1800" s="543"/>
      <c r="C1800" s="543"/>
      <c r="D1800" s="543"/>
      <c r="E1800" s="543"/>
      <c r="F1800" s="543"/>
      <c r="G1800" s="543"/>
      <c r="H1800" s="543"/>
      <c r="I1800" s="543"/>
      <c r="J1800" s="543"/>
      <c r="K1800" s="543"/>
      <c r="L1800" s="543">
        <f t="shared" si="26"/>
        <v>0</v>
      </c>
      <c r="M1800" s="543"/>
      <c r="N1800" s="543"/>
      <c r="O1800" s="543"/>
      <c r="P1800" s="543"/>
      <c r="Q1800" s="543"/>
      <c r="R1800" s="543"/>
      <c r="S1800" s="543"/>
      <c r="T1800" s="543"/>
      <c r="U1800" s="543"/>
      <c r="V1800" s="543"/>
      <c r="W1800" s="543"/>
      <c r="X1800" s="543"/>
      <c r="Y1800" s="543"/>
    </row>
    <row r="1801" spans="1:25" x14ac:dyDescent="0.25">
      <c r="A1801" s="543"/>
      <c r="B1801" s="543"/>
      <c r="C1801" s="543"/>
      <c r="D1801" s="543"/>
      <c r="E1801" s="543"/>
      <c r="F1801" s="543"/>
      <c r="G1801" s="543"/>
      <c r="H1801" s="543"/>
      <c r="I1801" s="543"/>
      <c r="J1801" s="543"/>
      <c r="K1801" s="543"/>
      <c r="L1801" s="543">
        <f t="shared" si="26"/>
        <v>0</v>
      </c>
      <c r="M1801" s="543"/>
      <c r="N1801" s="543"/>
      <c r="O1801" s="543"/>
      <c r="P1801" s="543"/>
      <c r="Q1801" s="543"/>
      <c r="R1801" s="543"/>
      <c r="S1801" s="543"/>
      <c r="T1801" s="543"/>
      <c r="U1801" s="543"/>
      <c r="V1801" s="543"/>
      <c r="W1801" s="543"/>
      <c r="X1801" s="543"/>
      <c r="Y1801" s="543"/>
    </row>
    <row r="1802" spans="1:25" x14ac:dyDescent="0.25">
      <c r="A1802" s="543"/>
      <c r="B1802" s="543"/>
      <c r="C1802" s="543"/>
      <c r="D1802" s="543"/>
      <c r="E1802" s="543"/>
      <c r="F1802" s="543"/>
      <c r="G1802" s="543"/>
      <c r="H1802" s="543"/>
      <c r="I1802" s="543"/>
      <c r="J1802" s="543"/>
      <c r="K1802" s="543"/>
      <c r="L1802" s="543">
        <f t="shared" si="26"/>
        <v>0</v>
      </c>
      <c r="M1802" s="543"/>
      <c r="N1802" s="543"/>
      <c r="O1802" s="543"/>
      <c r="P1802" s="543"/>
      <c r="Q1802" s="543"/>
      <c r="R1802" s="543"/>
      <c r="S1802" s="543"/>
      <c r="T1802" s="543"/>
      <c r="U1802" s="543"/>
      <c r="V1802" s="543"/>
      <c r="W1802" s="543"/>
      <c r="X1802" s="543"/>
      <c r="Y1802" s="543"/>
    </row>
    <row r="1803" spans="1:25" x14ac:dyDescent="0.25">
      <c r="A1803" s="543"/>
      <c r="B1803" s="543"/>
      <c r="C1803" s="543"/>
      <c r="D1803" s="543"/>
      <c r="E1803" s="543"/>
      <c r="F1803" s="543"/>
      <c r="G1803" s="543"/>
      <c r="H1803" s="543"/>
      <c r="I1803" s="543"/>
      <c r="J1803" s="543"/>
      <c r="K1803" s="543"/>
      <c r="L1803" s="543">
        <f t="shared" si="26"/>
        <v>0</v>
      </c>
      <c r="M1803" s="543"/>
      <c r="N1803" s="543"/>
      <c r="O1803" s="543"/>
      <c r="P1803" s="543"/>
      <c r="Q1803" s="543"/>
      <c r="R1803" s="543"/>
      <c r="S1803" s="543"/>
      <c r="T1803" s="543"/>
      <c r="U1803" s="543"/>
      <c r="V1803" s="543"/>
      <c r="W1803" s="543"/>
      <c r="X1803" s="543"/>
      <c r="Y1803" s="543"/>
    </row>
    <row r="1804" spans="1:25" x14ac:dyDescent="0.25">
      <c r="A1804" s="543"/>
      <c r="B1804" s="543"/>
      <c r="C1804" s="543"/>
      <c r="D1804" s="543"/>
      <c r="E1804" s="543"/>
      <c r="F1804" s="543"/>
      <c r="G1804" s="543"/>
      <c r="H1804" s="543"/>
      <c r="I1804" s="543"/>
      <c r="J1804" s="543"/>
      <c r="K1804" s="543"/>
      <c r="L1804" s="543">
        <f t="shared" si="26"/>
        <v>0</v>
      </c>
      <c r="M1804" s="543"/>
      <c r="N1804" s="543"/>
      <c r="O1804" s="543"/>
      <c r="P1804" s="543"/>
      <c r="Q1804" s="543"/>
      <c r="R1804" s="543"/>
      <c r="S1804" s="543"/>
      <c r="T1804" s="543"/>
      <c r="U1804" s="543"/>
      <c r="V1804" s="543"/>
      <c r="W1804" s="543"/>
      <c r="X1804" s="543"/>
      <c r="Y1804" s="543"/>
    </row>
    <row r="1805" spans="1:25" x14ac:dyDescent="0.25">
      <c r="A1805" s="543"/>
      <c r="B1805" s="543"/>
      <c r="C1805" s="543"/>
      <c r="D1805" s="543"/>
      <c r="E1805" s="543"/>
      <c r="F1805" s="543"/>
      <c r="G1805" s="543"/>
      <c r="H1805" s="543"/>
      <c r="I1805" s="543"/>
      <c r="J1805" s="543"/>
      <c r="K1805" s="543"/>
      <c r="L1805" s="543">
        <f t="shared" si="26"/>
        <v>0</v>
      </c>
      <c r="M1805" s="543"/>
      <c r="N1805" s="543"/>
      <c r="O1805" s="543"/>
      <c r="P1805" s="543"/>
      <c r="Q1805" s="543"/>
      <c r="R1805" s="543"/>
      <c r="S1805" s="543"/>
      <c r="T1805" s="543"/>
      <c r="U1805" s="543"/>
      <c r="V1805" s="543"/>
      <c r="W1805" s="543"/>
      <c r="X1805" s="543"/>
      <c r="Y1805" s="543"/>
    </row>
    <row r="1806" spans="1:25" x14ac:dyDescent="0.25">
      <c r="A1806" s="543"/>
      <c r="B1806" s="543"/>
      <c r="C1806" s="543"/>
      <c r="D1806" s="543"/>
      <c r="E1806" s="543"/>
      <c r="F1806" s="543"/>
      <c r="G1806" s="543"/>
      <c r="H1806" s="543"/>
      <c r="I1806" s="543"/>
      <c r="J1806" s="543"/>
      <c r="K1806" s="543"/>
      <c r="L1806" s="543">
        <f t="shared" si="26"/>
        <v>0</v>
      </c>
      <c r="M1806" s="543"/>
      <c r="N1806" s="543"/>
      <c r="O1806" s="543"/>
      <c r="P1806" s="543"/>
      <c r="Q1806" s="543"/>
      <c r="R1806" s="543"/>
      <c r="S1806" s="543"/>
      <c r="T1806" s="543"/>
      <c r="U1806" s="543"/>
      <c r="V1806" s="543"/>
      <c r="W1806" s="543"/>
      <c r="X1806" s="543"/>
      <c r="Y1806" s="543"/>
    </row>
    <row r="1807" spans="1:25" x14ac:dyDescent="0.25">
      <c r="A1807" s="543"/>
      <c r="B1807" s="543"/>
      <c r="C1807" s="543"/>
      <c r="D1807" s="543"/>
      <c r="E1807" s="543"/>
      <c r="F1807" s="543"/>
      <c r="G1807" s="543"/>
      <c r="H1807" s="543"/>
      <c r="I1807" s="543"/>
      <c r="J1807" s="543"/>
      <c r="K1807" s="543"/>
      <c r="L1807" s="543">
        <f t="shared" si="26"/>
        <v>0</v>
      </c>
      <c r="M1807" s="543"/>
      <c r="N1807" s="543"/>
      <c r="O1807" s="543"/>
      <c r="P1807" s="543"/>
      <c r="Q1807" s="543"/>
      <c r="R1807" s="543"/>
      <c r="S1807" s="543"/>
      <c r="T1807" s="543"/>
      <c r="U1807" s="543"/>
      <c r="V1807" s="543"/>
      <c r="W1807" s="543"/>
      <c r="X1807" s="543"/>
      <c r="Y1807" s="543"/>
    </row>
    <row r="1808" spans="1:25" x14ac:dyDescent="0.25">
      <c r="A1808" s="543"/>
      <c r="B1808" s="543"/>
      <c r="C1808" s="543"/>
      <c r="D1808" s="543"/>
      <c r="E1808" s="543"/>
      <c r="F1808" s="543"/>
      <c r="G1808" s="543"/>
      <c r="H1808" s="543"/>
      <c r="I1808" s="543"/>
      <c r="J1808" s="543"/>
      <c r="K1808" s="543"/>
      <c r="L1808" s="543">
        <f t="shared" si="26"/>
        <v>0</v>
      </c>
      <c r="M1808" s="543"/>
      <c r="N1808" s="543"/>
      <c r="O1808" s="543"/>
      <c r="P1808" s="543"/>
      <c r="Q1808" s="543"/>
      <c r="R1808" s="543"/>
      <c r="S1808" s="543"/>
      <c r="T1808" s="543"/>
      <c r="U1808" s="543"/>
      <c r="V1808" s="543"/>
      <c r="W1808" s="543"/>
      <c r="X1808" s="543"/>
      <c r="Y1808" s="543"/>
    </row>
    <row r="1809" spans="1:25" x14ac:dyDescent="0.25">
      <c r="A1809" s="543"/>
      <c r="B1809" s="543"/>
      <c r="C1809" s="543"/>
      <c r="D1809" s="543"/>
      <c r="E1809" s="543"/>
      <c r="F1809" s="543"/>
      <c r="G1809" s="543"/>
      <c r="H1809" s="543"/>
      <c r="I1809" s="543"/>
      <c r="J1809" s="543"/>
      <c r="K1809" s="543"/>
      <c r="L1809" s="543">
        <f t="shared" si="26"/>
        <v>0</v>
      </c>
      <c r="M1809" s="543"/>
      <c r="N1809" s="543"/>
      <c r="O1809" s="543"/>
      <c r="P1809" s="543"/>
      <c r="Q1809" s="543"/>
      <c r="R1809" s="543"/>
      <c r="S1809" s="543"/>
      <c r="T1809" s="543"/>
      <c r="U1809" s="543"/>
      <c r="V1809" s="543"/>
      <c r="W1809" s="543"/>
      <c r="X1809" s="543"/>
      <c r="Y1809" s="543"/>
    </row>
    <row r="1810" spans="1:25" x14ac:dyDescent="0.25">
      <c r="A1810" s="543"/>
      <c r="B1810" s="543"/>
      <c r="C1810" s="543"/>
      <c r="D1810" s="543"/>
      <c r="E1810" s="543"/>
      <c r="F1810" s="543"/>
      <c r="G1810" s="543"/>
      <c r="H1810" s="543"/>
      <c r="I1810" s="543"/>
      <c r="J1810" s="543"/>
      <c r="K1810" s="543"/>
      <c r="L1810" s="543">
        <f t="shared" si="26"/>
        <v>0</v>
      </c>
      <c r="M1810" s="543"/>
      <c r="N1810" s="543"/>
      <c r="O1810" s="543"/>
      <c r="P1810" s="543"/>
      <c r="Q1810" s="543"/>
      <c r="R1810" s="543"/>
      <c r="S1810" s="543"/>
      <c r="T1810" s="543"/>
      <c r="U1810" s="543"/>
      <c r="V1810" s="543"/>
      <c r="W1810" s="543"/>
      <c r="X1810" s="543"/>
      <c r="Y1810" s="543"/>
    </row>
    <row r="1811" spans="1:25" x14ac:dyDescent="0.25">
      <c r="A1811" s="543"/>
      <c r="B1811" s="543"/>
      <c r="C1811" s="543"/>
      <c r="D1811" s="543"/>
      <c r="E1811" s="543"/>
      <c r="F1811" s="543"/>
      <c r="G1811" s="543"/>
      <c r="H1811" s="543"/>
      <c r="I1811" s="543"/>
      <c r="J1811" s="543"/>
      <c r="K1811" s="543"/>
      <c r="L1811" s="543">
        <f t="shared" si="26"/>
        <v>0</v>
      </c>
      <c r="M1811" s="543"/>
      <c r="N1811" s="543"/>
      <c r="O1811" s="543"/>
      <c r="P1811" s="543"/>
      <c r="Q1811" s="543"/>
      <c r="R1811" s="543"/>
      <c r="S1811" s="543"/>
      <c r="T1811" s="543"/>
      <c r="U1811" s="543"/>
      <c r="V1811" s="543"/>
      <c r="W1811" s="543"/>
      <c r="X1811" s="543"/>
      <c r="Y1811" s="543"/>
    </row>
    <row r="1812" spans="1:25" x14ac:dyDescent="0.25">
      <c r="A1812" s="543"/>
      <c r="B1812" s="543"/>
      <c r="C1812" s="543"/>
      <c r="D1812" s="543"/>
      <c r="E1812" s="543"/>
      <c r="F1812" s="543"/>
      <c r="G1812" s="543"/>
      <c r="H1812" s="543"/>
      <c r="I1812" s="543"/>
      <c r="J1812" s="543"/>
      <c r="K1812" s="543"/>
      <c r="L1812" s="543">
        <f t="shared" si="26"/>
        <v>0</v>
      </c>
      <c r="M1812" s="543"/>
      <c r="N1812" s="543"/>
      <c r="O1812" s="543"/>
      <c r="P1812" s="543"/>
      <c r="Q1812" s="543"/>
      <c r="R1812" s="543"/>
      <c r="S1812" s="543"/>
      <c r="T1812" s="543"/>
      <c r="U1812" s="543"/>
      <c r="V1812" s="543"/>
      <c r="W1812" s="543"/>
      <c r="X1812" s="543"/>
      <c r="Y1812" s="543"/>
    </row>
    <row r="1813" spans="1:25" x14ac:dyDescent="0.25">
      <c r="A1813" s="543"/>
      <c r="B1813" s="543"/>
      <c r="C1813" s="543"/>
      <c r="D1813" s="543"/>
      <c r="E1813" s="543"/>
      <c r="F1813" s="543"/>
      <c r="G1813" s="543"/>
      <c r="H1813" s="543"/>
      <c r="I1813" s="543"/>
      <c r="J1813" s="543"/>
      <c r="K1813" s="543"/>
      <c r="L1813" s="543">
        <f t="shared" si="26"/>
        <v>0</v>
      </c>
      <c r="M1813" s="543"/>
      <c r="N1813" s="543"/>
      <c r="O1813" s="543"/>
      <c r="P1813" s="543"/>
      <c r="Q1813" s="543"/>
      <c r="R1813" s="543"/>
      <c r="S1813" s="543"/>
      <c r="T1813" s="543"/>
      <c r="U1813" s="543"/>
      <c r="V1813" s="543"/>
      <c r="W1813" s="543"/>
      <c r="X1813" s="543"/>
      <c r="Y1813" s="543"/>
    </row>
    <row r="1814" spans="1:25" x14ac:dyDescent="0.25">
      <c r="A1814" s="543"/>
      <c r="B1814" s="543"/>
      <c r="C1814" s="543"/>
      <c r="D1814" s="543"/>
      <c r="E1814" s="543"/>
      <c r="F1814" s="543"/>
      <c r="G1814" s="543"/>
      <c r="H1814" s="543"/>
      <c r="I1814" s="543"/>
      <c r="J1814" s="543"/>
      <c r="K1814" s="543"/>
      <c r="L1814" s="543">
        <f t="shared" si="26"/>
        <v>0</v>
      </c>
      <c r="M1814" s="543"/>
      <c r="N1814" s="543"/>
      <c r="O1814" s="543"/>
      <c r="P1814" s="543"/>
      <c r="Q1814" s="543"/>
      <c r="R1814" s="543"/>
      <c r="S1814" s="543"/>
      <c r="T1814" s="543"/>
      <c r="U1814" s="543"/>
      <c r="V1814" s="543"/>
      <c r="W1814" s="543"/>
      <c r="X1814" s="543"/>
      <c r="Y1814" s="543"/>
    </row>
    <row r="1815" spans="1:25" x14ac:dyDescent="0.25">
      <c r="A1815" s="543"/>
      <c r="B1815" s="543"/>
      <c r="C1815" s="543"/>
      <c r="D1815" s="543"/>
      <c r="E1815" s="543"/>
      <c r="F1815" s="543"/>
      <c r="G1815" s="543"/>
      <c r="H1815" s="543"/>
      <c r="I1815" s="543"/>
      <c r="J1815" s="543"/>
      <c r="K1815" s="543"/>
      <c r="L1815" s="543">
        <f t="shared" si="26"/>
        <v>0</v>
      </c>
      <c r="M1815" s="543"/>
      <c r="N1815" s="543"/>
      <c r="O1815" s="543"/>
      <c r="P1815" s="543"/>
      <c r="Q1815" s="543"/>
      <c r="R1815" s="543"/>
      <c r="S1815" s="543"/>
      <c r="T1815" s="543"/>
      <c r="U1815" s="543"/>
      <c r="V1815" s="543"/>
      <c r="W1815" s="543"/>
      <c r="X1815" s="543"/>
      <c r="Y1815" s="543"/>
    </row>
    <row r="1816" spans="1:25" x14ac:dyDescent="0.25">
      <c r="A1816" s="543"/>
      <c r="B1816" s="543"/>
      <c r="C1816" s="543"/>
      <c r="D1816" s="543"/>
      <c r="E1816" s="543"/>
      <c r="F1816" s="543"/>
      <c r="G1816" s="543"/>
      <c r="H1816" s="543"/>
      <c r="I1816" s="543"/>
      <c r="J1816" s="543"/>
      <c r="K1816" s="543"/>
      <c r="L1816" s="543">
        <f t="shared" si="26"/>
        <v>0</v>
      </c>
      <c r="M1816" s="543"/>
      <c r="N1816" s="543"/>
      <c r="O1816" s="543"/>
      <c r="P1816" s="543"/>
      <c r="Q1816" s="543"/>
      <c r="R1816" s="543"/>
      <c r="S1816" s="543"/>
      <c r="T1816" s="543"/>
      <c r="U1816" s="543"/>
      <c r="V1816" s="543"/>
      <c r="W1816" s="543"/>
      <c r="X1816" s="543"/>
      <c r="Y1816" s="543"/>
    </row>
    <row r="1817" spans="1:25" x14ac:dyDescent="0.25">
      <c r="A1817" s="543"/>
      <c r="B1817" s="543"/>
      <c r="C1817" s="543"/>
      <c r="D1817" s="543"/>
      <c r="E1817" s="543"/>
      <c r="F1817" s="543"/>
      <c r="G1817" s="543"/>
      <c r="H1817" s="543"/>
      <c r="I1817" s="543"/>
      <c r="J1817" s="543"/>
      <c r="K1817" s="543"/>
      <c r="L1817" s="543">
        <f t="shared" si="26"/>
        <v>0</v>
      </c>
      <c r="M1817" s="543"/>
      <c r="N1817" s="543"/>
      <c r="O1817" s="543"/>
      <c r="P1817" s="543"/>
      <c r="Q1817" s="543"/>
      <c r="R1817" s="543"/>
      <c r="S1817" s="543"/>
      <c r="T1817" s="543"/>
      <c r="U1817" s="543"/>
      <c r="V1817" s="543"/>
      <c r="W1817" s="543"/>
      <c r="X1817" s="543"/>
      <c r="Y1817" s="543"/>
    </row>
    <row r="1818" spans="1:25" x14ac:dyDescent="0.25">
      <c r="A1818" s="543"/>
      <c r="B1818" s="543"/>
      <c r="C1818" s="543"/>
      <c r="D1818" s="543"/>
      <c r="E1818" s="543"/>
      <c r="F1818" s="543"/>
      <c r="G1818" s="543"/>
      <c r="H1818" s="543"/>
      <c r="I1818" s="543"/>
      <c r="J1818" s="543"/>
      <c r="K1818" s="543"/>
      <c r="L1818" s="543">
        <f t="shared" si="26"/>
        <v>0</v>
      </c>
      <c r="M1818" s="543"/>
      <c r="N1818" s="543"/>
      <c r="O1818" s="543"/>
      <c r="P1818" s="543"/>
      <c r="Q1818" s="543"/>
      <c r="R1818" s="543"/>
      <c r="S1818" s="543"/>
      <c r="T1818" s="543"/>
      <c r="U1818" s="543"/>
      <c r="V1818" s="543"/>
      <c r="W1818" s="543"/>
      <c r="X1818" s="543"/>
      <c r="Y1818" s="543"/>
    </row>
    <row r="1819" spans="1:25" x14ac:dyDescent="0.25">
      <c r="A1819" s="543"/>
      <c r="B1819" s="543"/>
      <c r="C1819" s="543"/>
      <c r="D1819" s="543"/>
      <c r="E1819" s="543"/>
      <c r="F1819" s="543"/>
      <c r="G1819" s="543"/>
      <c r="H1819" s="543"/>
      <c r="I1819" s="543"/>
      <c r="J1819" s="543"/>
      <c r="K1819" s="543"/>
      <c r="L1819" s="543">
        <f t="shared" si="26"/>
        <v>0</v>
      </c>
      <c r="M1819" s="543"/>
      <c r="N1819" s="543"/>
      <c r="O1819" s="543"/>
      <c r="P1819" s="543"/>
      <c r="Q1819" s="543"/>
      <c r="R1819" s="543"/>
      <c r="S1819" s="543"/>
      <c r="T1819" s="543"/>
      <c r="U1819" s="543"/>
      <c r="V1819" s="543"/>
      <c r="W1819" s="543"/>
      <c r="X1819" s="543"/>
      <c r="Y1819" s="543"/>
    </row>
    <row r="1820" spans="1:25" x14ac:dyDescent="0.25">
      <c r="A1820" s="543"/>
      <c r="B1820" s="543"/>
      <c r="C1820" s="543"/>
      <c r="D1820" s="543"/>
      <c r="E1820" s="543"/>
      <c r="F1820" s="543"/>
      <c r="G1820" s="543"/>
      <c r="H1820" s="543"/>
      <c r="I1820" s="543"/>
      <c r="J1820" s="543"/>
      <c r="K1820" s="543"/>
      <c r="L1820" s="543">
        <f t="shared" si="26"/>
        <v>0</v>
      </c>
      <c r="M1820" s="543"/>
      <c r="N1820" s="543"/>
      <c r="O1820" s="543"/>
      <c r="P1820" s="543"/>
      <c r="Q1820" s="543"/>
      <c r="R1820" s="543"/>
      <c r="S1820" s="543"/>
      <c r="T1820" s="543"/>
      <c r="U1820" s="543"/>
      <c r="V1820" s="543"/>
      <c r="W1820" s="543"/>
      <c r="X1820" s="543"/>
      <c r="Y1820" s="543"/>
    </row>
    <row r="1821" spans="1:25" x14ac:dyDescent="0.25">
      <c r="A1821" s="543"/>
      <c r="B1821" s="543"/>
      <c r="C1821" s="543"/>
      <c r="D1821" s="543"/>
      <c r="E1821" s="543"/>
      <c r="F1821" s="543"/>
      <c r="G1821" s="543"/>
      <c r="H1821" s="543"/>
      <c r="I1821" s="543"/>
      <c r="J1821" s="543"/>
      <c r="K1821" s="543"/>
      <c r="L1821" s="543">
        <f t="shared" si="26"/>
        <v>0</v>
      </c>
      <c r="M1821" s="543"/>
      <c r="N1821" s="543"/>
      <c r="O1821" s="543"/>
      <c r="P1821" s="543"/>
      <c r="Q1821" s="543"/>
      <c r="R1821" s="543"/>
      <c r="S1821" s="543"/>
      <c r="T1821" s="543"/>
      <c r="U1821" s="543"/>
      <c r="V1821" s="543"/>
      <c r="W1821" s="543"/>
      <c r="X1821" s="543"/>
      <c r="Y1821" s="543"/>
    </row>
    <row r="1822" spans="1:25" x14ac:dyDescent="0.25">
      <c r="A1822" s="543"/>
      <c r="B1822" s="543"/>
      <c r="C1822" s="543"/>
      <c r="D1822" s="543"/>
      <c r="E1822" s="543"/>
      <c r="F1822" s="543"/>
      <c r="G1822" s="543"/>
      <c r="H1822" s="543"/>
      <c r="I1822" s="543"/>
      <c r="J1822" s="543"/>
      <c r="K1822" s="543"/>
      <c r="L1822" s="543">
        <f t="shared" si="26"/>
        <v>0</v>
      </c>
      <c r="M1822" s="543"/>
      <c r="N1822" s="543"/>
      <c r="O1822" s="543"/>
      <c r="P1822" s="543"/>
      <c r="Q1822" s="543"/>
      <c r="R1822" s="543"/>
      <c r="S1822" s="543"/>
      <c r="T1822" s="543"/>
      <c r="U1822" s="543"/>
      <c r="V1822" s="543"/>
      <c r="W1822" s="543"/>
      <c r="X1822" s="543"/>
      <c r="Y1822" s="543"/>
    </row>
    <row r="1823" spans="1:25" x14ac:dyDescent="0.25">
      <c r="A1823" s="543"/>
      <c r="B1823" s="543"/>
      <c r="C1823" s="543"/>
      <c r="D1823" s="543"/>
      <c r="E1823" s="543"/>
      <c r="F1823" s="543"/>
      <c r="G1823" s="543"/>
      <c r="H1823" s="543"/>
      <c r="I1823" s="543"/>
      <c r="J1823" s="543"/>
      <c r="K1823" s="543"/>
      <c r="L1823" s="543">
        <f t="shared" ref="L1823:L1886" si="27">E1823</f>
        <v>0</v>
      </c>
      <c r="M1823" s="543"/>
      <c r="N1823" s="543"/>
      <c r="O1823" s="543"/>
      <c r="P1823" s="543"/>
      <c r="Q1823" s="543"/>
      <c r="R1823" s="543"/>
      <c r="S1823" s="543"/>
      <c r="T1823" s="543"/>
      <c r="U1823" s="543"/>
      <c r="V1823" s="543"/>
      <c r="W1823" s="543"/>
      <c r="X1823" s="543"/>
      <c r="Y1823" s="543"/>
    </row>
    <row r="1824" spans="1:25" x14ac:dyDescent="0.25">
      <c r="A1824" s="543"/>
      <c r="B1824" s="543"/>
      <c r="C1824" s="543"/>
      <c r="D1824" s="543"/>
      <c r="E1824" s="543"/>
      <c r="F1824" s="543"/>
      <c r="G1824" s="543"/>
      <c r="H1824" s="543"/>
      <c r="I1824" s="543"/>
      <c r="J1824" s="543"/>
      <c r="K1824" s="543"/>
      <c r="L1824" s="543">
        <f t="shared" si="27"/>
        <v>0</v>
      </c>
      <c r="M1824" s="543"/>
      <c r="N1824" s="543"/>
      <c r="O1824" s="543"/>
      <c r="P1824" s="543"/>
      <c r="Q1824" s="543"/>
      <c r="R1824" s="543"/>
      <c r="S1824" s="543"/>
      <c r="T1824" s="543"/>
      <c r="U1824" s="543"/>
      <c r="V1824" s="543"/>
      <c r="W1824" s="543"/>
      <c r="X1824" s="543"/>
      <c r="Y1824" s="543"/>
    </row>
    <row r="1825" spans="1:25" x14ac:dyDescent="0.25">
      <c r="A1825" s="543"/>
      <c r="B1825" s="543"/>
      <c r="C1825" s="543"/>
      <c r="D1825" s="543"/>
      <c r="E1825" s="543"/>
      <c r="F1825" s="543"/>
      <c r="G1825" s="543"/>
      <c r="H1825" s="543"/>
      <c r="I1825" s="543"/>
      <c r="J1825" s="543"/>
      <c r="K1825" s="543"/>
      <c r="L1825" s="543">
        <f t="shared" si="27"/>
        <v>0</v>
      </c>
      <c r="M1825" s="543"/>
      <c r="N1825" s="543"/>
      <c r="O1825" s="543"/>
      <c r="P1825" s="543"/>
      <c r="Q1825" s="543"/>
      <c r="R1825" s="543"/>
      <c r="S1825" s="543"/>
      <c r="T1825" s="543"/>
      <c r="U1825" s="543"/>
      <c r="V1825" s="543"/>
      <c r="W1825" s="543"/>
      <c r="X1825" s="543"/>
      <c r="Y1825" s="543"/>
    </row>
    <row r="1826" spans="1:25" x14ac:dyDescent="0.25">
      <c r="A1826" s="543"/>
      <c r="B1826" s="543"/>
      <c r="C1826" s="543"/>
      <c r="D1826" s="543"/>
      <c r="E1826" s="543"/>
      <c r="F1826" s="543"/>
      <c r="G1826" s="543"/>
      <c r="H1826" s="543"/>
      <c r="I1826" s="543"/>
      <c r="J1826" s="543"/>
      <c r="K1826" s="543"/>
      <c r="L1826" s="543">
        <f t="shared" si="27"/>
        <v>0</v>
      </c>
      <c r="M1826" s="543"/>
      <c r="N1826" s="543"/>
      <c r="O1826" s="543"/>
      <c r="P1826" s="543"/>
      <c r="Q1826" s="543"/>
      <c r="R1826" s="543"/>
      <c r="S1826" s="543"/>
      <c r="T1826" s="543"/>
      <c r="U1826" s="543"/>
      <c r="V1826" s="543"/>
      <c r="W1826" s="543"/>
      <c r="X1826" s="543"/>
      <c r="Y1826" s="543"/>
    </row>
    <row r="1827" spans="1:25" x14ac:dyDescent="0.25">
      <c r="A1827" s="543"/>
      <c r="B1827" s="543"/>
      <c r="C1827" s="543"/>
      <c r="D1827" s="543"/>
      <c r="E1827" s="543"/>
      <c r="F1827" s="543"/>
      <c r="G1827" s="543"/>
      <c r="H1827" s="543"/>
      <c r="I1827" s="543"/>
      <c r="J1827" s="543"/>
      <c r="K1827" s="543"/>
      <c r="L1827" s="543">
        <f t="shared" si="27"/>
        <v>0</v>
      </c>
      <c r="M1827" s="543"/>
      <c r="N1827" s="543"/>
      <c r="O1827" s="543"/>
      <c r="P1827" s="543"/>
      <c r="Q1827" s="543"/>
      <c r="R1827" s="543"/>
      <c r="S1827" s="543"/>
      <c r="T1827" s="543"/>
      <c r="U1827" s="543"/>
      <c r="V1827" s="543"/>
      <c r="W1827" s="543"/>
      <c r="X1827" s="543"/>
      <c r="Y1827" s="543"/>
    </row>
    <row r="1828" spans="1:25" x14ac:dyDescent="0.25">
      <c r="A1828" s="543"/>
      <c r="B1828" s="543"/>
      <c r="C1828" s="543"/>
      <c r="D1828" s="543"/>
      <c r="E1828" s="543"/>
      <c r="F1828" s="543"/>
      <c r="G1828" s="543"/>
      <c r="H1828" s="543"/>
      <c r="I1828" s="543"/>
      <c r="J1828" s="543"/>
      <c r="K1828" s="543"/>
      <c r="L1828" s="543">
        <f t="shared" si="27"/>
        <v>0</v>
      </c>
      <c r="M1828" s="543"/>
      <c r="N1828" s="543"/>
      <c r="O1828" s="543"/>
      <c r="P1828" s="543"/>
      <c r="Q1828" s="543"/>
      <c r="R1828" s="543"/>
      <c r="S1828" s="543"/>
      <c r="T1828" s="543"/>
      <c r="U1828" s="543"/>
      <c r="V1828" s="543"/>
      <c r="W1828" s="543"/>
      <c r="X1828" s="543"/>
      <c r="Y1828" s="543"/>
    </row>
    <row r="1829" spans="1:25" x14ac:dyDescent="0.25">
      <c r="A1829" s="543"/>
      <c r="B1829" s="543"/>
      <c r="C1829" s="543"/>
      <c r="D1829" s="543"/>
      <c r="E1829" s="543"/>
      <c r="F1829" s="543"/>
      <c r="G1829" s="543"/>
      <c r="H1829" s="543"/>
      <c r="I1829" s="543"/>
      <c r="J1829" s="543"/>
      <c r="K1829" s="543"/>
      <c r="L1829" s="543">
        <f t="shared" si="27"/>
        <v>0</v>
      </c>
      <c r="M1829" s="543"/>
      <c r="N1829" s="543"/>
      <c r="O1829" s="543"/>
      <c r="P1829" s="543"/>
      <c r="Q1829" s="543"/>
      <c r="R1829" s="543"/>
      <c r="S1829" s="543"/>
      <c r="T1829" s="543"/>
      <c r="U1829" s="543"/>
      <c r="V1829" s="543"/>
      <c r="W1829" s="543"/>
      <c r="X1829" s="543"/>
      <c r="Y1829" s="543"/>
    </row>
    <row r="1830" spans="1:25" x14ac:dyDescent="0.25">
      <c r="A1830" s="543"/>
      <c r="B1830" s="543"/>
      <c r="C1830" s="543"/>
      <c r="D1830" s="543"/>
      <c r="E1830" s="543"/>
      <c r="F1830" s="543"/>
      <c r="G1830" s="543"/>
      <c r="H1830" s="543"/>
      <c r="I1830" s="543"/>
      <c r="J1830" s="543"/>
      <c r="K1830" s="543"/>
      <c r="L1830" s="543">
        <f t="shared" si="27"/>
        <v>0</v>
      </c>
      <c r="M1830" s="543"/>
      <c r="N1830" s="543"/>
      <c r="O1830" s="543"/>
      <c r="P1830" s="543"/>
      <c r="Q1830" s="543"/>
      <c r="R1830" s="543"/>
      <c r="S1830" s="543"/>
      <c r="T1830" s="543"/>
      <c r="U1830" s="543"/>
      <c r="V1830" s="543"/>
      <c r="W1830" s="543"/>
      <c r="X1830" s="543"/>
      <c r="Y1830" s="543"/>
    </row>
    <row r="1831" spans="1:25" x14ac:dyDescent="0.25">
      <c r="A1831" s="543"/>
      <c r="B1831" s="543"/>
      <c r="C1831" s="543"/>
      <c r="D1831" s="543"/>
      <c r="E1831" s="543"/>
      <c r="F1831" s="543"/>
      <c r="G1831" s="543"/>
      <c r="H1831" s="543"/>
      <c r="I1831" s="543"/>
      <c r="J1831" s="543"/>
      <c r="K1831" s="543"/>
      <c r="L1831" s="543">
        <f t="shared" si="27"/>
        <v>0</v>
      </c>
      <c r="M1831" s="543"/>
      <c r="N1831" s="543"/>
      <c r="O1831" s="543"/>
      <c r="P1831" s="543"/>
      <c r="Q1831" s="543"/>
      <c r="R1831" s="543"/>
      <c r="S1831" s="543"/>
      <c r="T1831" s="543"/>
      <c r="U1831" s="543"/>
      <c r="V1831" s="543"/>
      <c r="W1831" s="543"/>
      <c r="X1831" s="543"/>
      <c r="Y1831" s="543"/>
    </row>
    <row r="1832" spans="1:25" x14ac:dyDescent="0.25">
      <c r="A1832" s="543"/>
      <c r="B1832" s="543"/>
      <c r="C1832" s="543"/>
      <c r="D1832" s="543"/>
      <c r="E1832" s="543"/>
      <c r="F1832" s="543"/>
      <c r="G1832" s="543"/>
      <c r="H1832" s="543"/>
      <c r="I1832" s="543"/>
      <c r="J1832" s="543"/>
      <c r="K1832" s="543"/>
      <c r="L1832" s="543">
        <f t="shared" si="27"/>
        <v>0</v>
      </c>
      <c r="M1832" s="543"/>
      <c r="N1832" s="543"/>
      <c r="O1832" s="543"/>
      <c r="P1832" s="543"/>
      <c r="Q1832" s="543"/>
      <c r="R1832" s="543"/>
      <c r="S1832" s="543"/>
      <c r="T1832" s="543"/>
      <c r="U1832" s="543"/>
      <c r="V1832" s="543"/>
      <c r="W1832" s="543"/>
      <c r="X1832" s="543"/>
      <c r="Y1832" s="543"/>
    </row>
    <row r="1833" spans="1:25" x14ac:dyDescent="0.25">
      <c r="A1833" s="543"/>
      <c r="B1833" s="543"/>
      <c r="C1833" s="543"/>
      <c r="D1833" s="543"/>
      <c r="E1833" s="543"/>
      <c r="F1833" s="543"/>
      <c r="G1833" s="543"/>
      <c r="H1833" s="543"/>
      <c r="I1833" s="543"/>
      <c r="J1833" s="543"/>
      <c r="K1833" s="543"/>
      <c r="L1833" s="543">
        <f t="shared" si="27"/>
        <v>0</v>
      </c>
      <c r="M1833" s="543"/>
      <c r="N1833" s="543"/>
      <c r="O1833" s="543"/>
      <c r="P1833" s="543"/>
      <c r="Q1833" s="543"/>
      <c r="R1833" s="543"/>
      <c r="S1833" s="543"/>
      <c r="T1833" s="543"/>
      <c r="U1833" s="543"/>
      <c r="V1833" s="543"/>
      <c r="W1833" s="543"/>
      <c r="X1833" s="543"/>
      <c r="Y1833" s="543"/>
    </row>
    <row r="1834" spans="1:25" x14ac:dyDescent="0.25">
      <c r="A1834" s="543"/>
      <c r="B1834" s="543"/>
      <c r="C1834" s="543"/>
      <c r="D1834" s="543"/>
      <c r="E1834" s="543"/>
      <c r="F1834" s="543"/>
      <c r="G1834" s="543"/>
      <c r="H1834" s="543"/>
      <c r="I1834" s="543"/>
      <c r="J1834" s="543"/>
      <c r="K1834" s="543"/>
      <c r="L1834" s="543">
        <f t="shared" si="27"/>
        <v>0</v>
      </c>
      <c r="M1834" s="543"/>
      <c r="N1834" s="543"/>
      <c r="O1834" s="543"/>
      <c r="P1834" s="543"/>
      <c r="Q1834" s="543"/>
      <c r="R1834" s="543"/>
      <c r="S1834" s="543"/>
      <c r="T1834" s="543"/>
      <c r="U1834" s="543"/>
      <c r="V1834" s="543"/>
      <c r="W1834" s="543"/>
      <c r="X1834" s="543"/>
      <c r="Y1834" s="543"/>
    </row>
    <row r="1835" spans="1:25" x14ac:dyDescent="0.25">
      <c r="A1835" s="543"/>
      <c r="B1835" s="543"/>
      <c r="C1835" s="543"/>
      <c r="D1835" s="543"/>
      <c r="E1835" s="543"/>
      <c r="F1835" s="543"/>
      <c r="G1835" s="543"/>
      <c r="H1835" s="543"/>
      <c r="I1835" s="543"/>
      <c r="J1835" s="543"/>
      <c r="K1835" s="543"/>
      <c r="L1835" s="543">
        <f t="shared" si="27"/>
        <v>0</v>
      </c>
      <c r="M1835" s="543"/>
      <c r="N1835" s="543"/>
      <c r="O1835" s="543"/>
      <c r="P1835" s="543"/>
      <c r="Q1835" s="543"/>
      <c r="R1835" s="543"/>
      <c r="S1835" s="543"/>
      <c r="T1835" s="543"/>
      <c r="U1835" s="543"/>
      <c r="V1835" s="543"/>
      <c r="W1835" s="543"/>
      <c r="X1835" s="543"/>
      <c r="Y1835" s="543"/>
    </row>
    <row r="1836" spans="1:25" x14ac:dyDescent="0.25">
      <c r="A1836" s="543"/>
      <c r="B1836" s="543"/>
      <c r="C1836" s="543"/>
      <c r="D1836" s="543"/>
      <c r="E1836" s="543"/>
      <c r="F1836" s="543"/>
      <c r="G1836" s="543"/>
      <c r="H1836" s="543"/>
      <c r="I1836" s="543"/>
      <c r="J1836" s="543"/>
      <c r="K1836" s="543"/>
      <c r="L1836" s="543">
        <f t="shared" si="27"/>
        <v>0</v>
      </c>
      <c r="M1836" s="543"/>
      <c r="N1836" s="543"/>
      <c r="O1836" s="543"/>
      <c r="P1836" s="543"/>
      <c r="Q1836" s="543"/>
      <c r="R1836" s="543"/>
      <c r="S1836" s="543"/>
      <c r="T1836" s="543"/>
      <c r="U1836" s="543"/>
      <c r="V1836" s="543"/>
      <c r="W1836" s="543"/>
      <c r="X1836" s="543"/>
      <c r="Y1836" s="543"/>
    </row>
    <row r="1837" spans="1:25" x14ac:dyDescent="0.25">
      <c r="A1837" s="543"/>
      <c r="B1837" s="543"/>
      <c r="C1837" s="543"/>
      <c r="D1837" s="543"/>
      <c r="E1837" s="543"/>
      <c r="F1837" s="543"/>
      <c r="G1837" s="543"/>
      <c r="H1837" s="543"/>
      <c r="I1837" s="543"/>
      <c r="J1837" s="543"/>
      <c r="K1837" s="543"/>
      <c r="L1837" s="543">
        <f t="shared" si="27"/>
        <v>0</v>
      </c>
      <c r="M1837" s="543"/>
      <c r="N1837" s="543"/>
      <c r="O1837" s="543"/>
      <c r="P1837" s="543"/>
      <c r="Q1837" s="543"/>
      <c r="R1837" s="543"/>
      <c r="S1837" s="543"/>
      <c r="T1837" s="543"/>
      <c r="U1837" s="543"/>
      <c r="V1837" s="543"/>
      <c r="W1837" s="543"/>
      <c r="X1837" s="543"/>
      <c r="Y1837" s="543"/>
    </row>
    <row r="1838" spans="1:25" x14ac:dyDescent="0.25">
      <c r="A1838" s="543"/>
      <c r="B1838" s="543"/>
      <c r="C1838" s="543"/>
      <c r="D1838" s="543"/>
      <c r="E1838" s="543"/>
      <c r="F1838" s="543"/>
      <c r="G1838" s="543"/>
      <c r="H1838" s="543"/>
      <c r="I1838" s="543"/>
      <c r="J1838" s="543"/>
      <c r="K1838" s="543"/>
      <c r="L1838" s="543">
        <f t="shared" si="27"/>
        <v>0</v>
      </c>
      <c r="M1838" s="543"/>
      <c r="N1838" s="543"/>
      <c r="O1838" s="543"/>
      <c r="P1838" s="543"/>
      <c r="Q1838" s="543"/>
      <c r="R1838" s="543"/>
      <c r="S1838" s="543"/>
      <c r="T1838" s="543"/>
      <c r="U1838" s="543"/>
      <c r="V1838" s="543"/>
      <c r="W1838" s="543"/>
      <c r="X1838" s="543"/>
      <c r="Y1838" s="543"/>
    </row>
    <row r="1839" spans="1:25" x14ac:dyDescent="0.25">
      <c r="A1839" s="543"/>
      <c r="B1839" s="543"/>
      <c r="C1839" s="543"/>
      <c r="D1839" s="543"/>
      <c r="E1839" s="543"/>
      <c r="F1839" s="543"/>
      <c r="G1839" s="543"/>
      <c r="H1839" s="543"/>
      <c r="I1839" s="543"/>
      <c r="J1839" s="543"/>
      <c r="K1839" s="543"/>
      <c r="L1839" s="543">
        <f t="shared" si="27"/>
        <v>0</v>
      </c>
      <c r="M1839" s="543"/>
      <c r="N1839" s="543"/>
      <c r="O1839" s="543"/>
      <c r="P1839" s="543"/>
      <c r="Q1839" s="543"/>
      <c r="R1839" s="543"/>
      <c r="S1839" s="543"/>
      <c r="T1839" s="543"/>
      <c r="U1839" s="543"/>
      <c r="V1839" s="543"/>
      <c r="W1839" s="543"/>
      <c r="X1839" s="543"/>
      <c r="Y1839" s="543"/>
    </row>
    <row r="1840" spans="1:25" x14ac:dyDescent="0.25">
      <c r="A1840" s="543"/>
      <c r="B1840" s="543"/>
      <c r="C1840" s="543"/>
      <c r="D1840" s="543"/>
      <c r="E1840" s="543"/>
      <c r="F1840" s="543"/>
      <c r="G1840" s="543"/>
      <c r="H1840" s="543"/>
      <c r="I1840" s="543"/>
      <c r="J1840" s="543"/>
      <c r="K1840" s="543"/>
      <c r="L1840" s="543">
        <f t="shared" si="27"/>
        <v>0</v>
      </c>
      <c r="M1840" s="543"/>
      <c r="N1840" s="543"/>
      <c r="O1840" s="543"/>
      <c r="P1840" s="543"/>
      <c r="Q1840" s="543"/>
      <c r="R1840" s="543"/>
      <c r="S1840" s="543"/>
      <c r="T1840" s="543"/>
      <c r="U1840" s="543"/>
      <c r="V1840" s="543"/>
      <c r="W1840" s="543"/>
      <c r="X1840" s="543"/>
      <c r="Y1840" s="543"/>
    </row>
    <row r="1841" spans="1:25" x14ac:dyDescent="0.25">
      <c r="A1841" s="543"/>
      <c r="B1841" s="543"/>
      <c r="C1841" s="543"/>
      <c r="D1841" s="543"/>
      <c r="E1841" s="543"/>
      <c r="F1841" s="543"/>
      <c r="G1841" s="543"/>
      <c r="H1841" s="543"/>
      <c r="I1841" s="543"/>
      <c r="J1841" s="543"/>
      <c r="K1841" s="543"/>
      <c r="L1841" s="543">
        <f t="shared" si="27"/>
        <v>0</v>
      </c>
      <c r="M1841" s="543"/>
      <c r="N1841" s="543"/>
      <c r="O1841" s="543"/>
      <c r="P1841" s="543"/>
      <c r="Q1841" s="543"/>
      <c r="R1841" s="543"/>
      <c r="S1841" s="543"/>
      <c r="T1841" s="543"/>
      <c r="U1841" s="543"/>
      <c r="V1841" s="543"/>
      <c r="W1841" s="543"/>
      <c r="X1841" s="543"/>
      <c r="Y1841" s="543"/>
    </row>
    <row r="1842" spans="1:25" x14ac:dyDescent="0.25">
      <c r="A1842" s="543"/>
      <c r="B1842" s="543"/>
      <c r="C1842" s="543"/>
      <c r="D1842" s="543"/>
      <c r="E1842" s="543"/>
      <c r="F1842" s="543"/>
      <c r="G1842" s="543"/>
      <c r="H1842" s="543"/>
      <c r="I1842" s="543"/>
      <c r="J1842" s="543"/>
      <c r="K1842" s="543"/>
      <c r="L1842" s="543">
        <f t="shared" si="27"/>
        <v>0</v>
      </c>
      <c r="M1842" s="543"/>
      <c r="N1842" s="543"/>
      <c r="O1842" s="543"/>
      <c r="P1842" s="543"/>
      <c r="Q1842" s="543"/>
      <c r="R1842" s="543"/>
      <c r="S1842" s="543"/>
      <c r="T1842" s="543"/>
      <c r="U1842" s="543"/>
      <c r="V1842" s="543"/>
      <c r="W1842" s="543"/>
      <c r="X1842" s="543"/>
      <c r="Y1842" s="543"/>
    </row>
    <row r="1843" spans="1:25" x14ac:dyDescent="0.25">
      <c r="A1843" s="543"/>
      <c r="B1843" s="543"/>
      <c r="C1843" s="543"/>
      <c r="D1843" s="543"/>
      <c r="E1843" s="543"/>
      <c r="F1843" s="543"/>
      <c r="G1843" s="543"/>
      <c r="H1843" s="543"/>
      <c r="I1843" s="543"/>
      <c r="J1843" s="543"/>
      <c r="K1843" s="543"/>
      <c r="L1843" s="543">
        <f t="shared" si="27"/>
        <v>0</v>
      </c>
      <c r="M1843" s="543"/>
      <c r="N1843" s="543"/>
      <c r="O1843" s="543"/>
      <c r="P1843" s="543"/>
      <c r="Q1843" s="543"/>
      <c r="R1843" s="543"/>
      <c r="S1843" s="543"/>
      <c r="T1843" s="543"/>
      <c r="U1843" s="543"/>
      <c r="V1843" s="543"/>
      <c r="W1843" s="543"/>
      <c r="X1843" s="543"/>
      <c r="Y1843" s="543"/>
    </row>
    <row r="1844" spans="1:25" x14ac:dyDescent="0.25">
      <c r="A1844" s="543"/>
      <c r="B1844" s="543"/>
      <c r="C1844" s="543"/>
      <c r="D1844" s="543"/>
      <c r="E1844" s="543"/>
      <c r="F1844" s="543"/>
      <c r="G1844" s="543"/>
      <c r="H1844" s="543"/>
      <c r="I1844" s="543"/>
      <c r="J1844" s="543"/>
      <c r="K1844" s="543"/>
      <c r="L1844" s="543">
        <f t="shared" si="27"/>
        <v>0</v>
      </c>
      <c r="M1844" s="543"/>
      <c r="N1844" s="543"/>
      <c r="O1844" s="543"/>
      <c r="P1844" s="543"/>
      <c r="Q1844" s="543"/>
      <c r="R1844" s="543"/>
      <c r="S1844" s="543"/>
      <c r="T1844" s="543"/>
      <c r="U1844" s="543"/>
      <c r="V1844" s="543"/>
      <c r="W1844" s="543"/>
      <c r="X1844" s="543"/>
      <c r="Y1844" s="543"/>
    </row>
    <row r="1845" spans="1:25" x14ac:dyDescent="0.25">
      <c r="A1845" s="543"/>
      <c r="B1845" s="543"/>
      <c r="C1845" s="543"/>
      <c r="D1845" s="543"/>
      <c r="E1845" s="543"/>
      <c r="F1845" s="543"/>
      <c r="G1845" s="543"/>
      <c r="H1845" s="543"/>
      <c r="I1845" s="543"/>
      <c r="J1845" s="543"/>
      <c r="K1845" s="543"/>
      <c r="L1845" s="543">
        <f t="shared" si="27"/>
        <v>0</v>
      </c>
      <c r="M1845" s="543"/>
      <c r="N1845" s="543"/>
      <c r="O1845" s="543"/>
      <c r="P1845" s="543"/>
      <c r="Q1845" s="543"/>
      <c r="R1845" s="543"/>
      <c r="S1845" s="543"/>
      <c r="T1845" s="543"/>
      <c r="U1845" s="543"/>
      <c r="V1845" s="543"/>
      <c r="W1845" s="543"/>
      <c r="X1845" s="543"/>
      <c r="Y1845" s="543"/>
    </row>
    <row r="1846" spans="1:25" x14ac:dyDescent="0.25">
      <c r="A1846" s="543"/>
      <c r="B1846" s="543"/>
      <c r="C1846" s="543"/>
      <c r="D1846" s="543"/>
      <c r="E1846" s="543"/>
      <c r="F1846" s="543"/>
      <c r="G1846" s="543"/>
      <c r="H1846" s="543"/>
      <c r="I1846" s="543"/>
      <c r="J1846" s="543"/>
      <c r="K1846" s="543"/>
      <c r="L1846" s="543">
        <f t="shared" si="27"/>
        <v>0</v>
      </c>
      <c r="M1846" s="543"/>
      <c r="N1846" s="543"/>
      <c r="O1846" s="543"/>
      <c r="P1846" s="543"/>
      <c r="Q1846" s="543"/>
      <c r="R1846" s="543"/>
      <c r="S1846" s="543"/>
      <c r="T1846" s="543"/>
      <c r="U1846" s="543"/>
      <c r="V1846" s="543"/>
      <c r="W1846" s="543"/>
      <c r="X1846" s="543"/>
      <c r="Y1846" s="543"/>
    </row>
    <row r="1847" spans="1:25" x14ac:dyDescent="0.25">
      <c r="A1847" s="543"/>
      <c r="B1847" s="543"/>
      <c r="C1847" s="543"/>
      <c r="D1847" s="543"/>
      <c r="E1847" s="543"/>
      <c r="F1847" s="543"/>
      <c r="G1847" s="543"/>
      <c r="H1847" s="543"/>
      <c r="I1847" s="543"/>
      <c r="J1847" s="543"/>
      <c r="K1847" s="543"/>
      <c r="L1847" s="543">
        <f t="shared" si="27"/>
        <v>0</v>
      </c>
      <c r="M1847" s="543"/>
      <c r="N1847" s="543"/>
      <c r="O1847" s="543"/>
      <c r="P1847" s="543"/>
      <c r="Q1847" s="543"/>
      <c r="R1847" s="543"/>
      <c r="S1847" s="543"/>
      <c r="T1847" s="543"/>
      <c r="U1847" s="543"/>
      <c r="V1847" s="543"/>
      <c r="W1847" s="543"/>
      <c r="X1847" s="543"/>
      <c r="Y1847" s="543"/>
    </row>
    <row r="1848" spans="1:25" x14ac:dyDescent="0.25">
      <c r="A1848" s="543"/>
      <c r="B1848" s="543"/>
      <c r="C1848" s="543"/>
      <c r="D1848" s="543"/>
      <c r="E1848" s="543"/>
      <c r="F1848" s="543"/>
      <c r="G1848" s="543"/>
      <c r="H1848" s="543"/>
      <c r="I1848" s="543"/>
      <c r="J1848" s="543"/>
      <c r="K1848" s="543"/>
      <c r="L1848" s="543">
        <f t="shared" si="27"/>
        <v>0</v>
      </c>
      <c r="M1848" s="543"/>
      <c r="N1848" s="543"/>
      <c r="O1848" s="543"/>
      <c r="P1848" s="543"/>
      <c r="Q1848" s="543"/>
      <c r="R1848" s="543"/>
      <c r="S1848" s="543"/>
      <c r="T1848" s="543"/>
      <c r="U1848" s="543"/>
      <c r="V1848" s="543"/>
      <c r="W1848" s="543"/>
      <c r="X1848" s="543"/>
      <c r="Y1848" s="543"/>
    </row>
    <row r="1849" spans="1:25" x14ac:dyDescent="0.25">
      <c r="A1849" s="543"/>
      <c r="B1849" s="543"/>
      <c r="C1849" s="543"/>
      <c r="D1849" s="543"/>
      <c r="E1849" s="543"/>
      <c r="F1849" s="543"/>
      <c r="G1849" s="543"/>
      <c r="H1849" s="543"/>
      <c r="I1849" s="543"/>
      <c r="J1849" s="543"/>
      <c r="K1849" s="543"/>
      <c r="L1849" s="543">
        <f t="shared" si="27"/>
        <v>0</v>
      </c>
      <c r="M1849" s="543"/>
      <c r="N1849" s="543"/>
      <c r="O1849" s="543"/>
      <c r="P1849" s="543"/>
      <c r="Q1849" s="543"/>
      <c r="R1849" s="543"/>
      <c r="S1849" s="543"/>
      <c r="T1849" s="543"/>
      <c r="U1849" s="543"/>
      <c r="V1849" s="543"/>
      <c r="W1849" s="543"/>
      <c r="X1849" s="543"/>
      <c r="Y1849" s="543"/>
    </row>
    <row r="1850" spans="1:25" x14ac:dyDescent="0.25">
      <c r="A1850" s="543"/>
      <c r="B1850" s="543"/>
      <c r="C1850" s="543"/>
      <c r="D1850" s="543"/>
      <c r="E1850" s="543"/>
      <c r="F1850" s="543"/>
      <c r="G1850" s="543"/>
      <c r="H1850" s="543"/>
      <c r="I1850" s="543"/>
      <c r="J1850" s="543"/>
      <c r="K1850" s="543"/>
      <c r="L1850" s="543">
        <f t="shared" si="27"/>
        <v>0</v>
      </c>
      <c r="M1850" s="543"/>
      <c r="N1850" s="543"/>
      <c r="O1850" s="543"/>
      <c r="P1850" s="543"/>
      <c r="Q1850" s="543"/>
      <c r="R1850" s="543"/>
      <c r="S1850" s="543"/>
      <c r="T1850" s="543"/>
      <c r="U1850" s="543"/>
      <c r="V1850" s="543"/>
      <c r="W1850" s="543"/>
      <c r="X1850" s="543"/>
      <c r="Y1850" s="543"/>
    </row>
    <row r="1851" spans="1:25" x14ac:dyDescent="0.25">
      <c r="A1851" s="543"/>
      <c r="B1851" s="543"/>
      <c r="C1851" s="543"/>
      <c r="D1851" s="543"/>
      <c r="E1851" s="543"/>
      <c r="F1851" s="543"/>
      <c r="G1851" s="543"/>
      <c r="H1851" s="543"/>
      <c r="I1851" s="543"/>
      <c r="J1851" s="543"/>
      <c r="K1851" s="543"/>
      <c r="L1851" s="543">
        <f t="shared" si="27"/>
        <v>0</v>
      </c>
      <c r="M1851" s="543"/>
      <c r="N1851" s="543"/>
      <c r="O1851" s="543"/>
      <c r="P1851" s="543"/>
      <c r="Q1851" s="543"/>
      <c r="R1851" s="543"/>
      <c r="S1851" s="543"/>
      <c r="T1851" s="543"/>
      <c r="U1851" s="543"/>
      <c r="V1851" s="543"/>
      <c r="W1851" s="543"/>
      <c r="X1851" s="543"/>
      <c r="Y1851" s="543"/>
    </row>
    <row r="1852" spans="1:25" x14ac:dyDescent="0.25">
      <c r="A1852" s="543"/>
      <c r="B1852" s="543"/>
      <c r="C1852" s="543"/>
      <c r="D1852" s="543"/>
      <c r="E1852" s="543"/>
      <c r="F1852" s="543"/>
      <c r="G1852" s="543"/>
      <c r="H1852" s="543"/>
      <c r="I1852" s="543"/>
      <c r="J1852" s="543"/>
      <c r="K1852" s="543"/>
      <c r="L1852" s="543">
        <f t="shared" si="27"/>
        <v>0</v>
      </c>
      <c r="M1852" s="543"/>
      <c r="N1852" s="543"/>
      <c r="O1852" s="543"/>
      <c r="P1852" s="543"/>
      <c r="Q1852" s="543"/>
      <c r="R1852" s="543"/>
      <c r="S1852" s="543"/>
      <c r="T1852" s="543"/>
      <c r="U1852" s="543"/>
      <c r="V1852" s="543"/>
      <c r="W1852" s="543"/>
      <c r="X1852" s="543"/>
      <c r="Y1852" s="543"/>
    </row>
    <row r="1853" spans="1:25" x14ac:dyDescent="0.25">
      <c r="A1853" s="543"/>
      <c r="B1853" s="543"/>
      <c r="C1853" s="543"/>
      <c r="D1853" s="543"/>
      <c r="E1853" s="543"/>
      <c r="F1853" s="543"/>
      <c r="G1853" s="543"/>
      <c r="H1853" s="543"/>
      <c r="I1853" s="543"/>
      <c r="J1853" s="543"/>
      <c r="K1853" s="543"/>
      <c r="L1853" s="543">
        <f t="shared" si="27"/>
        <v>0</v>
      </c>
      <c r="M1853" s="543"/>
      <c r="N1853" s="543"/>
      <c r="O1853" s="543"/>
      <c r="P1853" s="543"/>
      <c r="Q1853" s="543"/>
      <c r="R1853" s="543"/>
      <c r="S1853" s="543"/>
      <c r="T1853" s="543"/>
      <c r="U1853" s="543"/>
      <c r="V1853" s="543"/>
      <c r="W1853" s="543"/>
      <c r="X1853" s="543"/>
      <c r="Y1853" s="543"/>
    </row>
    <row r="1854" spans="1:25" x14ac:dyDescent="0.25">
      <c r="A1854" s="543"/>
      <c r="B1854" s="543"/>
      <c r="C1854" s="543"/>
      <c r="D1854" s="543"/>
      <c r="E1854" s="543"/>
      <c r="F1854" s="543"/>
      <c r="G1854" s="543"/>
      <c r="H1854" s="543"/>
      <c r="I1854" s="543"/>
      <c r="J1854" s="543"/>
      <c r="K1854" s="543"/>
      <c r="L1854" s="543">
        <f t="shared" si="27"/>
        <v>0</v>
      </c>
      <c r="M1854" s="543"/>
      <c r="N1854" s="543"/>
      <c r="O1854" s="543"/>
      <c r="P1854" s="543"/>
      <c r="Q1854" s="543"/>
      <c r="R1854" s="543"/>
      <c r="S1854" s="543"/>
      <c r="T1854" s="543"/>
      <c r="U1854" s="543"/>
      <c r="V1854" s="543"/>
      <c r="W1854" s="543"/>
      <c r="X1854" s="543"/>
      <c r="Y1854" s="543"/>
    </row>
    <row r="1855" spans="1:25" x14ac:dyDescent="0.25">
      <c r="A1855" s="543"/>
      <c r="B1855" s="543"/>
      <c r="C1855" s="543"/>
      <c r="D1855" s="543"/>
      <c r="E1855" s="543"/>
      <c r="F1855" s="543"/>
      <c r="G1855" s="543"/>
      <c r="H1855" s="543"/>
      <c r="I1855" s="543"/>
      <c r="J1855" s="543"/>
      <c r="K1855" s="543"/>
      <c r="L1855" s="543">
        <f t="shared" si="27"/>
        <v>0</v>
      </c>
      <c r="M1855" s="543"/>
      <c r="N1855" s="543"/>
      <c r="O1855" s="543"/>
      <c r="P1855" s="543"/>
      <c r="Q1855" s="543"/>
      <c r="R1855" s="543"/>
      <c r="S1855" s="543"/>
      <c r="T1855" s="543"/>
      <c r="U1855" s="543"/>
      <c r="V1855" s="543"/>
      <c r="W1855" s="543"/>
      <c r="X1855" s="543"/>
      <c r="Y1855" s="543"/>
    </row>
    <row r="1856" spans="1:25" x14ac:dyDescent="0.25">
      <c r="A1856" s="543"/>
      <c r="B1856" s="543"/>
      <c r="C1856" s="543"/>
      <c r="D1856" s="543"/>
      <c r="E1856" s="543"/>
      <c r="F1856" s="543"/>
      <c r="G1856" s="543"/>
      <c r="H1856" s="543"/>
      <c r="I1856" s="543"/>
      <c r="J1856" s="543"/>
      <c r="K1856" s="543"/>
      <c r="L1856" s="543">
        <f t="shared" si="27"/>
        <v>0</v>
      </c>
      <c r="M1856" s="543"/>
      <c r="N1856" s="543"/>
      <c r="O1856" s="543"/>
      <c r="P1856" s="543"/>
      <c r="Q1856" s="543"/>
      <c r="R1856" s="543"/>
      <c r="S1856" s="543"/>
      <c r="T1856" s="543"/>
      <c r="U1856" s="543"/>
      <c r="V1856" s="543"/>
      <c r="W1856" s="543"/>
      <c r="X1856" s="543"/>
      <c r="Y1856" s="543"/>
    </row>
    <row r="1857" spans="1:25" x14ac:dyDescent="0.25">
      <c r="A1857" s="543"/>
      <c r="B1857" s="543"/>
      <c r="C1857" s="543"/>
      <c r="D1857" s="543"/>
      <c r="E1857" s="543"/>
      <c r="F1857" s="543"/>
      <c r="G1857" s="543"/>
      <c r="H1857" s="543"/>
      <c r="I1857" s="543"/>
      <c r="J1857" s="543"/>
      <c r="K1857" s="543"/>
      <c r="L1857" s="543">
        <f t="shared" si="27"/>
        <v>0</v>
      </c>
      <c r="M1857" s="543"/>
      <c r="N1857" s="543"/>
      <c r="O1857" s="543"/>
      <c r="P1857" s="543"/>
      <c r="Q1857" s="543"/>
      <c r="R1857" s="543"/>
      <c r="S1857" s="543"/>
      <c r="T1857" s="543"/>
      <c r="U1857" s="543"/>
      <c r="V1857" s="543"/>
      <c r="W1857" s="543"/>
      <c r="X1857" s="543"/>
      <c r="Y1857" s="543"/>
    </row>
    <row r="1858" spans="1:25" x14ac:dyDescent="0.25">
      <c r="A1858" s="543"/>
      <c r="B1858" s="543"/>
      <c r="C1858" s="543"/>
      <c r="D1858" s="543"/>
      <c r="E1858" s="543"/>
      <c r="F1858" s="543"/>
      <c r="G1858" s="543"/>
      <c r="H1858" s="543"/>
      <c r="I1858" s="543"/>
      <c r="J1858" s="543"/>
      <c r="K1858" s="543"/>
      <c r="L1858" s="543">
        <f t="shared" si="27"/>
        <v>0</v>
      </c>
      <c r="M1858" s="543"/>
      <c r="N1858" s="543"/>
      <c r="O1858" s="543"/>
      <c r="P1858" s="543"/>
      <c r="Q1858" s="543"/>
      <c r="R1858" s="543"/>
      <c r="S1858" s="543"/>
      <c r="T1858" s="543"/>
      <c r="U1858" s="543"/>
      <c r="V1858" s="543"/>
      <c r="W1858" s="543"/>
      <c r="X1858" s="543"/>
      <c r="Y1858" s="543"/>
    </row>
    <row r="1859" spans="1:25" x14ac:dyDescent="0.25">
      <c r="A1859" s="543"/>
      <c r="B1859" s="543"/>
      <c r="C1859" s="543"/>
      <c r="D1859" s="543"/>
      <c r="E1859" s="543"/>
      <c r="F1859" s="543"/>
      <c r="G1859" s="543"/>
      <c r="H1859" s="543"/>
      <c r="I1859" s="543"/>
      <c r="J1859" s="543"/>
      <c r="K1859" s="543"/>
      <c r="L1859" s="543">
        <f t="shared" si="27"/>
        <v>0</v>
      </c>
      <c r="M1859" s="543"/>
      <c r="N1859" s="543"/>
      <c r="O1859" s="543"/>
      <c r="P1859" s="543"/>
      <c r="Q1859" s="543"/>
      <c r="R1859" s="543"/>
      <c r="S1859" s="543"/>
      <c r="T1859" s="543"/>
      <c r="U1859" s="543"/>
      <c r="V1859" s="543"/>
      <c r="W1859" s="543"/>
      <c r="X1859" s="543"/>
      <c r="Y1859" s="543"/>
    </row>
    <row r="1860" spans="1:25" x14ac:dyDescent="0.25">
      <c r="A1860" s="543"/>
      <c r="B1860" s="543"/>
      <c r="C1860" s="543"/>
      <c r="D1860" s="543"/>
      <c r="E1860" s="543"/>
      <c r="F1860" s="543"/>
      <c r="G1860" s="543"/>
      <c r="H1860" s="543"/>
      <c r="I1860" s="543"/>
      <c r="J1860" s="543"/>
      <c r="K1860" s="543"/>
      <c r="L1860" s="543">
        <f t="shared" si="27"/>
        <v>0</v>
      </c>
      <c r="M1860" s="543"/>
      <c r="N1860" s="543"/>
      <c r="O1860" s="543"/>
      <c r="P1860" s="543"/>
      <c r="Q1860" s="543"/>
      <c r="R1860" s="543"/>
      <c r="S1860" s="543"/>
      <c r="T1860" s="543"/>
      <c r="U1860" s="543"/>
      <c r="V1860" s="543"/>
      <c r="W1860" s="543"/>
      <c r="X1860" s="543"/>
      <c r="Y1860" s="543"/>
    </row>
    <row r="1861" spans="1:25" x14ac:dyDescent="0.25">
      <c r="A1861" s="543"/>
      <c r="B1861" s="543"/>
      <c r="C1861" s="543"/>
      <c r="D1861" s="543"/>
      <c r="E1861" s="543"/>
      <c r="F1861" s="543"/>
      <c r="G1861" s="543"/>
      <c r="H1861" s="543"/>
      <c r="I1861" s="543"/>
      <c r="J1861" s="543"/>
      <c r="K1861" s="543"/>
      <c r="L1861" s="543">
        <f t="shared" si="27"/>
        <v>0</v>
      </c>
      <c r="M1861" s="543"/>
      <c r="N1861" s="543"/>
      <c r="O1861" s="543"/>
      <c r="P1861" s="543"/>
      <c r="Q1861" s="543"/>
      <c r="R1861" s="543"/>
      <c r="S1861" s="543"/>
      <c r="T1861" s="543"/>
      <c r="U1861" s="543"/>
      <c r="V1861" s="543"/>
      <c r="W1861" s="543"/>
      <c r="X1861" s="543"/>
      <c r="Y1861" s="543"/>
    </row>
    <row r="1862" spans="1:25" x14ac:dyDescent="0.25">
      <c r="A1862" s="543"/>
      <c r="B1862" s="543"/>
      <c r="C1862" s="543"/>
      <c r="D1862" s="543"/>
      <c r="E1862" s="543"/>
      <c r="F1862" s="543"/>
      <c r="G1862" s="543"/>
      <c r="H1862" s="543"/>
      <c r="I1862" s="543"/>
      <c r="J1862" s="543"/>
      <c r="K1862" s="543"/>
      <c r="L1862" s="543">
        <f t="shared" si="27"/>
        <v>0</v>
      </c>
      <c r="M1862" s="543"/>
      <c r="N1862" s="543"/>
      <c r="O1862" s="543"/>
      <c r="P1862" s="543"/>
      <c r="Q1862" s="543"/>
      <c r="R1862" s="543"/>
      <c r="S1862" s="543"/>
      <c r="T1862" s="543"/>
      <c r="U1862" s="543"/>
      <c r="V1862" s="543"/>
      <c r="W1862" s="543"/>
      <c r="X1862" s="543"/>
      <c r="Y1862" s="543"/>
    </row>
    <row r="1863" spans="1:25" x14ac:dyDescent="0.25">
      <c r="A1863" s="543"/>
      <c r="B1863" s="543"/>
      <c r="C1863" s="543"/>
      <c r="D1863" s="543"/>
      <c r="E1863" s="543"/>
      <c r="F1863" s="543"/>
      <c r="G1863" s="543"/>
      <c r="H1863" s="543"/>
      <c r="I1863" s="543"/>
      <c r="J1863" s="543"/>
      <c r="K1863" s="543"/>
      <c r="L1863" s="543">
        <f t="shared" si="27"/>
        <v>0</v>
      </c>
      <c r="M1863" s="543"/>
      <c r="N1863" s="543"/>
      <c r="O1863" s="543"/>
      <c r="P1863" s="543"/>
      <c r="Q1863" s="543"/>
      <c r="R1863" s="543"/>
      <c r="S1863" s="543"/>
      <c r="T1863" s="543"/>
      <c r="U1863" s="543"/>
      <c r="V1863" s="543"/>
      <c r="W1863" s="543"/>
      <c r="X1863" s="543"/>
      <c r="Y1863" s="543"/>
    </row>
    <row r="1864" spans="1:25" x14ac:dyDescent="0.25">
      <c r="A1864" s="543"/>
      <c r="B1864" s="543"/>
      <c r="C1864" s="543"/>
      <c r="D1864" s="543"/>
      <c r="E1864" s="543"/>
      <c r="F1864" s="543"/>
      <c r="G1864" s="543"/>
      <c r="H1864" s="543"/>
      <c r="I1864" s="543"/>
      <c r="J1864" s="543"/>
      <c r="K1864" s="543"/>
      <c r="L1864" s="543">
        <f t="shared" si="27"/>
        <v>0</v>
      </c>
      <c r="M1864" s="543"/>
      <c r="N1864" s="543"/>
      <c r="O1864" s="543"/>
      <c r="P1864" s="543"/>
      <c r="Q1864" s="543"/>
      <c r="R1864" s="543"/>
      <c r="S1864" s="543"/>
      <c r="T1864" s="543"/>
      <c r="U1864" s="543"/>
      <c r="V1864" s="543"/>
      <c r="W1864" s="543"/>
      <c r="X1864" s="543"/>
      <c r="Y1864" s="543"/>
    </row>
    <row r="1865" spans="1:25" x14ac:dyDescent="0.25">
      <c r="A1865" s="543"/>
      <c r="B1865" s="543"/>
      <c r="C1865" s="543"/>
      <c r="D1865" s="543"/>
      <c r="E1865" s="543"/>
      <c r="F1865" s="543"/>
      <c r="G1865" s="543"/>
      <c r="H1865" s="543"/>
      <c r="I1865" s="543"/>
      <c r="J1865" s="543"/>
      <c r="K1865" s="543"/>
      <c r="L1865" s="543">
        <f t="shared" si="27"/>
        <v>0</v>
      </c>
      <c r="M1865" s="543"/>
      <c r="N1865" s="543"/>
      <c r="O1865" s="543"/>
      <c r="P1865" s="543"/>
      <c r="Q1865" s="543"/>
      <c r="R1865" s="543"/>
      <c r="S1865" s="543"/>
      <c r="T1865" s="543"/>
      <c r="U1865" s="543"/>
      <c r="V1865" s="543"/>
      <c r="W1865" s="543"/>
      <c r="X1865" s="543"/>
      <c r="Y1865" s="543"/>
    </row>
    <row r="1866" spans="1:25" x14ac:dyDescent="0.25">
      <c r="A1866" s="543"/>
      <c r="B1866" s="543"/>
      <c r="C1866" s="543"/>
      <c r="D1866" s="543"/>
      <c r="E1866" s="543"/>
      <c r="F1866" s="543"/>
      <c r="G1866" s="543"/>
      <c r="H1866" s="543"/>
      <c r="I1866" s="543"/>
      <c r="J1866" s="543"/>
      <c r="K1866" s="543"/>
      <c r="L1866" s="543">
        <f t="shared" si="27"/>
        <v>0</v>
      </c>
      <c r="M1866" s="543"/>
      <c r="N1866" s="543"/>
      <c r="O1866" s="543"/>
      <c r="P1866" s="543"/>
      <c r="Q1866" s="543"/>
      <c r="R1866" s="543"/>
      <c r="S1866" s="543"/>
      <c r="T1866" s="543"/>
      <c r="U1866" s="543"/>
      <c r="V1866" s="543"/>
      <c r="W1866" s="543"/>
      <c r="X1866" s="543"/>
      <c r="Y1866" s="543"/>
    </row>
    <row r="1867" spans="1:25" x14ac:dyDescent="0.25">
      <c r="A1867" s="543"/>
      <c r="B1867" s="543"/>
      <c r="C1867" s="543"/>
      <c r="D1867" s="543"/>
      <c r="E1867" s="543"/>
      <c r="F1867" s="543"/>
      <c r="G1867" s="543"/>
      <c r="H1867" s="543"/>
      <c r="I1867" s="543"/>
      <c r="J1867" s="543"/>
      <c r="K1867" s="543"/>
      <c r="L1867" s="543">
        <f t="shared" si="27"/>
        <v>0</v>
      </c>
      <c r="M1867" s="543"/>
      <c r="N1867" s="543"/>
      <c r="O1867" s="543"/>
      <c r="P1867" s="543"/>
      <c r="Q1867" s="543"/>
      <c r="R1867" s="543"/>
      <c r="S1867" s="543"/>
      <c r="T1867" s="543"/>
      <c r="U1867" s="543"/>
      <c r="V1867" s="543"/>
      <c r="W1867" s="543"/>
      <c r="X1867" s="543"/>
      <c r="Y1867" s="543"/>
    </row>
    <row r="1868" spans="1:25" x14ac:dyDescent="0.25">
      <c r="A1868" s="543"/>
      <c r="B1868" s="543"/>
      <c r="C1868" s="543"/>
      <c r="D1868" s="543"/>
      <c r="E1868" s="543"/>
      <c r="F1868" s="543"/>
      <c r="G1868" s="543"/>
      <c r="H1868" s="543"/>
      <c r="I1868" s="543"/>
      <c r="J1868" s="543"/>
      <c r="K1868" s="543"/>
      <c r="L1868" s="543">
        <f t="shared" si="27"/>
        <v>0</v>
      </c>
      <c r="M1868" s="543"/>
      <c r="N1868" s="543"/>
      <c r="O1868" s="543"/>
      <c r="P1868" s="543"/>
      <c r="Q1868" s="543"/>
      <c r="R1868" s="543"/>
      <c r="S1868" s="543"/>
      <c r="T1868" s="543"/>
      <c r="U1868" s="543"/>
      <c r="V1868" s="543"/>
      <c r="W1868" s="543"/>
      <c r="X1868" s="543"/>
      <c r="Y1868" s="543"/>
    </row>
    <row r="1869" spans="1:25" x14ac:dyDescent="0.25">
      <c r="A1869" s="543"/>
      <c r="B1869" s="543"/>
      <c r="C1869" s="543"/>
      <c r="D1869" s="543"/>
      <c r="E1869" s="543"/>
      <c r="F1869" s="543"/>
      <c r="G1869" s="543"/>
      <c r="H1869" s="543"/>
      <c r="I1869" s="543"/>
      <c r="J1869" s="543"/>
      <c r="K1869" s="543"/>
      <c r="L1869" s="543">
        <f t="shared" si="27"/>
        <v>0</v>
      </c>
      <c r="M1869" s="543"/>
      <c r="N1869" s="543"/>
      <c r="O1869" s="543"/>
      <c r="P1869" s="543"/>
      <c r="Q1869" s="543"/>
      <c r="R1869" s="543"/>
      <c r="S1869" s="543"/>
      <c r="T1869" s="543"/>
      <c r="U1869" s="543"/>
      <c r="V1869" s="543"/>
      <c r="W1869" s="543"/>
      <c r="X1869" s="543"/>
      <c r="Y1869" s="543"/>
    </row>
    <row r="1870" spans="1:25" x14ac:dyDescent="0.25">
      <c r="A1870" s="543"/>
      <c r="B1870" s="543"/>
      <c r="C1870" s="543"/>
      <c r="D1870" s="543"/>
      <c r="E1870" s="543"/>
      <c r="F1870" s="543"/>
      <c r="G1870" s="543"/>
      <c r="H1870" s="543"/>
      <c r="I1870" s="543"/>
      <c r="J1870" s="543"/>
      <c r="K1870" s="543"/>
      <c r="L1870" s="543">
        <f t="shared" si="27"/>
        <v>0</v>
      </c>
      <c r="M1870" s="543"/>
      <c r="N1870" s="543"/>
      <c r="O1870" s="543"/>
      <c r="P1870" s="543"/>
      <c r="Q1870" s="543"/>
      <c r="R1870" s="543"/>
      <c r="S1870" s="543"/>
      <c r="T1870" s="543"/>
      <c r="U1870" s="543"/>
      <c r="V1870" s="543"/>
      <c r="W1870" s="543"/>
      <c r="X1870" s="543"/>
      <c r="Y1870" s="543"/>
    </row>
    <row r="1871" spans="1:25" x14ac:dyDescent="0.25">
      <c r="A1871" s="543"/>
      <c r="B1871" s="543"/>
      <c r="C1871" s="543"/>
      <c r="D1871" s="543"/>
      <c r="E1871" s="543"/>
      <c r="F1871" s="543"/>
      <c r="G1871" s="543"/>
      <c r="H1871" s="543"/>
      <c r="I1871" s="543"/>
      <c r="J1871" s="543"/>
      <c r="K1871" s="543"/>
      <c r="L1871" s="543">
        <f t="shared" si="27"/>
        <v>0</v>
      </c>
      <c r="M1871" s="543"/>
      <c r="N1871" s="543"/>
      <c r="O1871" s="543"/>
      <c r="P1871" s="543"/>
      <c r="Q1871" s="543"/>
      <c r="R1871" s="543"/>
      <c r="S1871" s="543"/>
      <c r="T1871" s="543"/>
      <c r="U1871" s="543"/>
      <c r="V1871" s="543"/>
      <c r="W1871" s="543"/>
      <c r="X1871" s="543"/>
      <c r="Y1871" s="543"/>
    </row>
    <row r="1872" spans="1:25" x14ac:dyDescent="0.25">
      <c r="A1872" s="543"/>
      <c r="B1872" s="543"/>
      <c r="C1872" s="543"/>
      <c r="D1872" s="543"/>
      <c r="E1872" s="543"/>
      <c r="F1872" s="543"/>
      <c r="G1872" s="543"/>
      <c r="H1872" s="543"/>
      <c r="I1872" s="543"/>
      <c r="J1872" s="543"/>
      <c r="K1872" s="543"/>
      <c r="L1872" s="543">
        <f t="shared" si="27"/>
        <v>0</v>
      </c>
      <c r="M1872" s="543"/>
      <c r="N1872" s="543"/>
      <c r="O1872" s="543"/>
      <c r="P1872" s="543"/>
      <c r="Q1872" s="543"/>
      <c r="R1872" s="543"/>
      <c r="S1872" s="543"/>
      <c r="T1872" s="543"/>
      <c r="U1872" s="543"/>
      <c r="V1872" s="543"/>
      <c r="W1872" s="543"/>
      <c r="X1872" s="543"/>
      <c r="Y1872" s="543"/>
    </row>
    <row r="1873" spans="1:25" x14ac:dyDescent="0.25">
      <c r="A1873" s="543"/>
      <c r="B1873" s="543"/>
      <c r="C1873" s="543"/>
      <c r="D1873" s="543"/>
      <c r="E1873" s="543"/>
      <c r="F1873" s="543"/>
      <c r="G1873" s="543"/>
      <c r="H1873" s="543"/>
      <c r="I1873" s="543"/>
      <c r="J1873" s="543"/>
      <c r="K1873" s="543"/>
      <c r="L1873" s="543">
        <f t="shared" si="27"/>
        <v>0</v>
      </c>
      <c r="M1873" s="543"/>
      <c r="N1873" s="543"/>
      <c r="O1873" s="543"/>
      <c r="P1873" s="543"/>
      <c r="Q1873" s="543"/>
      <c r="R1873" s="543"/>
      <c r="S1873" s="543"/>
      <c r="T1873" s="543"/>
      <c r="U1873" s="543"/>
      <c r="V1873" s="543"/>
      <c r="W1873" s="543"/>
      <c r="X1873" s="543"/>
      <c r="Y1873" s="543"/>
    </row>
    <row r="1874" spans="1:25" x14ac:dyDescent="0.25">
      <c r="A1874" s="543"/>
      <c r="B1874" s="543"/>
      <c r="C1874" s="543"/>
      <c r="D1874" s="543"/>
      <c r="E1874" s="543"/>
      <c r="F1874" s="543"/>
      <c r="G1874" s="543"/>
      <c r="H1874" s="543"/>
      <c r="I1874" s="543"/>
      <c r="J1874" s="543"/>
      <c r="K1874" s="543"/>
      <c r="L1874" s="543">
        <f t="shared" si="27"/>
        <v>0</v>
      </c>
      <c r="M1874" s="543"/>
      <c r="N1874" s="543"/>
      <c r="O1874" s="543"/>
      <c r="P1874" s="543"/>
      <c r="Q1874" s="543"/>
      <c r="R1874" s="543"/>
      <c r="S1874" s="543"/>
      <c r="T1874" s="543"/>
      <c r="U1874" s="543"/>
      <c r="V1874" s="543"/>
      <c r="W1874" s="543"/>
      <c r="X1874" s="543"/>
      <c r="Y1874" s="543"/>
    </row>
    <row r="1875" spans="1:25" x14ac:dyDescent="0.25">
      <c r="A1875" s="543"/>
      <c r="B1875" s="543"/>
      <c r="C1875" s="543"/>
      <c r="D1875" s="543"/>
      <c r="E1875" s="543"/>
      <c r="F1875" s="543"/>
      <c r="G1875" s="543"/>
      <c r="H1875" s="543"/>
      <c r="I1875" s="543"/>
      <c r="J1875" s="543"/>
      <c r="K1875" s="543"/>
      <c r="L1875" s="543">
        <f t="shared" si="27"/>
        <v>0</v>
      </c>
      <c r="M1875" s="543"/>
      <c r="N1875" s="543"/>
      <c r="O1875" s="543"/>
      <c r="P1875" s="543"/>
      <c r="Q1875" s="543"/>
      <c r="R1875" s="543"/>
      <c r="S1875" s="543"/>
      <c r="T1875" s="543"/>
      <c r="U1875" s="543"/>
      <c r="V1875" s="543"/>
      <c r="W1875" s="543"/>
      <c r="X1875" s="543"/>
      <c r="Y1875" s="543"/>
    </row>
    <row r="1876" spans="1:25" x14ac:dyDescent="0.25">
      <c r="A1876" s="543"/>
      <c r="B1876" s="543"/>
      <c r="C1876" s="543"/>
      <c r="D1876" s="543"/>
      <c r="E1876" s="543"/>
      <c r="F1876" s="543"/>
      <c r="G1876" s="543"/>
      <c r="H1876" s="543"/>
      <c r="I1876" s="543"/>
      <c r="J1876" s="543"/>
      <c r="K1876" s="543"/>
      <c r="L1876" s="543">
        <f t="shared" si="27"/>
        <v>0</v>
      </c>
      <c r="M1876" s="543"/>
      <c r="N1876" s="543"/>
      <c r="O1876" s="543"/>
      <c r="P1876" s="543"/>
      <c r="Q1876" s="543"/>
      <c r="R1876" s="543"/>
      <c r="S1876" s="543"/>
      <c r="T1876" s="543"/>
      <c r="U1876" s="543"/>
      <c r="V1876" s="543"/>
      <c r="W1876" s="543"/>
      <c r="X1876" s="543"/>
      <c r="Y1876" s="543"/>
    </row>
    <row r="1877" spans="1:25" x14ac:dyDescent="0.25">
      <c r="A1877" s="543"/>
      <c r="B1877" s="543"/>
      <c r="C1877" s="543"/>
      <c r="D1877" s="543"/>
      <c r="E1877" s="543"/>
      <c r="F1877" s="543"/>
      <c r="G1877" s="543"/>
      <c r="H1877" s="543"/>
      <c r="I1877" s="543"/>
      <c r="J1877" s="543"/>
      <c r="K1877" s="543"/>
      <c r="L1877" s="543">
        <f t="shared" si="27"/>
        <v>0</v>
      </c>
      <c r="M1877" s="543"/>
      <c r="N1877" s="543"/>
      <c r="O1877" s="543"/>
      <c r="P1877" s="543"/>
      <c r="Q1877" s="543"/>
      <c r="R1877" s="543"/>
      <c r="S1877" s="543"/>
      <c r="T1877" s="543"/>
      <c r="U1877" s="543"/>
      <c r="V1877" s="543"/>
      <c r="W1877" s="543"/>
      <c r="X1877" s="543"/>
      <c r="Y1877" s="543"/>
    </row>
    <row r="1878" spans="1:25" x14ac:dyDescent="0.25">
      <c r="A1878" s="543"/>
      <c r="B1878" s="543"/>
      <c r="C1878" s="543"/>
      <c r="D1878" s="543"/>
      <c r="E1878" s="543"/>
      <c r="F1878" s="543"/>
      <c r="G1878" s="543"/>
      <c r="H1878" s="543"/>
      <c r="I1878" s="543"/>
      <c r="J1878" s="543"/>
      <c r="K1878" s="543"/>
      <c r="L1878" s="543">
        <f t="shared" si="27"/>
        <v>0</v>
      </c>
      <c r="M1878" s="543"/>
      <c r="N1878" s="543"/>
      <c r="O1878" s="543"/>
      <c r="P1878" s="543"/>
      <c r="Q1878" s="543"/>
      <c r="R1878" s="543"/>
      <c r="S1878" s="543"/>
      <c r="T1878" s="543"/>
      <c r="U1878" s="543"/>
      <c r="V1878" s="543"/>
      <c r="W1878" s="543"/>
      <c r="X1878" s="543"/>
      <c r="Y1878" s="543"/>
    </row>
    <row r="1879" spans="1:25" x14ac:dyDescent="0.25">
      <c r="A1879" s="543"/>
      <c r="B1879" s="543"/>
      <c r="C1879" s="543"/>
      <c r="D1879" s="543"/>
      <c r="E1879" s="543"/>
      <c r="F1879" s="543"/>
      <c r="G1879" s="543"/>
      <c r="H1879" s="543"/>
      <c r="I1879" s="543"/>
      <c r="J1879" s="543"/>
      <c r="K1879" s="543"/>
      <c r="L1879" s="543">
        <f t="shared" si="27"/>
        <v>0</v>
      </c>
      <c r="M1879" s="543"/>
      <c r="N1879" s="543"/>
      <c r="O1879" s="543"/>
      <c r="P1879" s="543"/>
      <c r="Q1879" s="543"/>
      <c r="R1879" s="543"/>
      <c r="S1879" s="543"/>
      <c r="T1879" s="543"/>
      <c r="U1879" s="543"/>
      <c r="V1879" s="543"/>
      <c r="W1879" s="543"/>
      <c r="X1879" s="543"/>
      <c r="Y1879" s="543"/>
    </row>
    <row r="1880" spans="1:25" x14ac:dyDescent="0.25">
      <c r="A1880" s="543"/>
      <c r="B1880" s="543"/>
      <c r="C1880" s="543"/>
      <c r="D1880" s="543"/>
      <c r="E1880" s="543"/>
      <c r="F1880" s="543"/>
      <c r="G1880" s="543"/>
      <c r="H1880" s="543"/>
      <c r="I1880" s="543"/>
      <c r="J1880" s="543"/>
      <c r="K1880" s="543"/>
      <c r="L1880" s="543">
        <f t="shared" si="27"/>
        <v>0</v>
      </c>
      <c r="M1880" s="543"/>
      <c r="N1880" s="543"/>
      <c r="O1880" s="543"/>
      <c r="P1880" s="543"/>
      <c r="Q1880" s="543"/>
      <c r="R1880" s="543"/>
      <c r="S1880" s="543"/>
      <c r="T1880" s="543"/>
      <c r="U1880" s="543"/>
      <c r="V1880" s="543"/>
      <c r="W1880" s="543"/>
      <c r="X1880" s="543"/>
      <c r="Y1880" s="543"/>
    </row>
    <row r="1881" spans="1:25" x14ac:dyDescent="0.25">
      <c r="A1881" s="543"/>
      <c r="B1881" s="543"/>
      <c r="C1881" s="543"/>
      <c r="D1881" s="543"/>
      <c r="E1881" s="543"/>
      <c r="F1881" s="543"/>
      <c r="G1881" s="543"/>
      <c r="H1881" s="543"/>
      <c r="I1881" s="543"/>
      <c r="J1881" s="543"/>
      <c r="K1881" s="543"/>
      <c r="L1881" s="543">
        <f t="shared" si="27"/>
        <v>0</v>
      </c>
      <c r="M1881" s="543"/>
      <c r="N1881" s="543"/>
      <c r="O1881" s="543"/>
      <c r="P1881" s="543"/>
      <c r="Q1881" s="543"/>
      <c r="R1881" s="543"/>
      <c r="S1881" s="543"/>
      <c r="T1881" s="543"/>
      <c r="U1881" s="543"/>
      <c r="V1881" s="543"/>
      <c r="W1881" s="543"/>
      <c r="X1881" s="543"/>
      <c r="Y1881" s="543"/>
    </row>
    <row r="1882" spans="1:25" x14ac:dyDescent="0.25">
      <c r="A1882" s="543"/>
      <c r="B1882" s="543"/>
      <c r="C1882" s="543"/>
      <c r="D1882" s="543"/>
      <c r="E1882" s="543"/>
      <c r="F1882" s="543"/>
      <c r="G1882" s="543"/>
      <c r="H1882" s="543"/>
      <c r="I1882" s="543"/>
      <c r="J1882" s="543"/>
      <c r="K1882" s="543"/>
      <c r="L1882" s="543">
        <f t="shared" si="27"/>
        <v>0</v>
      </c>
      <c r="M1882" s="543"/>
      <c r="N1882" s="543"/>
      <c r="O1882" s="543"/>
      <c r="P1882" s="543"/>
      <c r="Q1882" s="543"/>
      <c r="R1882" s="543"/>
      <c r="S1882" s="543"/>
      <c r="T1882" s="543"/>
      <c r="U1882" s="543"/>
      <c r="V1882" s="543"/>
      <c r="W1882" s="543"/>
      <c r="X1882" s="543"/>
      <c r="Y1882" s="543"/>
    </row>
    <row r="1883" spans="1:25" x14ac:dyDescent="0.25">
      <c r="A1883" s="543"/>
      <c r="B1883" s="543"/>
      <c r="C1883" s="543"/>
      <c r="D1883" s="543"/>
      <c r="E1883" s="543"/>
      <c r="F1883" s="543"/>
      <c r="G1883" s="543"/>
      <c r="H1883" s="543"/>
      <c r="I1883" s="543"/>
      <c r="J1883" s="543"/>
      <c r="K1883" s="543"/>
      <c r="L1883" s="543">
        <f t="shared" si="27"/>
        <v>0</v>
      </c>
      <c r="M1883" s="543"/>
      <c r="N1883" s="543"/>
      <c r="O1883" s="543"/>
      <c r="P1883" s="543"/>
      <c r="Q1883" s="543"/>
      <c r="R1883" s="543"/>
      <c r="S1883" s="543"/>
      <c r="T1883" s="543"/>
      <c r="U1883" s="543"/>
      <c r="V1883" s="543"/>
      <c r="W1883" s="543"/>
      <c r="X1883" s="543"/>
      <c r="Y1883" s="543"/>
    </row>
    <row r="1884" spans="1:25" x14ac:dyDescent="0.25">
      <c r="A1884" s="543"/>
      <c r="B1884" s="543"/>
      <c r="C1884" s="543"/>
      <c r="D1884" s="543"/>
      <c r="E1884" s="543"/>
      <c r="F1884" s="543"/>
      <c r="G1884" s="543"/>
      <c r="H1884" s="543"/>
      <c r="I1884" s="543"/>
      <c r="J1884" s="543"/>
      <c r="K1884" s="543"/>
      <c r="L1884" s="543">
        <f t="shared" si="27"/>
        <v>0</v>
      </c>
      <c r="M1884" s="543"/>
      <c r="N1884" s="543"/>
      <c r="O1884" s="543"/>
      <c r="P1884" s="543"/>
      <c r="Q1884" s="543"/>
      <c r="R1884" s="543"/>
      <c r="S1884" s="543"/>
      <c r="T1884" s="543"/>
      <c r="U1884" s="543"/>
      <c r="V1884" s="543"/>
      <c r="W1884" s="543"/>
      <c r="X1884" s="543"/>
      <c r="Y1884" s="543"/>
    </row>
    <row r="1885" spans="1:25" x14ac:dyDescent="0.25">
      <c r="A1885" s="543"/>
      <c r="B1885" s="543"/>
      <c r="C1885" s="543"/>
      <c r="D1885" s="543"/>
      <c r="E1885" s="543"/>
      <c r="F1885" s="543"/>
      <c r="G1885" s="543"/>
      <c r="H1885" s="543"/>
      <c r="I1885" s="543"/>
      <c r="J1885" s="543"/>
      <c r="K1885" s="543"/>
      <c r="L1885" s="543">
        <f t="shared" si="27"/>
        <v>0</v>
      </c>
      <c r="M1885" s="543"/>
      <c r="N1885" s="543"/>
      <c r="O1885" s="543"/>
      <c r="P1885" s="543"/>
      <c r="Q1885" s="543"/>
      <c r="R1885" s="543"/>
      <c r="S1885" s="543"/>
      <c r="T1885" s="543"/>
      <c r="U1885" s="543"/>
      <c r="V1885" s="543"/>
      <c r="W1885" s="543"/>
      <c r="X1885" s="543"/>
      <c r="Y1885" s="543"/>
    </row>
    <row r="1886" spans="1:25" x14ac:dyDescent="0.25">
      <c r="A1886" s="543"/>
      <c r="B1886" s="543"/>
      <c r="C1886" s="543"/>
      <c r="D1886" s="543"/>
      <c r="E1886" s="543"/>
      <c r="F1886" s="543"/>
      <c r="G1886" s="543"/>
      <c r="H1886" s="543"/>
      <c r="I1886" s="543"/>
      <c r="J1886" s="543"/>
      <c r="K1886" s="543"/>
      <c r="L1886" s="543">
        <f t="shared" si="27"/>
        <v>0</v>
      </c>
      <c r="M1886" s="543"/>
      <c r="N1886" s="543"/>
      <c r="O1886" s="543"/>
      <c r="P1886" s="543"/>
      <c r="Q1886" s="543"/>
      <c r="R1886" s="543"/>
      <c r="S1886" s="543"/>
      <c r="T1886" s="543"/>
      <c r="U1886" s="543"/>
      <c r="V1886" s="543"/>
      <c r="W1886" s="543"/>
      <c r="X1886" s="543"/>
      <c r="Y1886" s="543"/>
    </row>
    <row r="1887" spans="1:25" x14ac:dyDescent="0.25">
      <c r="A1887" s="543"/>
      <c r="B1887" s="543"/>
      <c r="C1887" s="543"/>
      <c r="D1887" s="543"/>
      <c r="E1887" s="543"/>
      <c r="F1887" s="543"/>
      <c r="G1887" s="543"/>
      <c r="H1887" s="543"/>
      <c r="I1887" s="543"/>
      <c r="J1887" s="543"/>
      <c r="K1887" s="543"/>
      <c r="L1887" s="543">
        <f t="shared" ref="L1887:L1950" si="28">E1887</f>
        <v>0</v>
      </c>
      <c r="M1887" s="543"/>
      <c r="N1887" s="543"/>
      <c r="O1887" s="543"/>
      <c r="P1887" s="543"/>
      <c r="Q1887" s="543"/>
      <c r="R1887" s="543"/>
      <c r="S1887" s="543"/>
      <c r="T1887" s="543"/>
      <c r="U1887" s="543"/>
      <c r="V1887" s="543"/>
      <c r="W1887" s="543"/>
      <c r="X1887" s="543"/>
      <c r="Y1887" s="543"/>
    </row>
    <row r="1888" spans="1:25" x14ac:dyDescent="0.25">
      <c r="A1888" s="543"/>
      <c r="B1888" s="543"/>
      <c r="C1888" s="543"/>
      <c r="D1888" s="543"/>
      <c r="E1888" s="543"/>
      <c r="F1888" s="543"/>
      <c r="G1888" s="543"/>
      <c r="H1888" s="543"/>
      <c r="I1888" s="543"/>
      <c r="J1888" s="543"/>
      <c r="K1888" s="543"/>
      <c r="L1888" s="543">
        <f t="shared" si="28"/>
        <v>0</v>
      </c>
      <c r="M1888" s="543"/>
      <c r="N1888" s="543"/>
      <c r="O1888" s="543"/>
      <c r="P1888" s="543"/>
      <c r="Q1888" s="543"/>
      <c r="R1888" s="543"/>
      <c r="S1888" s="543"/>
      <c r="T1888" s="543"/>
      <c r="U1888" s="543"/>
      <c r="V1888" s="543"/>
      <c r="W1888" s="543"/>
      <c r="X1888" s="543"/>
      <c r="Y1888" s="543"/>
    </row>
    <row r="1889" spans="1:25" x14ac:dyDescent="0.25">
      <c r="A1889" s="543"/>
      <c r="B1889" s="543"/>
      <c r="C1889" s="543"/>
      <c r="D1889" s="543"/>
      <c r="E1889" s="543"/>
      <c r="F1889" s="543"/>
      <c r="G1889" s="543"/>
      <c r="H1889" s="543"/>
      <c r="I1889" s="543"/>
      <c r="J1889" s="543"/>
      <c r="K1889" s="543"/>
      <c r="L1889" s="543">
        <f t="shared" si="28"/>
        <v>0</v>
      </c>
      <c r="M1889" s="543"/>
      <c r="N1889" s="543"/>
      <c r="O1889" s="543"/>
      <c r="P1889" s="543"/>
      <c r="Q1889" s="543"/>
      <c r="R1889" s="543"/>
      <c r="S1889" s="543"/>
      <c r="T1889" s="543"/>
      <c r="U1889" s="543"/>
      <c r="V1889" s="543"/>
      <c r="W1889" s="543"/>
      <c r="X1889" s="543"/>
      <c r="Y1889" s="543"/>
    </row>
    <row r="1890" spans="1:25" x14ac:dyDescent="0.25">
      <c r="A1890" s="543"/>
      <c r="B1890" s="543"/>
      <c r="C1890" s="543"/>
      <c r="D1890" s="543"/>
      <c r="E1890" s="543"/>
      <c r="F1890" s="543"/>
      <c r="G1890" s="543"/>
      <c r="H1890" s="543"/>
      <c r="I1890" s="543"/>
      <c r="J1890" s="543"/>
      <c r="K1890" s="543"/>
      <c r="L1890" s="543">
        <f t="shared" si="28"/>
        <v>0</v>
      </c>
      <c r="M1890" s="543"/>
      <c r="N1890" s="543"/>
      <c r="O1890" s="543"/>
      <c r="P1890" s="543"/>
      <c r="Q1890" s="543"/>
      <c r="R1890" s="543"/>
      <c r="S1890" s="543"/>
      <c r="T1890" s="543"/>
      <c r="U1890" s="543"/>
      <c r="V1890" s="543"/>
      <c r="W1890" s="543"/>
      <c r="X1890" s="543"/>
      <c r="Y1890" s="543"/>
    </row>
    <row r="1891" spans="1:25" x14ac:dyDescent="0.25">
      <c r="A1891" s="543"/>
      <c r="B1891" s="543"/>
      <c r="C1891" s="543"/>
      <c r="D1891" s="543"/>
      <c r="E1891" s="543"/>
      <c r="F1891" s="543"/>
      <c r="G1891" s="543"/>
      <c r="H1891" s="543"/>
      <c r="I1891" s="543"/>
      <c r="J1891" s="543"/>
      <c r="K1891" s="543"/>
      <c r="L1891" s="543">
        <f t="shared" si="28"/>
        <v>0</v>
      </c>
      <c r="M1891" s="543"/>
      <c r="N1891" s="543"/>
      <c r="O1891" s="543"/>
      <c r="P1891" s="543"/>
      <c r="Q1891" s="543"/>
      <c r="R1891" s="543"/>
      <c r="S1891" s="543"/>
      <c r="T1891" s="543"/>
      <c r="U1891" s="543"/>
      <c r="V1891" s="543"/>
      <c r="W1891" s="543"/>
      <c r="X1891" s="543"/>
      <c r="Y1891" s="543"/>
    </row>
    <row r="1892" spans="1:25" x14ac:dyDescent="0.25">
      <c r="A1892" s="543"/>
      <c r="B1892" s="543"/>
      <c r="C1892" s="543"/>
      <c r="D1892" s="543"/>
      <c r="E1892" s="543"/>
      <c r="F1892" s="543"/>
      <c r="G1892" s="543"/>
      <c r="H1892" s="543"/>
      <c r="I1892" s="543"/>
      <c r="J1892" s="543"/>
      <c r="K1892" s="543"/>
      <c r="L1892" s="543">
        <f t="shared" si="28"/>
        <v>0</v>
      </c>
      <c r="M1892" s="543"/>
      <c r="N1892" s="543"/>
      <c r="O1892" s="543"/>
      <c r="P1892" s="543"/>
      <c r="Q1892" s="543"/>
      <c r="R1892" s="543"/>
      <c r="S1892" s="543"/>
      <c r="T1892" s="543"/>
      <c r="U1892" s="543"/>
      <c r="V1892" s="543"/>
      <c r="W1892" s="543"/>
      <c r="X1892" s="543"/>
      <c r="Y1892" s="543"/>
    </row>
    <row r="1893" spans="1:25" x14ac:dyDescent="0.25">
      <c r="A1893" s="543"/>
      <c r="B1893" s="543"/>
      <c r="C1893" s="543"/>
      <c r="D1893" s="543"/>
      <c r="E1893" s="543"/>
      <c r="F1893" s="543"/>
      <c r="G1893" s="543"/>
      <c r="H1893" s="543"/>
      <c r="I1893" s="543"/>
      <c r="J1893" s="543"/>
      <c r="K1893" s="543"/>
      <c r="L1893" s="543">
        <f t="shared" si="28"/>
        <v>0</v>
      </c>
      <c r="M1893" s="543"/>
      <c r="N1893" s="543"/>
      <c r="O1893" s="543"/>
      <c r="P1893" s="543"/>
      <c r="Q1893" s="543"/>
      <c r="R1893" s="543"/>
      <c r="S1893" s="543"/>
      <c r="T1893" s="543"/>
      <c r="U1893" s="543"/>
      <c r="V1893" s="543"/>
      <c r="W1893" s="543"/>
      <c r="X1893" s="543"/>
      <c r="Y1893" s="543"/>
    </row>
    <row r="1894" spans="1:25" x14ac:dyDescent="0.25">
      <c r="A1894" s="543"/>
      <c r="B1894" s="543"/>
      <c r="C1894" s="543"/>
      <c r="D1894" s="543"/>
      <c r="E1894" s="543"/>
      <c r="F1894" s="543"/>
      <c r="G1894" s="543"/>
      <c r="H1894" s="543"/>
      <c r="I1894" s="543"/>
      <c r="J1894" s="543"/>
      <c r="K1894" s="543"/>
      <c r="L1894" s="543">
        <f t="shared" si="28"/>
        <v>0</v>
      </c>
      <c r="M1894" s="543"/>
      <c r="N1894" s="543"/>
      <c r="O1894" s="543"/>
      <c r="P1894" s="543"/>
      <c r="Q1894" s="543"/>
      <c r="R1894" s="543"/>
      <c r="S1894" s="543"/>
      <c r="T1894" s="543"/>
      <c r="U1894" s="543"/>
      <c r="V1894" s="543"/>
      <c r="W1894" s="543"/>
      <c r="X1894" s="543"/>
      <c r="Y1894" s="543"/>
    </row>
    <row r="1895" spans="1:25" x14ac:dyDescent="0.25">
      <c r="A1895" s="543"/>
      <c r="B1895" s="543"/>
      <c r="C1895" s="543"/>
      <c r="D1895" s="543"/>
      <c r="E1895" s="543"/>
      <c r="F1895" s="543"/>
      <c r="G1895" s="543"/>
      <c r="H1895" s="543"/>
      <c r="I1895" s="543"/>
      <c r="J1895" s="543"/>
      <c r="K1895" s="543"/>
      <c r="L1895" s="543">
        <f t="shared" si="28"/>
        <v>0</v>
      </c>
      <c r="M1895" s="543"/>
      <c r="N1895" s="543"/>
      <c r="O1895" s="543"/>
      <c r="P1895" s="543"/>
      <c r="Q1895" s="543"/>
      <c r="R1895" s="543"/>
      <c r="S1895" s="543"/>
      <c r="T1895" s="543"/>
      <c r="U1895" s="543"/>
      <c r="V1895" s="543"/>
      <c r="W1895" s="543"/>
      <c r="X1895" s="543"/>
      <c r="Y1895" s="543"/>
    </row>
    <row r="1896" spans="1:25" x14ac:dyDescent="0.25">
      <c r="A1896" s="543"/>
      <c r="B1896" s="543"/>
      <c r="C1896" s="543"/>
      <c r="D1896" s="543"/>
      <c r="E1896" s="543"/>
      <c r="F1896" s="543"/>
      <c r="G1896" s="543"/>
      <c r="H1896" s="543"/>
      <c r="I1896" s="543"/>
      <c r="J1896" s="543"/>
      <c r="K1896" s="543"/>
      <c r="L1896" s="543">
        <f t="shared" si="28"/>
        <v>0</v>
      </c>
      <c r="M1896" s="543"/>
      <c r="N1896" s="543"/>
      <c r="O1896" s="543"/>
      <c r="P1896" s="543"/>
      <c r="Q1896" s="543"/>
      <c r="R1896" s="543"/>
      <c r="S1896" s="543"/>
      <c r="T1896" s="543"/>
      <c r="U1896" s="543"/>
      <c r="V1896" s="543"/>
      <c r="W1896" s="543"/>
      <c r="X1896" s="543"/>
      <c r="Y1896" s="543"/>
    </row>
    <row r="1897" spans="1:25" x14ac:dyDescent="0.25">
      <c r="A1897" s="543"/>
      <c r="B1897" s="543"/>
      <c r="C1897" s="543"/>
      <c r="D1897" s="543"/>
      <c r="E1897" s="543"/>
      <c r="F1897" s="543"/>
      <c r="G1897" s="543"/>
      <c r="H1897" s="543"/>
      <c r="I1897" s="543"/>
      <c r="J1897" s="543"/>
      <c r="K1897" s="543"/>
      <c r="L1897" s="543">
        <f t="shared" si="28"/>
        <v>0</v>
      </c>
      <c r="M1897" s="543"/>
      <c r="N1897" s="543"/>
      <c r="O1897" s="543"/>
      <c r="P1897" s="543"/>
      <c r="Q1897" s="543"/>
      <c r="R1897" s="543"/>
      <c r="S1897" s="543"/>
      <c r="T1897" s="543"/>
      <c r="U1897" s="543"/>
      <c r="V1897" s="543"/>
      <c r="W1897" s="543"/>
      <c r="X1897" s="543"/>
      <c r="Y1897" s="543"/>
    </row>
    <row r="1898" spans="1:25" x14ac:dyDescent="0.25">
      <c r="A1898" s="543"/>
      <c r="B1898" s="543"/>
      <c r="C1898" s="543"/>
      <c r="D1898" s="543"/>
      <c r="E1898" s="543"/>
      <c r="F1898" s="543"/>
      <c r="G1898" s="543"/>
      <c r="H1898" s="543"/>
      <c r="I1898" s="543"/>
      <c r="J1898" s="543"/>
      <c r="K1898" s="543"/>
      <c r="L1898" s="543">
        <f t="shared" si="28"/>
        <v>0</v>
      </c>
      <c r="M1898" s="543"/>
      <c r="N1898" s="543"/>
      <c r="O1898" s="543"/>
      <c r="P1898" s="543"/>
      <c r="Q1898" s="543"/>
      <c r="R1898" s="543"/>
      <c r="S1898" s="543"/>
      <c r="T1898" s="543"/>
      <c r="U1898" s="543"/>
      <c r="V1898" s="543"/>
      <c r="W1898" s="543"/>
      <c r="X1898" s="543"/>
      <c r="Y1898" s="543"/>
    </row>
    <row r="1899" spans="1:25" x14ac:dyDescent="0.25">
      <c r="A1899" s="543"/>
      <c r="B1899" s="543"/>
      <c r="C1899" s="543"/>
      <c r="D1899" s="543"/>
      <c r="E1899" s="543"/>
      <c r="F1899" s="543"/>
      <c r="G1899" s="543"/>
      <c r="H1899" s="543"/>
      <c r="I1899" s="543"/>
      <c r="J1899" s="543"/>
      <c r="K1899" s="543"/>
      <c r="L1899" s="543">
        <f t="shared" si="28"/>
        <v>0</v>
      </c>
      <c r="M1899" s="543"/>
      <c r="N1899" s="543"/>
      <c r="O1899" s="543"/>
      <c r="P1899" s="543"/>
      <c r="Q1899" s="543"/>
      <c r="R1899" s="543"/>
      <c r="S1899" s="543"/>
      <c r="T1899" s="543"/>
      <c r="U1899" s="543"/>
      <c r="V1899" s="543"/>
      <c r="W1899" s="543"/>
      <c r="X1899" s="543"/>
      <c r="Y1899" s="543"/>
    </row>
    <row r="1900" spans="1:25" x14ac:dyDescent="0.25">
      <c r="A1900" s="543"/>
      <c r="B1900" s="543"/>
      <c r="C1900" s="543"/>
      <c r="D1900" s="543"/>
      <c r="E1900" s="543"/>
      <c r="F1900" s="543"/>
      <c r="G1900" s="543"/>
      <c r="H1900" s="543"/>
      <c r="I1900" s="543"/>
      <c r="J1900" s="543"/>
      <c r="K1900" s="543"/>
      <c r="L1900" s="543">
        <f t="shared" si="28"/>
        <v>0</v>
      </c>
      <c r="M1900" s="543"/>
      <c r="N1900" s="543"/>
      <c r="O1900" s="543"/>
      <c r="P1900" s="543"/>
      <c r="Q1900" s="543"/>
      <c r="R1900" s="543"/>
      <c r="S1900" s="543"/>
      <c r="T1900" s="543"/>
      <c r="U1900" s="543"/>
      <c r="V1900" s="543"/>
      <c r="W1900" s="543"/>
      <c r="X1900" s="543"/>
      <c r="Y1900" s="543"/>
    </row>
    <row r="1901" spans="1:25" x14ac:dyDescent="0.25">
      <c r="A1901" s="543"/>
      <c r="B1901" s="543"/>
      <c r="C1901" s="543"/>
      <c r="D1901" s="543"/>
      <c r="E1901" s="543"/>
      <c r="F1901" s="543"/>
      <c r="G1901" s="543"/>
      <c r="H1901" s="543"/>
      <c r="I1901" s="543"/>
      <c r="J1901" s="543"/>
      <c r="K1901" s="543"/>
      <c r="L1901" s="543">
        <f t="shared" si="28"/>
        <v>0</v>
      </c>
      <c r="M1901" s="543"/>
      <c r="N1901" s="543"/>
      <c r="O1901" s="543"/>
      <c r="P1901" s="543"/>
      <c r="Q1901" s="543"/>
      <c r="R1901" s="543"/>
      <c r="S1901" s="543"/>
      <c r="T1901" s="543"/>
      <c r="U1901" s="543"/>
      <c r="V1901" s="543"/>
      <c r="W1901" s="543"/>
      <c r="X1901" s="543"/>
      <c r="Y1901" s="543"/>
    </row>
    <row r="1902" spans="1:25" x14ac:dyDescent="0.25">
      <c r="A1902" s="543"/>
      <c r="B1902" s="543"/>
      <c r="C1902" s="543"/>
      <c r="D1902" s="543"/>
      <c r="E1902" s="543"/>
      <c r="F1902" s="543"/>
      <c r="G1902" s="543"/>
      <c r="H1902" s="543"/>
      <c r="I1902" s="543"/>
      <c r="J1902" s="543"/>
      <c r="K1902" s="543"/>
      <c r="L1902" s="543">
        <f t="shared" si="28"/>
        <v>0</v>
      </c>
      <c r="M1902" s="543"/>
      <c r="N1902" s="543"/>
      <c r="O1902" s="543"/>
      <c r="P1902" s="543"/>
      <c r="Q1902" s="543"/>
      <c r="R1902" s="543"/>
      <c r="S1902" s="543"/>
      <c r="T1902" s="543"/>
      <c r="U1902" s="543"/>
      <c r="V1902" s="543"/>
      <c r="W1902" s="543"/>
      <c r="X1902" s="543"/>
      <c r="Y1902" s="543"/>
    </row>
    <row r="1903" spans="1:25" x14ac:dyDescent="0.25">
      <c r="A1903" s="543"/>
      <c r="B1903" s="543"/>
      <c r="C1903" s="543"/>
      <c r="D1903" s="543"/>
      <c r="E1903" s="543"/>
      <c r="F1903" s="543"/>
      <c r="G1903" s="543"/>
      <c r="H1903" s="543"/>
      <c r="I1903" s="543"/>
      <c r="J1903" s="543"/>
      <c r="K1903" s="543"/>
      <c r="L1903" s="543">
        <f t="shared" si="28"/>
        <v>0</v>
      </c>
      <c r="M1903" s="543"/>
      <c r="N1903" s="543"/>
      <c r="O1903" s="543"/>
      <c r="P1903" s="543"/>
      <c r="Q1903" s="543"/>
      <c r="R1903" s="543"/>
      <c r="S1903" s="543"/>
      <c r="T1903" s="543"/>
      <c r="U1903" s="543"/>
      <c r="V1903" s="543"/>
      <c r="W1903" s="543"/>
      <c r="X1903" s="543"/>
      <c r="Y1903" s="543"/>
    </row>
    <row r="1904" spans="1:25" x14ac:dyDescent="0.25">
      <c r="A1904" s="543"/>
      <c r="B1904" s="543"/>
      <c r="C1904" s="543"/>
      <c r="D1904" s="543"/>
      <c r="E1904" s="543"/>
      <c r="F1904" s="543"/>
      <c r="G1904" s="543"/>
      <c r="H1904" s="543"/>
      <c r="I1904" s="543"/>
      <c r="J1904" s="543"/>
      <c r="K1904" s="543"/>
      <c r="L1904" s="543">
        <f t="shared" si="28"/>
        <v>0</v>
      </c>
      <c r="M1904" s="543"/>
      <c r="N1904" s="543"/>
      <c r="O1904" s="543"/>
      <c r="P1904" s="543"/>
      <c r="Q1904" s="543"/>
      <c r="R1904" s="543"/>
      <c r="S1904" s="543"/>
      <c r="T1904" s="543"/>
      <c r="U1904" s="543"/>
      <c r="V1904" s="543"/>
      <c r="W1904" s="543"/>
      <c r="X1904" s="543"/>
      <c r="Y1904" s="543"/>
    </row>
    <row r="1905" spans="1:25" x14ac:dyDescent="0.25">
      <c r="A1905" s="543"/>
      <c r="B1905" s="543"/>
      <c r="C1905" s="543"/>
      <c r="D1905" s="543"/>
      <c r="E1905" s="543"/>
      <c r="F1905" s="543"/>
      <c r="G1905" s="543"/>
      <c r="H1905" s="543"/>
      <c r="I1905" s="543"/>
      <c r="J1905" s="543"/>
      <c r="K1905" s="543"/>
      <c r="L1905" s="543">
        <f t="shared" si="28"/>
        <v>0</v>
      </c>
      <c r="M1905" s="543"/>
      <c r="N1905" s="543"/>
      <c r="O1905" s="543"/>
      <c r="P1905" s="543"/>
      <c r="Q1905" s="543"/>
      <c r="R1905" s="543"/>
      <c r="S1905" s="543"/>
      <c r="T1905" s="543"/>
      <c r="U1905" s="543"/>
      <c r="V1905" s="543"/>
      <c r="W1905" s="543"/>
      <c r="X1905" s="543"/>
      <c r="Y1905" s="543"/>
    </row>
    <row r="1906" spans="1:25" x14ac:dyDescent="0.25">
      <c r="A1906" s="543"/>
      <c r="B1906" s="543"/>
      <c r="C1906" s="543"/>
      <c r="D1906" s="543"/>
      <c r="E1906" s="543"/>
      <c r="F1906" s="543"/>
      <c r="G1906" s="543"/>
      <c r="H1906" s="543"/>
      <c r="I1906" s="543"/>
      <c r="J1906" s="543"/>
      <c r="K1906" s="543"/>
      <c r="L1906" s="543">
        <f t="shared" si="28"/>
        <v>0</v>
      </c>
      <c r="M1906" s="543"/>
      <c r="N1906" s="543"/>
      <c r="O1906" s="543"/>
      <c r="P1906" s="543"/>
      <c r="Q1906" s="543"/>
      <c r="R1906" s="543"/>
      <c r="S1906" s="543"/>
      <c r="T1906" s="543"/>
      <c r="U1906" s="543"/>
      <c r="V1906" s="543"/>
      <c r="W1906" s="543"/>
      <c r="X1906" s="543"/>
      <c r="Y1906" s="543"/>
    </row>
    <row r="1907" spans="1:25" x14ac:dyDescent="0.25">
      <c r="A1907" s="543"/>
      <c r="B1907" s="543"/>
      <c r="C1907" s="543"/>
      <c r="D1907" s="543"/>
      <c r="E1907" s="543"/>
      <c r="F1907" s="543"/>
      <c r="G1907" s="543"/>
      <c r="H1907" s="543"/>
      <c r="I1907" s="543"/>
      <c r="J1907" s="543"/>
      <c r="K1907" s="543"/>
      <c r="L1907" s="543">
        <f t="shared" si="28"/>
        <v>0</v>
      </c>
      <c r="M1907" s="543"/>
      <c r="N1907" s="543"/>
      <c r="O1907" s="543"/>
      <c r="P1907" s="543"/>
      <c r="Q1907" s="543"/>
      <c r="R1907" s="543"/>
      <c r="S1907" s="543"/>
      <c r="T1907" s="543"/>
      <c r="U1907" s="543"/>
      <c r="V1907" s="543"/>
      <c r="W1907" s="543"/>
      <c r="X1907" s="543"/>
      <c r="Y1907" s="543"/>
    </row>
    <row r="1908" spans="1:25" x14ac:dyDescent="0.25">
      <c r="A1908" s="543"/>
      <c r="B1908" s="543"/>
      <c r="C1908" s="543"/>
      <c r="D1908" s="543"/>
      <c r="E1908" s="543"/>
      <c r="F1908" s="543"/>
      <c r="G1908" s="543"/>
      <c r="H1908" s="543"/>
      <c r="I1908" s="543"/>
      <c r="J1908" s="543"/>
      <c r="K1908" s="543"/>
      <c r="L1908" s="543">
        <f t="shared" si="28"/>
        <v>0</v>
      </c>
      <c r="M1908" s="543"/>
      <c r="N1908" s="543"/>
      <c r="O1908" s="543"/>
      <c r="P1908" s="543"/>
      <c r="Q1908" s="543"/>
      <c r="R1908" s="543"/>
      <c r="S1908" s="543"/>
      <c r="T1908" s="543"/>
      <c r="U1908" s="543"/>
      <c r="V1908" s="543"/>
      <c r="W1908" s="543"/>
      <c r="X1908" s="543"/>
      <c r="Y1908" s="543"/>
    </row>
    <row r="1909" spans="1:25" x14ac:dyDescent="0.25">
      <c r="A1909" s="543"/>
      <c r="B1909" s="543"/>
      <c r="C1909" s="543"/>
      <c r="D1909" s="543"/>
      <c r="E1909" s="543"/>
      <c r="F1909" s="543"/>
      <c r="G1909" s="543"/>
      <c r="H1909" s="543"/>
      <c r="I1909" s="543"/>
      <c r="J1909" s="543"/>
      <c r="K1909" s="543"/>
      <c r="L1909" s="543">
        <f t="shared" si="28"/>
        <v>0</v>
      </c>
      <c r="M1909" s="543"/>
      <c r="N1909" s="543"/>
      <c r="O1909" s="543"/>
      <c r="P1909" s="543"/>
      <c r="Q1909" s="543"/>
      <c r="R1909" s="543"/>
      <c r="S1909" s="543"/>
      <c r="T1909" s="543"/>
      <c r="U1909" s="543"/>
      <c r="V1909" s="543"/>
      <c r="W1909" s="543"/>
      <c r="X1909" s="543"/>
      <c r="Y1909" s="543"/>
    </row>
    <row r="1910" spans="1:25" x14ac:dyDescent="0.25">
      <c r="A1910" s="543"/>
      <c r="B1910" s="543"/>
      <c r="C1910" s="543"/>
      <c r="D1910" s="543"/>
      <c r="E1910" s="543"/>
      <c r="F1910" s="543"/>
      <c r="G1910" s="543"/>
      <c r="H1910" s="543"/>
      <c r="I1910" s="543"/>
      <c r="J1910" s="543"/>
      <c r="K1910" s="543"/>
      <c r="L1910" s="543">
        <f t="shared" si="28"/>
        <v>0</v>
      </c>
      <c r="M1910" s="543"/>
      <c r="N1910" s="543"/>
      <c r="O1910" s="543"/>
      <c r="P1910" s="543"/>
      <c r="Q1910" s="543"/>
      <c r="R1910" s="543"/>
      <c r="S1910" s="543"/>
      <c r="T1910" s="543"/>
      <c r="U1910" s="543"/>
      <c r="V1910" s="543"/>
      <c r="W1910" s="543"/>
      <c r="X1910" s="543"/>
      <c r="Y1910" s="543"/>
    </row>
    <row r="1911" spans="1:25" x14ac:dyDescent="0.25">
      <c r="A1911" s="543"/>
      <c r="B1911" s="543"/>
      <c r="C1911" s="543"/>
      <c r="D1911" s="543"/>
      <c r="E1911" s="543"/>
      <c r="F1911" s="543"/>
      <c r="G1911" s="543"/>
      <c r="H1911" s="543"/>
      <c r="I1911" s="543"/>
      <c r="J1911" s="543"/>
      <c r="K1911" s="543"/>
      <c r="L1911" s="543">
        <f t="shared" si="28"/>
        <v>0</v>
      </c>
      <c r="M1911" s="543"/>
      <c r="N1911" s="543"/>
      <c r="O1911" s="543"/>
      <c r="P1911" s="543"/>
      <c r="Q1911" s="543"/>
      <c r="R1911" s="543"/>
      <c r="S1911" s="543"/>
      <c r="T1911" s="543"/>
      <c r="U1911" s="543"/>
      <c r="V1911" s="543"/>
      <c r="W1911" s="543"/>
      <c r="X1911" s="543"/>
      <c r="Y1911" s="543"/>
    </row>
    <row r="1912" spans="1:25" x14ac:dyDescent="0.25">
      <c r="A1912" s="543"/>
      <c r="B1912" s="543"/>
      <c r="C1912" s="543"/>
      <c r="D1912" s="543"/>
      <c r="E1912" s="543"/>
      <c r="F1912" s="543"/>
      <c r="G1912" s="543"/>
      <c r="H1912" s="543"/>
      <c r="I1912" s="543"/>
      <c r="J1912" s="543"/>
      <c r="K1912" s="543"/>
      <c r="L1912" s="543">
        <f t="shared" si="28"/>
        <v>0</v>
      </c>
      <c r="M1912" s="543"/>
      <c r="N1912" s="543"/>
      <c r="O1912" s="543"/>
      <c r="P1912" s="543"/>
      <c r="Q1912" s="543"/>
      <c r="R1912" s="543"/>
      <c r="S1912" s="543"/>
      <c r="T1912" s="543"/>
      <c r="U1912" s="543"/>
      <c r="V1912" s="543"/>
      <c r="W1912" s="543"/>
      <c r="X1912" s="543"/>
      <c r="Y1912" s="543"/>
    </row>
    <row r="1913" spans="1:25" x14ac:dyDescent="0.25">
      <c r="A1913" s="543"/>
      <c r="B1913" s="543"/>
      <c r="C1913" s="543"/>
      <c r="D1913" s="543"/>
      <c r="E1913" s="543"/>
      <c r="F1913" s="543"/>
      <c r="G1913" s="543"/>
      <c r="H1913" s="543"/>
      <c r="I1913" s="543"/>
      <c r="J1913" s="543"/>
      <c r="K1913" s="543"/>
      <c r="L1913" s="543">
        <f t="shared" si="28"/>
        <v>0</v>
      </c>
      <c r="M1913" s="543"/>
      <c r="N1913" s="543"/>
      <c r="O1913" s="543"/>
      <c r="P1913" s="543"/>
      <c r="Q1913" s="543"/>
      <c r="R1913" s="543"/>
      <c r="S1913" s="543"/>
      <c r="T1913" s="543"/>
      <c r="U1913" s="543"/>
      <c r="V1913" s="543"/>
      <c r="W1913" s="543"/>
      <c r="X1913" s="543"/>
      <c r="Y1913" s="543"/>
    </row>
    <row r="1914" spans="1:25" x14ac:dyDescent="0.25">
      <c r="A1914" s="543"/>
      <c r="B1914" s="543"/>
      <c r="C1914" s="543"/>
      <c r="D1914" s="543"/>
      <c r="E1914" s="543"/>
      <c r="F1914" s="543"/>
      <c r="G1914" s="543"/>
      <c r="H1914" s="543"/>
      <c r="I1914" s="543"/>
      <c r="J1914" s="543"/>
      <c r="K1914" s="543"/>
      <c r="L1914" s="543">
        <f t="shared" si="28"/>
        <v>0</v>
      </c>
      <c r="M1914" s="543"/>
      <c r="N1914" s="543"/>
      <c r="O1914" s="543"/>
      <c r="P1914" s="543"/>
      <c r="Q1914" s="543"/>
      <c r="R1914" s="543"/>
      <c r="S1914" s="543"/>
      <c r="T1914" s="543"/>
      <c r="U1914" s="543"/>
      <c r="V1914" s="543"/>
      <c r="W1914" s="543"/>
      <c r="X1914" s="543"/>
      <c r="Y1914" s="543"/>
    </row>
    <row r="1915" spans="1:25" x14ac:dyDescent="0.25">
      <c r="A1915" s="543"/>
      <c r="B1915" s="543"/>
      <c r="C1915" s="543"/>
      <c r="D1915" s="543"/>
      <c r="E1915" s="543"/>
      <c r="F1915" s="543"/>
      <c r="G1915" s="543"/>
      <c r="H1915" s="543"/>
      <c r="I1915" s="543"/>
      <c r="J1915" s="543"/>
      <c r="K1915" s="543"/>
      <c r="L1915" s="543">
        <f t="shared" si="28"/>
        <v>0</v>
      </c>
      <c r="M1915" s="543"/>
      <c r="N1915" s="543"/>
      <c r="O1915" s="543"/>
      <c r="P1915" s="543"/>
      <c r="Q1915" s="543"/>
      <c r="R1915" s="543"/>
      <c r="S1915" s="543"/>
      <c r="T1915" s="543"/>
      <c r="U1915" s="543"/>
      <c r="V1915" s="543"/>
      <c r="W1915" s="543"/>
      <c r="X1915" s="543"/>
      <c r="Y1915" s="543"/>
    </row>
    <row r="1916" spans="1:25" x14ac:dyDescent="0.25">
      <c r="A1916" s="543"/>
      <c r="B1916" s="543"/>
      <c r="C1916" s="543"/>
      <c r="D1916" s="543"/>
      <c r="E1916" s="543"/>
      <c r="F1916" s="543"/>
      <c r="G1916" s="543"/>
      <c r="H1916" s="543"/>
      <c r="I1916" s="543"/>
      <c r="J1916" s="543"/>
      <c r="K1916" s="543"/>
      <c r="L1916" s="543">
        <f t="shared" si="28"/>
        <v>0</v>
      </c>
      <c r="M1916" s="543"/>
      <c r="N1916" s="543"/>
      <c r="O1916" s="543"/>
      <c r="P1916" s="543"/>
      <c r="Q1916" s="543"/>
      <c r="R1916" s="543"/>
      <c r="S1916" s="543"/>
      <c r="T1916" s="543"/>
      <c r="U1916" s="543"/>
      <c r="V1916" s="543"/>
      <c r="W1916" s="543"/>
      <c r="X1916" s="543"/>
      <c r="Y1916" s="543"/>
    </row>
    <row r="1917" spans="1:25" x14ac:dyDescent="0.25">
      <c r="A1917" s="543"/>
      <c r="B1917" s="543"/>
      <c r="C1917" s="543"/>
      <c r="D1917" s="543"/>
      <c r="E1917" s="543"/>
      <c r="F1917" s="543"/>
      <c r="G1917" s="543"/>
      <c r="H1917" s="543"/>
      <c r="I1917" s="543"/>
      <c r="J1917" s="543"/>
      <c r="K1917" s="543"/>
      <c r="L1917" s="543">
        <f t="shared" si="28"/>
        <v>0</v>
      </c>
      <c r="M1917" s="543"/>
      <c r="N1917" s="543"/>
      <c r="O1917" s="543"/>
      <c r="P1917" s="543"/>
      <c r="Q1917" s="543"/>
      <c r="R1917" s="543"/>
      <c r="S1917" s="543"/>
      <c r="T1917" s="543"/>
      <c r="U1917" s="543"/>
      <c r="V1917" s="543"/>
      <c r="W1917" s="543"/>
      <c r="X1917" s="543"/>
      <c r="Y1917" s="543"/>
    </row>
    <row r="1918" spans="1:25" x14ac:dyDescent="0.25">
      <c r="A1918" s="543"/>
      <c r="B1918" s="543"/>
      <c r="C1918" s="543"/>
      <c r="D1918" s="543"/>
      <c r="E1918" s="543"/>
      <c r="F1918" s="543"/>
      <c r="G1918" s="543"/>
      <c r="H1918" s="543"/>
      <c r="I1918" s="543"/>
      <c r="J1918" s="543"/>
      <c r="K1918" s="543"/>
      <c r="L1918" s="543">
        <f t="shared" si="28"/>
        <v>0</v>
      </c>
      <c r="M1918" s="543"/>
      <c r="N1918" s="543"/>
      <c r="O1918" s="543"/>
      <c r="P1918" s="543"/>
      <c r="Q1918" s="543"/>
      <c r="R1918" s="543"/>
      <c r="S1918" s="543"/>
      <c r="T1918" s="543"/>
      <c r="U1918" s="543"/>
      <c r="V1918" s="543"/>
      <c r="W1918" s="543"/>
      <c r="X1918" s="543"/>
      <c r="Y1918" s="543"/>
    </row>
    <row r="1919" spans="1:25" x14ac:dyDescent="0.25">
      <c r="A1919" s="543"/>
      <c r="B1919" s="543"/>
      <c r="C1919" s="543"/>
      <c r="D1919" s="543"/>
      <c r="E1919" s="543"/>
      <c r="F1919" s="543"/>
      <c r="G1919" s="543"/>
      <c r="H1919" s="543"/>
      <c r="I1919" s="543"/>
      <c r="J1919" s="543"/>
      <c r="K1919" s="543"/>
      <c r="L1919" s="543">
        <f t="shared" si="28"/>
        <v>0</v>
      </c>
      <c r="M1919" s="543"/>
      <c r="N1919" s="543"/>
      <c r="O1919" s="543"/>
      <c r="P1919" s="543"/>
      <c r="Q1919" s="543"/>
      <c r="R1919" s="543"/>
      <c r="S1919" s="543"/>
      <c r="T1919" s="543"/>
      <c r="U1919" s="543"/>
      <c r="V1919" s="543"/>
      <c r="W1919" s="543"/>
      <c r="X1919" s="543"/>
      <c r="Y1919" s="543"/>
    </row>
    <row r="1920" spans="1:25" x14ac:dyDescent="0.25">
      <c r="A1920" s="543"/>
      <c r="B1920" s="543"/>
      <c r="C1920" s="543"/>
      <c r="D1920" s="543"/>
      <c r="E1920" s="543"/>
      <c r="F1920" s="543"/>
      <c r="G1920" s="543"/>
      <c r="H1920" s="543"/>
      <c r="I1920" s="543"/>
      <c r="J1920" s="543"/>
      <c r="K1920" s="543"/>
      <c r="L1920" s="543">
        <f t="shared" si="28"/>
        <v>0</v>
      </c>
      <c r="M1920" s="543"/>
      <c r="N1920" s="543"/>
      <c r="O1920" s="543"/>
      <c r="P1920" s="543"/>
      <c r="Q1920" s="543"/>
      <c r="R1920" s="543"/>
      <c r="S1920" s="543"/>
      <c r="T1920" s="543"/>
      <c r="U1920" s="543"/>
      <c r="V1920" s="543"/>
      <c r="W1920" s="543"/>
      <c r="X1920" s="543"/>
      <c r="Y1920" s="543"/>
    </row>
    <row r="1921" spans="1:25" x14ac:dyDescent="0.25">
      <c r="A1921" s="543"/>
      <c r="B1921" s="543"/>
      <c r="C1921" s="543"/>
      <c r="D1921" s="543"/>
      <c r="E1921" s="543"/>
      <c r="F1921" s="543"/>
      <c r="G1921" s="543"/>
      <c r="H1921" s="543"/>
      <c r="I1921" s="543"/>
      <c r="J1921" s="543"/>
      <c r="K1921" s="543"/>
      <c r="L1921" s="543">
        <f t="shared" si="28"/>
        <v>0</v>
      </c>
      <c r="M1921" s="543"/>
      <c r="N1921" s="543"/>
      <c r="O1921" s="543"/>
      <c r="P1921" s="543"/>
      <c r="Q1921" s="543"/>
      <c r="R1921" s="543"/>
      <c r="S1921" s="543"/>
      <c r="T1921" s="543"/>
      <c r="U1921" s="543"/>
      <c r="V1921" s="543"/>
      <c r="W1921" s="543"/>
      <c r="X1921" s="543"/>
      <c r="Y1921" s="543"/>
    </row>
    <row r="1922" spans="1:25" x14ac:dyDescent="0.25">
      <c r="A1922" s="543"/>
      <c r="B1922" s="543"/>
      <c r="C1922" s="543"/>
      <c r="D1922" s="543"/>
      <c r="E1922" s="543"/>
      <c r="F1922" s="543"/>
      <c r="G1922" s="543"/>
      <c r="H1922" s="543"/>
      <c r="I1922" s="543"/>
      <c r="J1922" s="543"/>
      <c r="K1922" s="543"/>
      <c r="L1922" s="543">
        <f t="shared" si="28"/>
        <v>0</v>
      </c>
      <c r="M1922" s="543"/>
      <c r="N1922" s="543"/>
      <c r="O1922" s="543"/>
      <c r="P1922" s="543"/>
      <c r="Q1922" s="543"/>
      <c r="R1922" s="543"/>
      <c r="S1922" s="543"/>
      <c r="T1922" s="543"/>
      <c r="U1922" s="543"/>
      <c r="V1922" s="543"/>
      <c r="W1922" s="543"/>
      <c r="X1922" s="543"/>
      <c r="Y1922" s="543"/>
    </row>
    <row r="1923" spans="1:25" x14ac:dyDescent="0.25">
      <c r="A1923" s="543"/>
      <c r="B1923" s="543"/>
      <c r="C1923" s="543"/>
      <c r="D1923" s="543"/>
      <c r="E1923" s="543"/>
      <c r="F1923" s="543"/>
      <c r="G1923" s="543"/>
      <c r="H1923" s="543"/>
      <c r="I1923" s="543"/>
      <c r="J1923" s="543"/>
      <c r="K1923" s="543"/>
      <c r="L1923" s="543">
        <f t="shared" si="28"/>
        <v>0</v>
      </c>
      <c r="M1923" s="543"/>
      <c r="N1923" s="543"/>
      <c r="O1923" s="543"/>
      <c r="P1923" s="543"/>
      <c r="Q1923" s="543"/>
      <c r="R1923" s="543"/>
      <c r="S1923" s="543"/>
      <c r="T1923" s="543"/>
      <c r="U1923" s="543"/>
      <c r="V1923" s="543"/>
      <c r="W1923" s="543"/>
      <c r="X1923" s="543"/>
      <c r="Y1923" s="543"/>
    </row>
    <row r="1924" spans="1:25" x14ac:dyDescent="0.25">
      <c r="A1924" s="543"/>
      <c r="B1924" s="543"/>
      <c r="C1924" s="543"/>
      <c r="D1924" s="543"/>
      <c r="E1924" s="543"/>
      <c r="F1924" s="543"/>
      <c r="G1924" s="543"/>
      <c r="H1924" s="543"/>
      <c r="I1924" s="543"/>
      <c r="J1924" s="543"/>
      <c r="K1924" s="543"/>
      <c r="L1924" s="543">
        <f t="shared" si="28"/>
        <v>0</v>
      </c>
      <c r="M1924" s="543"/>
      <c r="N1924" s="543"/>
      <c r="O1924" s="543"/>
      <c r="P1924" s="543"/>
      <c r="Q1924" s="543"/>
      <c r="R1924" s="543"/>
      <c r="S1924" s="543"/>
      <c r="T1924" s="543"/>
      <c r="U1924" s="543"/>
      <c r="V1924" s="543"/>
      <c r="W1924" s="543"/>
      <c r="X1924" s="543"/>
      <c r="Y1924" s="543"/>
    </row>
    <row r="1925" spans="1:25" x14ac:dyDescent="0.25">
      <c r="A1925" s="543"/>
      <c r="B1925" s="543"/>
      <c r="C1925" s="543"/>
      <c r="D1925" s="543"/>
      <c r="E1925" s="543"/>
      <c r="F1925" s="543"/>
      <c r="G1925" s="543"/>
      <c r="H1925" s="543"/>
      <c r="I1925" s="543"/>
      <c r="J1925" s="543"/>
      <c r="K1925" s="543"/>
      <c r="L1925" s="543">
        <f t="shared" si="28"/>
        <v>0</v>
      </c>
      <c r="M1925" s="543"/>
      <c r="N1925" s="543"/>
      <c r="O1925" s="543"/>
      <c r="P1925" s="543"/>
      <c r="Q1925" s="543"/>
      <c r="R1925" s="543"/>
      <c r="S1925" s="543"/>
      <c r="T1925" s="543"/>
      <c r="U1925" s="543"/>
      <c r="V1925" s="543"/>
      <c r="W1925" s="543"/>
      <c r="X1925" s="543"/>
      <c r="Y1925" s="543"/>
    </row>
    <row r="1926" spans="1:25" x14ac:dyDescent="0.25">
      <c r="A1926" s="543"/>
      <c r="B1926" s="543"/>
      <c r="C1926" s="543"/>
      <c r="D1926" s="543"/>
      <c r="E1926" s="543"/>
      <c r="F1926" s="543"/>
      <c r="G1926" s="543"/>
      <c r="H1926" s="543"/>
      <c r="I1926" s="543"/>
      <c r="J1926" s="543"/>
      <c r="K1926" s="543"/>
      <c r="L1926" s="543">
        <f t="shared" si="28"/>
        <v>0</v>
      </c>
      <c r="M1926" s="543"/>
      <c r="N1926" s="543"/>
      <c r="O1926" s="543"/>
      <c r="P1926" s="543"/>
      <c r="Q1926" s="543"/>
      <c r="R1926" s="543"/>
      <c r="S1926" s="543"/>
      <c r="T1926" s="543"/>
      <c r="U1926" s="543"/>
      <c r="V1926" s="543"/>
      <c r="W1926" s="543"/>
      <c r="X1926" s="543"/>
      <c r="Y1926" s="543"/>
    </row>
    <row r="1927" spans="1:25" x14ac:dyDescent="0.25">
      <c r="A1927" s="543"/>
      <c r="B1927" s="543"/>
      <c r="C1927" s="543"/>
      <c r="D1927" s="543"/>
      <c r="E1927" s="543"/>
      <c r="F1927" s="543"/>
      <c r="G1927" s="543"/>
      <c r="H1927" s="543"/>
      <c r="I1927" s="543"/>
      <c r="J1927" s="543"/>
      <c r="K1927" s="543"/>
      <c r="L1927" s="543">
        <f t="shared" si="28"/>
        <v>0</v>
      </c>
      <c r="M1927" s="543"/>
      <c r="N1927" s="543"/>
      <c r="O1927" s="543"/>
      <c r="P1927" s="543"/>
      <c r="Q1927" s="543"/>
      <c r="R1927" s="543"/>
      <c r="S1927" s="543"/>
      <c r="T1927" s="543"/>
      <c r="U1927" s="543"/>
      <c r="V1927" s="543"/>
      <c r="W1927" s="543"/>
      <c r="X1927" s="543"/>
      <c r="Y1927" s="543"/>
    </row>
    <row r="1928" spans="1:25" x14ac:dyDescent="0.25">
      <c r="A1928" s="543"/>
      <c r="B1928" s="543"/>
      <c r="C1928" s="543"/>
      <c r="D1928" s="543"/>
      <c r="E1928" s="543"/>
      <c r="F1928" s="543"/>
      <c r="G1928" s="543"/>
      <c r="H1928" s="543"/>
      <c r="I1928" s="543"/>
      <c r="J1928" s="543"/>
      <c r="K1928" s="543"/>
      <c r="L1928" s="543">
        <f t="shared" si="28"/>
        <v>0</v>
      </c>
      <c r="M1928" s="543"/>
      <c r="N1928" s="543"/>
      <c r="O1928" s="543"/>
      <c r="P1928" s="543"/>
      <c r="Q1928" s="543"/>
      <c r="R1928" s="543"/>
      <c r="S1928" s="543"/>
      <c r="T1928" s="543"/>
      <c r="U1928" s="543"/>
      <c r="V1928" s="543"/>
      <c r="W1928" s="543"/>
      <c r="X1928" s="543"/>
      <c r="Y1928" s="543"/>
    </row>
    <row r="1929" spans="1:25" x14ac:dyDescent="0.25">
      <c r="A1929" s="543"/>
      <c r="B1929" s="543"/>
      <c r="C1929" s="543"/>
      <c r="D1929" s="543"/>
      <c r="E1929" s="543"/>
      <c r="F1929" s="543"/>
      <c r="G1929" s="543"/>
      <c r="H1929" s="543"/>
      <c r="I1929" s="543"/>
      <c r="J1929" s="543"/>
      <c r="K1929" s="543"/>
      <c r="L1929" s="543">
        <f t="shared" si="28"/>
        <v>0</v>
      </c>
      <c r="M1929" s="543"/>
      <c r="N1929" s="543"/>
      <c r="O1929" s="543"/>
      <c r="P1929" s="543"/>
      <c r="Q1929" s="543"/>
      <c r="R1929" s="543"/>
      <c r="S1929" s="543"/>
      <c r="T1929" s="543"/>
      <c r="U1929" s="543"/>
      <c r="V1929" s="543"/>
      <c r="W1929" s="543"/>
      <c r="X1929" s="543"/>
      <c r="Y1929" s="543"/>
    </row>
    <row r="1930" spans="1:25" x14ac:dyDescent="0.25">
      <c r="A1930" s="543"/>
      <c r="B1930" s="543"/>
      <c r="C1930" s="543"/>
      <c r="D1930" s="543"/>
      <c r="E1930" s="543"/>
      <c r="F1930" s="543"/>
      <c r="G1930" s="543"/>
      <c r="H1930" s="543"/>
      <c r="I1930" s="543"/>
      <c r="J1930" s="543"/>
      <c r="K1930" s="543"/>
      <c r="L1930" s="543">
        <f t="shared" si="28"/>
        <v>0</v>
      </c>
      <c r="M1930" s="543"/>
      <c r="N1930" s="543"/>
      <c r="O1930" s="543"/>
      <c r="P1930" s="543"/>
      <c r="Q1930" s="543"/>
      <c r="R1930" s="543"/>
      <c r="S1930" s="543"/>
      <c r="T1930" s="543"/>
      <c r="U1930" s="543"/>
      <c r="V1930" s="543"/>
      <c r="W1930" s="543"/>
      <c r="X1930" s="543"/>
      <c r="Y1930" s="543"/>
    </row>
    <row r="1931" spans="1:25" x14ac:dyDescent="0.25">
      <c r="A1931" s="543"/>
      <c r="B1931" s="543"/>
      <c r="C1931" s="543"/>
      <c r="D1931" s="543"/>
      <c r="E1931" s="543"/>
      <c r="F1931" s="543"/>
      <c r="G1931" s="543"/>
      <c r="H1931" s="543"/>
      <c r="I1931" s="543"/>
      <c r="J1931" s="543"/>
      <c r="K1931" s="543"/>
      <c r="L1931" s="543">
        <f t="shared" si="28"/>
        <v>0</v>
      </c>
      <c r="M1931" s="543"/>
      <c r="N1931" s="543"/>
      <c r="O1931" s="543"/>
      <c r="P1931" s="543"/>
      <c r="Q1931" s="543"/>
      <c r="R1931" s="543"/>
      <c r="S1931" s="543"/>
      <c r="T1931" s="543"/>
      <c r="U1931" s="543"/>
      <c r="V1931" s="543"/>
      <c r="W1931" s="543"/>
      <c r="X1931" s="543"/>
      <c r="Y1931" s="543"/>
    </row>
    <row r="1932" spans="1:25" x14ac:dyDescent="0.25">
      <c r="A1932" s="543"/>
      <c r="B1932" s="543"/>
      <c r="C1932" s="543"/>
      <c r="D1932" s="543"/>
      <c r="E1932" s="543"/>
      <c r="F1932" s="543"/>
      <c r="G1932" s="543"/>
      <c r="H1932" s="543"/>
      <c r="I1932" s="543"/>
      <c r="J1932" s="543"/>
      <c r="K1932" s="543"/>
      <c r="L1932" s="543">
        <f t="shared" si="28"/>
        <v>0</v>
      </c>
      <c r="M1932" s="543"/>
      <c r="N1932" s="543"/>
      <c r="O1932" s="543"/>
      <c r="P1932" s="543"/>
      <c r="Q1932" s="543"/>
      <c r="R1932" s="543"/>
      <c r="S1932" s="543"/>
      <c r="T1932" s="543"/>
      <c r="U1932" s="543"/>
      <c r="V1932" s="543"/>
      <c r="W1932" s="543"/>
      <c r="X1932" s="543"/>
      <c r="Y1932" s="543"/>
    </row>
    <row r="1933" spans="1:25" x14ac:dyDescent="0.25">
      <c r="A1933" s="543"/>
      <c r="B1933" s="543"/>
      <c r="C1933" s="543"/>
      <c r="D1933" s="543"/>
      <c r="E1933" s="543"/>
      <c r="F1933" s="543"/>
      <c r="G1933" s="543"/>
      <c r="H1933" s="543"/>
      <c r="I1933" s="543"/>
      <c r="J1933" s="543"/>
      <c r="K1933" s="543"/>
      <c r="L1933" s="543">
        <f t="shared" si="28"/>
        <v>0</v>
      </c>
      <c r="M1933" s="543"/>
      <c r="N1933" s="543"/>
      <c r="O1933" s="543"/>
      <c r="P1933" s="543"/>
      <c r="Q1933" s="543"/>
      <c r="R1933" s="543"/>
      <c r="S1933" s="543"/>
      <c r="T1933" s="543"/>
      <c r="U1933" s="543"/>
      <c r="V1933" s="543"/>
      <c r="W1933" s="543"/>
      <c r="X1933" s="543"/>
      <c r="Y1933" s="543"/>
    </row>
    <row r="1934" spans="1:25" x14ac:dyDescent="0.25">
      <c r="A1934" s="543"/>
      <c r="B1934" s="543"/>
      <c r="C1934" s="543"/>
      <c r="D1934" s="543"/>
      <c r="E1934" s="543"/>
      <c r="F1934" s="543"/>
      <c r="G1934" s="543"/>
      <c r="H1934" s="543"/>
      <c r="I1934" s="543"/>
      <c r="J1934" s="543"/>
      <c r="K1934" s="543"/>
      <c r="L1934" s="543">
        <f t="shared" si="28"/>
        <v>0</v>
      </c>
      <c r="M1934" s="543"/>
      <c r="N1934" s="543"/>
      <c r="O1934" s="543"/>
      <c r="P1934" s="543"/>
      <c r="Q1934" s="543"/>
      <c r="R1934" s="543"/>
      <c r="S1934" s="543"/>
      <c r="T1934" s="543"/>
      <c r="U1934" s="543"/>
      <c r="V1934" s="543"/>
      <c r="W1934" s="543"/>
      <c r="X1934" s="543"/>
      <c r="Y1934" s="543"/>
    </row>
    <row r="1935" spans="1:25" x14ac:dyDescent="0.25">
      <c r="A1935" s="543"/>
      <c r="B1935" s="543"/>
      <c r="C1935" s="543"/>
      <c r="D1935" s="543"/>
      <c r="E1935" s="543"/>
      <c r="F1935" s="543"/>
      <c r="G1935" s="543"/>
      <c r="H1935" s="543"/>
      <c r="I1935" s="543"/>
      <c r="J1935" s="543"/>
      <c r="K1935" s="543"/>
      <c r="L1935" s="543">
        <f t="shared" si="28"/>
        <v>0</v>
      </c>
      <c r="M1935" s="543"/>
      <c r="N1935" s="543"/>
      <c r="O1935" s="543"/>
      <c r="P1935" s="543"/>
      <c r="Q1935" s="543"/>
      <c r="R1935" s="543"/>
      <c r="S1935" s="543"/>
      <c r="T1935" s="543"/>
      <c r="U1935" s="543"/>
      <c r="V1935" s="543"/>
      <c r="W1935" s="543"/>
      <c r="X1935" s="543"/>
      <c r="Y1935" s="543"/>
    </row>
    <row r="1936" spans="1:25" x14ac:dyDescent="0.25">
      <c r="A1936" s="543"/>
      <c r="B1936" s="543"/>
      <c r="C1936" s="543"/>
      <c r="D1936" s="543"/>
      <c r="E1936" s="543"/>
      <c r="F1936" s="543"/>
      <c r="G1936" s="543"/>
      <c r="H1936" s="543"/>
      <c r="I1936" s="543"/>
      <c r="J1936" s="543"/>
      <c r="K1936" s="543"/>
      <c r="L1936" s="543">
        <f t="shared" si="28"/>
        <v>0</v>
      </c>
      <c r="M1936" s="543"/>
      <c r="N1936" s="543"/>
      <c r="O1936" s="543"/>
      <c r="P1936" s="543"/>
      <c r="Q1936" s="543"/>
      <c r="R1936" s="543"/>
      <c r="S1936" s="543"/>
      <c r="T1936" s="543"/>
      <c r="U1936" s="543"/>
      <c r="V1936" s="543"/>
      <c r="W1936" s="543"/>
      <c r="X1936" s="543"/>
      <c r="Y1936" s="543"/>
    </row>
    <row r="1937" spans="1:25" x14ac:dyDescent="0.25">
      <c r="A1937" s="543"/>
      <c r="B1937" s="543"/>
      <c r="C1937" s="543"/>
      <c r="D1937" s="543"/>
      <c r="E1937" s="543"/>
      <c r="F1937" s="543"/>
      <c r="G1937" s="543"/>
      <c r="H1937" s="543"/>
      <c r="I1937" s="543"/>
      <c r="J1937" s="543"/>
      <c r="K1937" s="543"/>
      <c r="L1937" s="543">
        <f t="shared" si="28"/>
        <v>0</v>
      </c>
      <c r="M1937" s="543"/>
      <c r="N1937" s="543"/>
      <c r="O1937" s="543"/>
      <c r="P1937" s="543"/>
      <c r="Q1937" s="543"/>
      <c r="R1937" s="543"/>
      <c r="S1937" s="543"/>
      <c r="T1937" s="543"/>
      <c r="U1937" s="543"/>
      <c r="V1937" s="543"/>
      <c r="W1937" s="543"/>
      <c r="X1937" s="543"/>
      <c r="Y1937" s="543"/>
    </row>
    <row r="1938" spans="1:25" x14ac:dyDescent="0.25">
      <c r="A1938" s="543"/>
      <c r="B1938" s="543"/>
      <c r="C1938" s="543"/>
      <c r="D1938" s="543"/>
      <c r="E1938" s="543"/>
      <c r="F1938" s="543"/>
      <c r="G1938" s="543"/>
      <c r="H1938" s="543"/>
      <c r="I1938" s="543"/>
      <c r="J1938" s="543"/>
      <c r="K1938" s="543"/>
      <c r="L1938" s="543">
        <f t="shared" si="28"/>
        <v>0</v>
      </c>
      <c r="M1938" s="543"/>
      <c r="N1938" s="543"/>
      <c r="O1938" s="543"/>
      <c r="P1938" s="543"/>
      <c r="Q1938" s="543"/>
      <c r="R1938" s="543"/>
      <c r="S1938" s="543"/>
      <c r="T1938" s="543"/>
      <c r="U1938" s="543"/>
      <c r="V1938" s="543"/>
      <c r="W1938" s="543"/>
      <c r="X1938" s="543"/>
      <c r="Y1938" s="543"/>
    </row>
    <row r="1939" spans="1:25" x14ac:dyDescent="0.25">
      <c r="A1939" s="543"/>
      <c r="B1939" s="543"/>
      <c r="C1939" s="543"/>
      <c r="D1939" s="543"/>
      <c r="E1939" s="543"/>
      <c r="F1939" s="543"/>
      <c r="G1939" s="543"/>
      <c r="H1939" s="543"/>
      <c r="I1939" s="543"/>
      <c r="J1939" s="543"/>
      <c r="K1939" s="543"/>
      <c r="L1939" s="543">
        <f t="shared" si="28"/>
        <v>0</v>
      </c>
      <c r="M1939" s="543"/>
      <c r="N1939" s="543"/>
      <c r="O1939" s="543"/>
      <c r="P1939" s="543"/>
      <c r="Q1939" s="543"/>
      <c r="R1939" s="543"/>
      <c r="S1939" s="543"/>
      <c r="T1939" s="543"/>
      <c r="U1939" s="543"/>
      <c r="V1939" s="543"/>
      <c r="W1939" s="543"/>
      <c r="X1939" s="543"/>
      <c r="Y1939" s="543"/>
    </row>
    <row r="1940" spans="1:25" x14ac:dyDescent="0.25">
      <c r="A1940" s="543"/>
      <c r="B1940" s="543"/>
      <c r="C1940" s="543"/>
      <c r="D1940" s="543"/>
      <c r="E1940" s="543"/>
      <c r="F1940" s="543"/>
      <c r="G1940" s="543"/>
      <c r="H1940" s="543"/>
      <c r="I1940" s="543"/>
      <c r="J1940" s="543"/>
      <c r="K1940" s="543"/>
      <c r="L1940" s="543">
        <f t="shared" si="28"/>
        <v>0</v>
      </c>
      <c r="M1940" s="543"/>
      <c r="N1940" s="543"/>
      <c r="O1940" s="543"/>
      <c r="P1940" s="543"/>
      <c r="Q1940" s="543"/>
      <c r="R1940" s="543"/>
      <c r="S1940" s="543"/>
      <c r="T1940" s="543"/>
      <c r="U1940" s="543"/>
      <c r="V1940" s="543"/>
      <c r="W1940" s="543"/>
      <c r="X1940" s="543"/>
      <c r="Y1940" s="543"/>
    </row>
    <row r="1941" spans="1:25" x14ac:dyDescent="0.25">
      <c r="A1941" s="543"/>
      <c r="B1941" s="543"/>
      <c r="C1941" s="543"/>
      <c r="D1941" s="543"/>
      <c r="E1941" s="543"/>
      <c r="F1941" s="543"/>
      <c r="G1941" s="543"/>
      <c r="H1941" s="543"/>
      <c r="I1941" s="543"/>
      <c r="J1941" s="543"/>
      <c r="K1941" s="543"/>
      <c r="L1941" s="543">
        <f t="shared" si="28"/>
        <v>0</v>
      </c>
      <c r="M1941" s="543"/>
      <c r="N1941" s="543"/>
      <c r="O1941" s="543"/>
      <c r="P1941" s="543"/>
      <c r="Q1941" s="543"/>
      <c r="R1941" s="543"/>
      <c r="S1941" s="543"/>
      <c r="T1941" s="543"/>
      <c r="U1941" s="543"/>
      <c r="V1941" s="543"/>
      <c r="W1941" s="543"/>
      <c r="X1941" s="543"/>
      <c r="Y1941" s="543"/>
    </row>
    <row r="1942" spans="1:25" x14ac:dyDescent="0.25">
      <c r="A1942" s="543"/>
      <c r="B1942" s="543"/>
      <c r="C1942" s="543"/>
      <c r="D1942" s="543"/>
      <c r="E1942" s="543"/>
      <c r="F1942" s="543"/>
      <c r="G1942" s="543"/>
      <c r="H1942" s="543"/>
      <c r="I1942" s="543"/>
      <c r="J1942" s="543"/>
      <c r="K1942" s="543"/>
      <c r="L1942" s="543">
        <f t="shared" si="28"/>
        <v>0</v>
      </c>
      <c r="M1942" s="543"/>
      <c r="N1942" s="543"/>
      <c r="O1942" s="543"/>
      <c r="P1942" s="543"/>
      <c r="Q1942" s="543"/>
      <c r="R1942" s="543"/>
      <c r="S1942" s="543"/>
      <c r="T1942" s="543"/>
      <c r="U1942" s="543"/>
      <c r="V1942" s="543"/>
      <c r="W1942" s="543"/>
      <c r="X1942" s="543"/>
      <c r="Y1942" s="543"/>
    </row>
    <row r="1943" spans="1:25" x14ac:dyDescent="0.25">
      <c r="A1943" s="543"/>
      <c r="B1943" s="543"/>
      <c r="C1943" s="543"/>
      <c r="D1943" s="543"/>
      <c r="E1943" s="543"/>
      <c r="F1943" s="543"/>
      <c r="G1943" s="543"/>
      <c r="H1943" s="543"/>
      <c r="I1943" s="543"/>
      <c r="J1943" s="543"/>
      <c r="K1943" s="543"/>
      <c r="L1943" s="543">
        <f t="shared" si="28"/>
        <v>0</v>
      </c>
      <c r="M1943" s="543"/>
      <c r="N1943" s="543"/>
      <c r="O1943" s="543"/>
      <c r="P1943" s="543"/>
      <c r="Q1943" s="543"/>
      <c r="R1943" s="543"/>
      <c r="S1943" s="543"/>
      <c r="T1943" s="543"/>
      <c r="U1943" s="543"/>
      <c r="V1943" s="543"/>
      <c r="W1943" s="543"/>
      <c r="X1943" s="543"/>
      <c r="Y1943" s="543"/>
    </row>
    <row r="1944" spans="1:25" x14ac:dyDescent="0.25">
      <c r="A1944" s="543"/>
      <c r="B1944" s="543"/>
      <c r="C1944" s="543"/>
      <c r="D1944" s="543"/>
      <c r="E1944" s="543"/>
      <c r="F1944" s="543"/>
      <c r="G1944" s="543"/>
      <c r="H1944" s="543"/>
      <c r="I1944" s="543"/>
      <c r="J1944" s="543"/>
      <c r="K1944" s="543"/>
      <c r="L1944" s="543">
        <f t="shared" si="28"/>
        <v>0</v>
      </c>
      <c r="M1944" s="543"/>
      <c r="N1944" s="543"/>
      <c r="O1944" s="543"/>
      <c r="P1944" s="543"/>
      <c r="Q1944" s="543"/>
      <c r="R1944" s="543"/>
      <c r="S1944" s="543"/>
      <c r="T1944" s="543"/>
      <c r="U1944" s="543"/>
      <c r="V1944" s="543"/>
      <c r="W1944" s="543"/>
      <c r="X1944" s="543"/>
      <c r="Y1944" s="543"/>
    </row>
    <row r="1945" spans="1:25" x14ac:dyDescent="0.25">
      <c r="A1945" s="543"/>
      <c r="B1945" s="543"/>
      <c r="C1945" s="543"/>
      <c r="D1945" s="543"/>
      <c r="E1945" s="543"/>
      <c r="F1945" s="543"/>
      <c r="G1945" s="543"/>
      <c r="H1945" s="543"/>
      <c r="I1945" s="543"/>
      <c r="J1945" s="543"/>
      <c r="K1945" s="543"/>
      <c r="L1945" s="543">
        <f t="shared" si="28"/>
        <v>0</v>
      </c>
      <c r="M1945" s="543"/>
      <c r="N1945" s="543"/>
      <c r="O1945" s="543"/>
      <c r="P1945" s="543"/>
      <c r="Q1945" s="543"/>
      <c r="R1945" s="543"/>
      <c r="S1945" s="543"/>
      <c r="T1945" s="543"/>
      <c r="U1945" s="543"/>
      <c r="V1945" s="543"/>
      <c r="W1945" s="543"/>
      <c r="X1945" s="543"/>
      <c r="Y1945" s="543"/>
    </row>
    <row r="1946" spans="1:25" x14ac:dyDescent="0.25">
      <c r="A1946" s="543"/>
      <c r="B1946" s="543"/>
      <c r="C1946" s="543"/>
      <c r="D1946" s="543"/>
      <c r="E1946" s="543"/>
      <c r="F1946" s="543"/>
      <c r="G1946" s="543"/>
      <c r="H1946" s="543"/>
      <c r="I1946" s="543"/>
      <c r="J1946" s="543"/>
      <c r="K1946" s="543"/>
      <c r="L1946" s="543">
        <f t="shared" si="28"/>
        <v>0</v>
      </c>
      <c r="M1946" s="543"/>
      <c r="N1946" s="543"/>
      <c r="O1946" s="543"/>
      <c r="P1946" s="543"/>
      <c r="Q1946" s="543"/>
      <c r="R1946" s="543"/>
      <c r="S1946" s="543"/>
      <c r="T1946" s="543"/>
      <c r="U1946" s="543"/>
      <c r="V1946" s="543"/>
      <c r="W1946" s="543"/>
      <c r="X1946" s="543"/>
      <c r="Y1946" s="543"/>
    </row>
    <row r="1947" spans="1:25" x14ac:dyDescent="0.25">
      <c r="A1947" s="543"/>
      <c r="B1947" s="543"/>
      <c r="C1947" s="543"/>
      <c r="D1947" s="543"/>
      <c r="E1947" s="543"/>
      <c r="F1947" s="543"/>
      <c r="G1947" s="543"/>
      <c r="H1947" s="543"/>
      <c r="I1947" s="543"/>
      <c r="J1947" s="543"/>
      <c r="K1947" s="543"/>
      <c r="L1947" s="543">
        <f t="shared" si="28"/>
        <v>0</v>
      </c>
      <c r="M1947" s="543"/>
      <c r="N1947" s="543"/>
      <c r="O1947" s="543"/>
      <c r="P1947" s="543"/>
      <c r="Q1947" s="543"/>
      <c r="R1947" s="543"/>
      <c r="S1947" s="543"/>
      <c r="T1947" s="543"/>
      <c r="U1947" s="543"/>
      <c r="V1947" s="543"/>
      <c r="W1947" s="543"/>
      <c r="X1947" s="543"/>
      <c r="Y1947" s="543"/>
    </row>
    <row r="1948" spans="1:25" x14ac:dyDescent="0.25">
      <c r="A1948" s="543"/>
      <c r="B1948" s="543"/>
      <c r="C1948" s="543"/>
      <c r="D1948" s="543"/>
      <c r="E1948" s="543"/>
      <c r="F1948" s="543"/>
      <c r="G1948" s="543"/>
      <c r="H1948" s="543"/>
      <c r="I1948" s="543"/>
      <c r="J1948" s="543"/>
      <c r="K1948" s="543"/>
      <c r="L1948" s="543">
        <f t="shared" si="28"/>
        <v>0</v>
      </c>
      <c r="M1948" s="543"/>
      <c r="N1948" s="543"/>
      <c r="O1948" s="543"/>
      <c r="P1948" s="543"/>
      <c r="Q1948" s="543"/>
      <c r="R1948" s="543"/>
      <c r="S1948" s="543"/>
      <c r="T1948" s="543"/>
      <c r="U1948" s="543"/>
      <c r="V1948" s="543"/>
      <c r="W1948" s="543"/>
      <c r="X1948" s="543"/>
      <c r="Y1948" s="543"/>
    </row>
    <row r="1949" spans="1:25" x14ac:dyDescent="0.25">
      <c r="A1949" s="543"/>
      <c r="B1949" s="543"/>
      <c r="C1949" s="543"/>
      <c r="D1949" s="543"/>
      <c r="E1949" s="543"/>
      <c r="F1949" s="543"/>
      <c r="G1949" s="543"/>
      <c r="H1949" s="543"/>
      <c r="I1949" s="543"/>
      <c r="J1949" s="543"/>
      <c r="K1949" s="543"/>
      <c r="L1949" s="543">
        <f t="shared" si="28"/>
        <v>0</v>
      </c>
      <c r="M1949" s="543"/>
      <c r="N1949" s="543"/>
      <c r="O1949" s="543"/>
      <c r="P1949" s="543"/>
      <c r="Q1949" s="543"/>
      <c r="R1949" s="543"/>
      <c r="S1949" s="543"/>
      <c r="T1949" s="543"/>
      <c r="U1949" s="543"/>
      <c r="V1949" s="543"/>
      <c r="W1949" s="543"/>
      <c r="X1949" s="543"/>
      <c r="Y1949" s="543"/>
    </row>
    <row r="1950" spans="1:25" x14ac:dyDescent="0.25">
      <c r="A1950" s="543"/>
      <c r="B1950" s="543"/>
      <c r="C1950" s="543"/>
      <c r="D1950" s="543"/>
      <c r="E1950" s="543"/>
      <c r="F1950" s="543"/>
      <c r="G1950" s="543"/>
      <c r="H1950" s="543"/>
      <c r="I1950" s="543"/>
      <c r="J1950" s="543"/>
      <c r="K1950" s="543"/>
      <c r="L1950" s="543">
        <f t="shared" si="28"/>
        <v>0</v>
      </c>
      <c r="M1950" s="543"/>
      <c r="N1950" s="543"/>
      <c r="O1950" s="543"/>
      <c r="P1950" s="543"/>
      <c r="Q1950" s="543"/>
      <c r="R1950" s="543"/>
      <c r="S1950" s="543"/>
      <c r="T1950" s="543"/>
      <c r="U1950" s="543"/>
      <c r="V1950" s="543"/>
      <c r="W1950" s="543"/>
      <c r="X1950" s="543"/>
      <c r="Y1950" s="543"/>
    </row>
    <row r="1951" spans="1:25" x14ac:dyDescent="0.25">
      <c r="A1951" s="543"/>
      <c r="B1951" s="543"/>
      <c r="C1951" s="543"/>
      <c r="D1951" s="543"/>
      <c r="E1951" s="543"/>
      <c r="F1951" s="543"/>
      <c r="G1951" s="543"/>
      <c r="H1951" s="543"/>
      <c r="I1951" s="543"/>
      <c r="J1951" s="543"/>
      <c r="K1951" s="543"/>
      <c r="L1951" s="543">
        <f t="shared" ref="L1951:L2014" si="29">E1951</f>
        <v>0</v>
      </c>
      <c r="M1951" s="543"/>
      <c r="N1951" s="543"/>
      <c r="O1951" s="543"/>
      <c r="P1951" s="543"/>
      <c r="Q1951" s="543"/>
      <c r="R1951" s="543"/>
      <c r="S1951" s="543"/>
      <c r="T1951" s="543"/>
      <c r="U1951" s="543"/>
      <c r="V1951" s="543"/>
      <c r="W1951" s="543"/>
      <c r="X1951" s="543"/>
      <c r="Y1951" s="543"/>
    </row>
    <row r="1952" spans="1:25" x14ac:dyDescent="0.25">
      <c r="A1952" s="543"/>
      <c r="B1952" s="543"/>
      <c r="C1952" s="543"/>
      <c r="D1952" s="543"/>
      <c r="E1952" s="543"/>
      <c r="F1952" s="543"/>
      <c r="G1952" s="543"/>
      <c r="H1952" s="543"/>
      <c r="I1952" s="543"/>
      <c r="J1952" s="543"/>
      <c r="K1952" s="543"/>
      <c r="L1952" s="543">
        <f t="shared" si="29"/>
        <v>0</v>
      </c>
      <c r="M1952" s="543"/>
      <c r="N1952" s="543"/>
      <c r="O1952" s="543"/>
      <c r="P1952" s="543"/>
      <c r="Q1952" s="543"/>
      <c r="R1952" s="543"/>
      <c r="S1952" s="543"/>
      <c r="T1952" s="543"/>
      <c r="U1952" s="543"/>
      <c r="V1952" s="543"/>
      <c r="W1952" s="543"/>
      <c r="X1952" s="543"/>
      <c r="Y1952" s="543"/>
    </row>
    <row r="1953" spans="1:25" x14ac:dyDescent="0.25">
      <c r="A1953" s="543"/>
      <c r="B1953" s="543"/>
      <c r="C1953" s="543"/>
      <c r="D1953" s="543"/>
      <c r="E1953" s="543"/>
      <c r="F1953" s="543"/>
      <c r="G1953" s="543"/>
      <c r="H1953" s="543"/>
      <c r="I1953" s="543"/>
      <c r="J1953" s="543"/>
      <c r="K1953" s="543"/>
      <c r="L1953" s="543">
        <f t="shared" si="29"/>
        <v>0</v>
      </c>
      <c r="M1953" s="543"/>
      <c r="N1953" s="543"/>
      <c r="O1953" s="543"/>
      <c r="P1953" s="543"/>
      <c r="Q1953" s="543"/>
      <c r="R1953" s="543"/>
      <c r="S1953" s="543"/>
      <c r="T1953" s="543"/>
      <c r="U1953" s="543"/>
      <c r="V1953" s="543"/>
      <c r="W1953" s="543"/>
      <c r="X1953" s="543"/>
      <c r="Y1953" s="543"/>
    </row>
    <row r="1954" spans="1:25" x14ac:dyDescent="0.25">
      <c r="A1954" s="543"/>
      <c r="B1954" s="543"/>
      <c r="C1954" s="543"/>
      <c r="D1954" s="543"/>
      <c r="E1954" s="543"/>
      <c r="F1954" s="543"/>
      <c r="G1954" s="543"/>
      <c r="H1954" s="543"/>
      <c r="I1954" s="543"/>
      <c r="J1954" s="543"/>
      <c r="K1954" s="543"/>
      <c r="L1954" s="543">
        <f t="shared" si="29"/>
        <v>0</v>
      </c>
      <c r="M1954" s="543"/>
      <c r="N1954" s="543"/>
      <c r="O1954" s="543"/>
      <c r="P1954" s="543"/>
      <c r="Q1954" s="543"/>
      <c r="R1954" s="543"/>
      <c r="S1954" s="543"/>
      <c r="T1954" s="543"/>
      <c r="U1954" s="543"/>
      <c r="V1954" s="543"/>
      <c r="W1954" s="543"/>
      <c r="X1954" s="543"/>
      <c r="Y1954" s="543"/>
    </row>
    <row r="1955" spans="1:25" x14ac:dyDescent="0.25">
      <c r="A1955" s="543"/>
      <c r="B1955" s="543"/>
      <c r="C1955" s="543"/>
      <c r="D1955" s="543"/>
      <c r="E1955" s="543"/>
      <c r="F1955" s="543"/>
      <c r="G1955" s="543"/>
      <c r="H1955" s="543"/>
      <c r="I1955" s="543"/>
      <c r="J1955" s="543"/>
      <c r="K1955" s="543"/>
      <c r="L1955" s="543">
        <f t="shared" si="29"/>
        <v>0</v>
      </c>
      <c r="M1955" s="543"/>
      <c r="N1955" s="543"/>
      <c r="O1955" s="543"/>
      <c r="P1955" s="543"/>
      <c r="Q1955" s="543"/>
      <c r="R1955" s="543"/>
      <c r="S1955" s="543"/>
      <c r="T1955" s="543"/>
      <c r="U1955" s="543"/>
      <c r="V1955" s="543"/>
      <c r="W1955" s="543"/>
      <c r="X1955" s="543"/>
      <c r="Y1955" s="543"/>
    </row>
    <row r="1956" spans="1:25" x14ac:dyDescent="0.25">
      <c r="A1956" s="543"/>
      <c r="B1956" s="543"/>
      <c r="C1956" s="543"/>
      <c r="D1956" s="543"/>
      <c r="E1956" s="543"/>
      <c r="F1956" s="543"/>
      <c r="G1956" s="543"/>
      <c r="H1956" s="543"/>
      <c r="I1956" s="543"/>
      <c r="J1956" s="543"/>
      <c r="K1956" s="543"/>
      <c r="L1956" s="543">
        <f t="shared" si="29"/>
        <v>0</v>
      </c>
      <c r="M1956" s="543"/>
      <c r="N1956" s="543"/>
      <c r="O1956" s="543"/>
      <c r="P1956" s="543"/>
      <c r="Q1956" s="543"/>
      <c r="R1956" s="543"/>
      <c r="S1956" s="543"/>
      <c r="T1956" s="543"/>
      <c r="U1956" s="543"/>
      <c r="V1956" s="543"/>
      <c r="W1956" s="543"/>
      <c r="X1956" s="543"/>
      <c r="Y1956" s="543"/>
    </row>
    <row r="1957" spans="1:25" x14ac:dyDescent="0.25">
      <c r="A1957" s="543"/>
      <c r="B1957" s="543"/>
      <c r="C1957" s="543"/>
      <c r="D1957" s="543"/>
      <c r="E1957" s="543"/>
      <c r="F1957" s="543"/>
      <c r="G1957" s="543"/>
      <c r="H1957" s="543"/>
      <c r="I1957" s="543"/>
      <c r="J1957" s="543"/>
      <c r="K1957" s="543"/>
      <c r="L1957" s="543">
        <f t="shared" si="29"/>
        <v>0</v>
      </c>
      <c r="M1957" s="543"/>
      <c r="N1957" s="543"/>
      <c r="O1957" s="543"/>
      <c r="P1957" s="543"/>
      <c r="Q1957" s="543"/>
      <c r="R1957" s="543"/>
      <c r="S1957" s="543"/>
      <c r="T1957" s="543"/>
      <c r="U1957" s="543"/>
      <c r="V1957" s="543"/>
      <c r="W1957" s="543"/>
      <c r="X1957" s="543"/>
      <c r="Y1957" s="543"/>
    </row>
    <row r="1958" spans="1:25" x14ac:dyDescent="0.25">
      <c r="A1958" s="543"/>
      <c r="B1958" s="543"/>
      <c r="C1958" s="543"/>
      <c r="D1958" s="543"/>
      <c r="E1958" s="543"/>
      <c r="F1958" s="543"/>
      <c r="G1958" s="543"/>
      <c r="H1958" s="543"/>
      <c r="I1958" s="543"/>
      <c r="J1958" s="543"/>
      <c r="K1958" s="543"/>
      <c r="L1958" s="543">
        <f t="shared" si="29"/>
        <v>0</v>
      </c>
      <c r="M1958" s="543"/>
      <c r="N1958" s="543"/>
      <c r="O1958" s="543"/>
      <c r="P1958" s="543"/>
      <c r="Q1958" s="543"/>
      <c r="R1958" s="543"/>
      <c r="S1958" s="543"/>
      <c r="T1958" s="543"/>
      <c r="U1958" s="543"/>
      <c r="V1958" s="543"/>
      <c r="W1958" s="543"/>
      <c r="X1958" s="543"/>
      <c r="Y1958" s="543"/>
    </row>
    <row r="1959" spans="1:25" x14ac:dyDescent="0.25">
      <c r="A1959" s="543"/>
      <c r="B1959" s="543"/>
      <c r="C1959" s="543"/>
      <c r="D1959" s="543"/>
      <c r="E1959" s="543"/>
      <c r="F1959" s="543"/>
      <c r="G1959" s="543"/>
      <c r="H1959" s="543"/>
      <c r="I1959" s="543"/>
      <c r="J1959" s="543"/>
      <c r="K1959" s="543"/>
      <c r="L1959" s="543">
        <f t="shared" si="29"/>
        <v>0</v>
      </c>
      <c r="M1959" s="543"/>
      <c r="N1959" s="543"/>
      <c r="O1959" s="543"/>
      <c r="P1959" s="543"/>
      <c r="Q1959" s="543"/>
      <c r="R1959" s="543"/>
      <c r="S1959" s="543"/>
      <c r="T1959" s="543"/>
      <c r="U1959" s="543"/>
      <c r="V1959" s="543"/>
      <c r="W1959" s="543"/>
      <c r="X1959" s="543"/>
      <c r="Y1959" s="543"/>
    </row>
    <row r="1960" spans="1:25" x14ac:dyDescent="0.25">
      <c r="A1960" s="543"/>
      <c r="B1960" s="543"/>
      <c r="C1960" s="543"/>
      <c r="D1960" s="543"/>
      <c r="E1960" s="543"/>
      <c r="F1960" s="543"/>
      <c r="G1960" s="543"/>
      <c r="H1960" s="543"/>
      <c r="I1960" s="543"/>
      <c r="J1960" s="543"/>
      <c r="K1960" s="543"/>
      <c r="L1960" s="543">
        <f t="shared" si="29"/>
        <v>0</v>
      </c>
      <c r="M1960" s="543"/>
      <c r="N1960" s="543"/>
      <c r="O1960" s="543"/>
      <c r="P1960" s="543"/>
      <c r="Q1960" s="543"/>
      <c r="R1960" s="543"/>
      <c r="S1960" s="543"/>
      <c r="T1960" s="543"/>
      <c r="U1960" s="543"/>
      <c r="V1960" s="543"/>
      <c r="W1960" s="543"/>
      <c r="X1960" s="543"/>
      <c r="Y1960" s="543"/>
    </row>
    <row r="1961" spans="1:25" x14ac:dyDescent="0.25">
      <c r="A1961" s="543"/>
      <c r="B1961" s="543"/>
      <c r="C1961" s="543"/>
      <c r="D1961" s="543"/>
      <c r="E1961" s="543"/>
      <c r="F1961" s="543"/>
      <c r="G1961" s="543"/>
      <c r="H1961" s="543"/>
      <c r="I1961" s="543"/>
      <c r="J1961" s="543"/>
      <c r="K1961" s="543"/>
      <c r="L1961" s="543">
        <f t="shared" si="29"/>
        <v>0</v>
      </c>
      <c r="M1961" s="543"/>
      <c r="N1961" s="543"/>
      <c r="O1961" s="543"/>
      <c r="P1961" s="543"/>
      <c r="Q1961" s="543"/>
      <c r="R1961" s="543"/>
      <c r="S1961" s="543"/>
      <c r="T1961" s="543"/>
      <c r="U1961" s="543"/>
      <c r="V1961" s="543"/>
      <c r="W1961" s="543"/>
      <c r="X1961" s="543"/>
      <c r="Y1961" s="543"/>
    </row>
    <row r="1962" spans="1:25" x14ac:dyDescent="0.25">
      <c r="A1962" s="543"/>
      <c r="B1962" s="543"/>
      <c r="C1962" s="543"/>
      <c r="D1962" s="543"/>
      <c r="E1962" s="543"/>
      <c r="F1962" s="543"/>
      <c r="G1962" s="543"/>
      <c r="H1962" s="543"/>
      <c r="I1962" s="543"/>
      <c r="J1962" s="543"/>
      <c r="K1962" s="543"/>
      <c r="L1962" s="543">
        <f t="shared" si="29"/>
        <v>0</v>
      </c>
      <c r="M1962" s="543"/>
      <c r="N1962" s="543"/>
      <c r="O1962" s="543"/>
      <c r="P1962" s="543"/>
      <c r="Q1962" s="543"/>
      <c r="R1962" s="543"/>
      <c r="S1962" s="543"/>
      <c r="T1962" s="543"/>
      <c r="U1962" s="543"/>
      <c r="V1962" s="543"/>
      <c r="W1962" s="543"/>
      <c r="X1962" s="543"/>
      <c r="Y1962" s="543"/>
    </row>
    <row r="1963" spans="1:25" x14ac:dyDescent="0.25">
      <c r="A1963" s="543"/>
      <c r="B1963" s="543"/>
      <c r="C1963" s="543"/>
      <c r="D1963" s="543"/>
      <c r="E1963" s="543"/>
      <c r="F1963" s="543"/>
      <c r="G1963" s="543"/>
      <c r="H1963" s="543"/>
      <c r="I1963" s="543"/>
      <c r="J1963" s="543"/>
      <c r="K1963" s="543"/>
      <c r="L1963" s="543">
        <f t="shared" si="29"/>
        <v>0</v>
      </c>
      <c r="M1963" s="543"/>
      <c r="N1963" s="543"/>
      <c r="O1963" s="543"/>
      <c r="P1963" s="543"/>
      <c r="Q1963" s="543"/>
      <c r="R1963" s="543"/>
      <c r="S1963" s="543"/>
      <c r="T1963" s="543"/>
      <c r="U1963" s="543"/>
      <c r="V1963" s="543"/>
      <c r="W1963" s="543"/>
      <c r="X1963" s="543"/>
      <c r="Y1963" s="543"/>
    </row>
    <row r="1964" spans="1:25" x14ac:dyDescent="0.25">
      <c r="A1964" s="543"/>
      <c r="B1964" s="543"/>
      <c r="C1964" s="543"/>
      <c r="D1964" s="543"/>
      <c r="E1964" s="543"/>
      <c r="F1964" s="543"/>
      <c r="G1964" s="543"/>
      <c r="H1964" s="543"/>
      <c r="I1964" s="543"/>
      <c r="J1964" s="543"/>
      <c r="K1964" s="543"/>
      <c r="L1964" s="543">
        <f t="shared" si="29"/>
        <v>0</v>
      </c>
      <c r="M1964" s="543"/>
      <c r="N1964" s="543"/>
      <c r="O1964" s="543"/>
      <c r="P1964" s="543"/>
      <c r="Q1964" s="543"/>
      <c r="R1964" s="543"/>
      <c r="S1964" s="543"/>
      <c r="T1964" s="543"/>
      <c r="U1964" s="543"/>
      <c r="V1964" s="543"/>
      <c r="W1964" s="543"/>
      <c r="X1964" s="543"/>
      <c r="Y1964" s="543"/>
    </row>
    <row r="1965" spans="1:25" x14ac:dyDescent="0.25">
      <c r="A1965" s="543"/>
      <c r="B1965" s="543"/>
      <c r="C1965" s="543"/>
      <c r="D1965" s="543"/>
      <c r="E1965" s="543"/>
      <c r="F1965" s="543"/>
      <c r="G1965" s="543"/>
      <c r="H1965" s="543"/>
      <c r="I1965" s="543"/>
      <c r="J1965" s="543"/>
      <c r="K1965" s="543"/>
      <c r="L1965" s="543">
        <f t="shared" si="29"/>
        <v>0</v>
      </c>
      <c r="M1965" s="543"/>
      <c r="N1965" s="543"/>
      <c r="O1965" s="543"/>
      <c r="P1965" s="543"/>
      <c r="Q1965" s="543"/>
      <c r="R1965" s="543"/>
      <c r="S1965" s="543"/>
      <c r="T1965" s="543"/>
      <c r="U1965" s="543"/>
      <c r="V1965" s="543"/>
      <c r="W1965" s="543"/>
      <c r="X1965" s="543"/>
      <c r="Y1965" s="543"/>
    </row>
    <row r="1966" spans="1:25" x14ac:dyDescent="0.25">
      <c r="A1966" s="543"/>
      <c r="B1966" s="543"/>
      <c r="C1966" s="543"/>
      <c r="D1966" s="543"/>
      <c r="E1966" s="543"/>
      <c r="F1966" s="543"/>
      <c r="G1966" s="543"/>
      <c r="H1966" s="543"/>
      <c r="I1966" s="543"/>
      <c r="J1966" s="543"/>
      <c r="K1966" s="543"/>
      <c r="L1966" s="543">
        <f t="shared" si="29"/>
        <v>0</v>
      </c>
      <c r="M1966" s="543"/>
      <c r="N1966" s="543"/>
      <c r="O1966" s="543"/>
      <c r="P1966" s="543"/>
      <c r="Q1966" s="543"/>
      <c r="R1966" s="543"/>
      <c r="S1966" s="543"/>
      <c r="T1966" s="543"/>
      <c r="U1966" s="543"/>
      <c r="V1966" s="543"/>
      <c r="W1966" s="543"/>
      <c r="X1966" s="543"/>
      <c r="Y1966" s="543"/>
    </row>
    <row r="1967" spans="1:25" x14ac:dyDescent="0.25">
      <c r="A1967" s="543"/>
      <c r="B1967" s="543"/>
      <c r="C1967" s="543"/>
      <c r="D1967" s="543"/>
      <c r="E1967" s="543"/>
      <c r="F1967" s="543"/>
      <c r="G1967" s="543"/>
      <c r="H1967" s="543"/>
      <c r="I1967" s="543"/>
      <c r="J1967" s="543"/>
      <c r="K1967" s="543"/>
      <c r="L1967" s="543">
        <f t="shared" si="29"/>
        <v>0</v>
      </c>
      <c r="M1967" s="543"/>
      <c r="N1967" s="543"/>
      <c r="O1967" s="543"/>
      <c r="P1967" s="543"/>
      <c r="Q1967" s="543"/>
      <c r="R1967" s="543"/>
      <c r="S1967" s="543"/>
      <c r="T1967" s="543"/>
      <c r="U1967" s="543"/>
      <c r="V1967" s="543"/>
      <c r="W1967" s="543"/>
      <c r="X1967" s="543"/>
      <c r="Y1967" s="543"/>
    </row>
    <row r="1968" spans="1:25" x14ac:dyDescent="0.25">
      <c r="A1968" s="543"/>
      <c r="B1968" s="543"/>
      <c r="C1968" s="543"/>
      <c r="D1968" s="543"/>
      <c r="E1968" s="543"/>
      <c r="F1968" s="543"/>
      <c r="G1968" s="543"/>
      <c r="H1968" s="543"/>
      <c r="I1968" s="543"/>
      <c r="J1968" s="543"/>
      <c r="K1968" s="543"/>
      <c r="L1968" s="543">
        <f t="shared" si="29"/>
        <v>0</v>
      </c>
      <c r="M1968" s="543"/>
      <c r="N1968" s="543"/>
      <c r="O1968" s="543"/>
      <c r="P1968" s="543"/>
      <c r="Q1968" s="543"/>
      <c r="R1968" s="543"/>
      <c r="S1968" s="543"/>
      <c r="T1968" s="543"/>
      <c r="U1968" s="543"/>
      <c r="V1968" s="543"/>
      <c r="W1968" s="543"/>
      <c r="X1968" s="543"/>
      <c r="Y1968" s="543"/>
    </row>
    <row r="1969" spans="1:25" x14ac:dyDescent="0.25">
      <c r="A1969" s="543"/>
      <c r="B1969" s="543"/>
      <c r="C1969" s="543"/>
      <c r="D1969" s="543"/>
      <c r="E1969" s="543"/>
      <c r="F1969" s="543"/>
      <c r="G1969" s="543"/>
      <c r="H1969" s="543"/>
      <c r="I1969" s="543"/>
      <c r="J1969" s="543"/>
      <c r="K1969" s="543"/>
      <c r="L1969" s="543">
        <f t="shared" si="29"/>
        <v>0</v>
      </c>
      <c r="M1969" s="543"/>
      <c r="N1969" s="543"/>
      <c r="O1969" s="543"/>
      <c r="P1969" s="543"/>
      <c r="Q1969" s="543"/>
      <c r="R1969" s="543"/>
      <c r="S1969" s="543"/>
      <c r="T1969" s="543"/>
      <c r="U1969" s="543"/>
      <c r="V1969" s="543"/>
      <c r="W1969" s="543"/>
      <c r="X1969" s="543"/>
      <c r="Y1969" s="543"/>
    </row>
    <row r="1970" spans="1:25" x14ac:dyDescent="0.25">
      <c r="A1970" s="543"/>
      <c r="B1970" s="543"/>
      <c r="C1970" s="543"/>
      <c r="D1970" s="543"/>
      <c r="E1970" s="543"/>
      <c r="F1970" s="543"/>
      <c r="G1970" s="543"/>
      <c r="H1970" s="543"/>
      <c r="I1970" s="543"/>
      <c r="J1970" s="543"/>
      <c r="K1970" s="543"/>
      <c r="L1970" s="543">
        <f t="shared" si="29"/>
        <v>0</v>
      </c>
      <c r="M1970" s="543"/>
      <c r="N1970" s="543"/>
      <c r="O1970" s="543"/>
      <c r="P1970" s="543"/>
      <c r="Q1970" s="543"/>
      <c r="R1970" s="543"/>
      <c r="S1970" s="543"/>
      <c r="T1970" s="543"/>
      <c r="U1970" s="543"/>
      <c r="V1970" s="543"/>
      <c r="W1970" s="543"/>
      <c r="X1970" s="543"/>
      <c r="Y1970" s="543"/>
    </row>
    <row r="1971" spans="1:25" x14ac:dyDescent="0.25">
      <c r="A1971" s="543"/>
      <c r="B1971" s="543"/>
      <c r="C1971" s="543"/>
      <c r="D1971" s="543"/>
      <c r="E1971" s="543"/>
      <c r="F1971" s="543"/>
      <c r="G1971" s="543"/>
      <c r="H1971" s="543"/>
      <c r="I1971" s="543"/>
      <c r="J1971" s="543"/>
      <c r="K1971" s="543"/>
      <c r="L1971" s="543">
        <f t="shared" si="29"/>
        <v>0</v>
      </c>
      <c r="M1971" s="543"/>
      <c r="N1971" s="543"/>
      <c r="O1971" s="543"/>
      <c r="P1971" s="543"/>
      <c r="Q1971" s="543"/>
      <c r="R1971" s="543"/>
      <c r="S1971" s="543"/>
      <c r="T1971" s="543"/>
      <c r="U1971" s="543"/>
      <c r="V1971" s="543"/>
      <c r="W1971" s="543"/>
      <c r="X1971" s="543"/>
      <c r="Y1971" s="543"/>
    </row>
    <row r="1972" spans="1:25" x14ac:dyDescent="0.25">
      <c r="A1972" s="543"/>
      <c r="B1972" s="543"/>
      <c r="C1972" s="543"/>
      <c r="D1972" s="543"/>
      <c r="E1972" s="543"/>
      <c r="F1972" s="543"/>
      <c r="G1972" s="543"/>
      <c r="H1972" s="543"/>
      <c r="I1972" s="543"/>
      <c r="J1972" s="543"/>
      <c r="K1972" s="543"/>
      <c r="L1972" s="543">
        <f t="shared" si="29"/>
        <v>0</v>
      </c>
      <c r="M1972" s="543"/>
      <c r="N1972" s="543"/>
      <c r="O1972" s="543"/>
      <c r="P1972" s="543"/>
      <c r="Q1972" s="543"/>
      <c r="R1972" s="543"/>
      <c r="S1972" s="543"/>
      <c r="T1972" s="543"/>
      <c r="U1972" s="543"/>
      <c r="V1972" s="543"/>
      <c r="W1972" s="543"/>
      <c r="X1972" s="543"/>
      <c r="Y1972" s="543"/>
    </row>
    <row r="1973" spans="1:25" x14ac:dyDescent="0.25">
      <c r="A1973" s="543"/>
      <c r="B1973" s="543"/>
      <c r="C1973" s="543"/>
      <c r="D1973" s="543"/>
      <c r="E1973" s="543"/>
      <c r="F1973" s="543"/>
      <c r="G1973" s="543"/>
      <c r="H1973" s="543"/>
      <c r="I1973" s="543"/>
      <c r="J1973" s="543"/>
      <c r="K1973" s="543"/>
      <c r="L1973" s="543">
        <f t="shared" si="29"/>
        <v>0</v>
      </c>
      <c r="M1973" s="543"/>
      <c r="N1973" s="543"/>
      <c r="O1973" s="543"/>
      <c r="P1973" s="543"/>
      <c r="Q1973" s="543"/>
      <c r="R1973" s="543"/>
      <c r="S1973" s="543"/>
      <c r="T1973" s="543"/>
      <c r="U1973" s="543"/>
      <c r="V1973" s="543"/>
      <c r="W1973" s="543"/>
      <c r="X1973" s="543"/>
      <c r="Y1973" s="543"/>
    </row>
    <row r="1974" spans="1:25" x14ac:dyDescent="0.25">
      <c r="A1974" s="543"/>
      <c r="B1974" s="543"/>
      <c r="C1974" s="543"/>
      <c r="D1974" s="543"/>
      <c r="E1974" s="543"/>
      <c r="F1974" s="543"/>
      <c r="G1974" s="543"/>
      <c r="H1974" s="543"/>
      <c r="I1974" s="543"/>
      <c r="J1974" s="543"/>
      <c r="K1974" s="543"/>
      <c r="L1974" s="543">
        <f t="shared" si="29"/>
        <v>0</v>
      </c>
      <c r="M1974" s="543"/>
      <c r="N1974" s="543"/>
      <c r="O1974" s="543"/>
      <c r="P1974" s="543"/>
      <c r="Q1974" s="543"/>
      <c r="R1974" s="543"/>
      <c r="S1974" s="543"/>
      <c r="T1974" s="543"/>
      <c r="U1974" s="543"/>
      <c r="V1974" s="543"/>
      <c r="W1974" s="543"/>
      <c r="X1974" s="543"/>
      <c r="Y1974" s="543"/>
    </row>
    <row r="1975" spans="1:25" x14ac:dyDescent="0.25">
      <c r="A1975" s="543"/>
      <c r="B1975" s="543"/>
      <c r="C1975" s="543"/>
      <c r="D1975" s="543"/>
      <c r="E1975" s="543"/>
      <c r="F1975" s="543"/>
      <c r="G1975" s="543"/>
      <c r="H1975" s="543"/>
      <c r="I1975" s="543"/>
      <c r="J1975" s="543"/>
      <c r="K1975" s="543"/>
      <c r="L1975" s="543">
        <f t="shared" si="29"/>
        <v>0</v>
      </c>
      <c r="M1975" s="543"/>
      <c r="N1975" s="543"/>
      <c r="O1975" s="543"/>
      <c r="P1975" s="543"/>
      <c r="Q1975" s="543"/>
      <c r="R1975" s="543"/>
      <c r="S1975" s="543"/>
      <c r="T1975" s="543"/>
      <c r="U1975" s="543"/>
      <c r="V1975" s="543"/>
      <c r="W1975" s="543"/>
      <c r="X1975" s="543"/>
      <c r="Y1975" s="543"/>
    </row>
    <row r="1976" spans="1:25" x14ac:dyDescent="0.25">
      <c r="A1976" s="543"/>
      <c r="B1976" s="543"/>
      <c r="C1976" s="543"/>
      <c r="D1976" s="543"/>
      <c r="E1976" s="543"/>
      <c r="F1976" s="543"/>
      <c r="G1976" s="543"/>
      <c r="H1976" s="543"/>
      <c r="I1976" s="543"/>
      <c r="J1976" s="543"/>
      <c r="K1976" s="543"/>
      <c r="L1976" s="543">
        <f t="shared" si="29"/>
        <v>0</v>
      </c>
      <c r="M1976" s="543"/>
      <c r="N1976" s="543"/>
      <c r="O1976" s="543"/>
      <c r="P1976" s="543"/>
      <c r="Q1976" s="543"/>
      <c r="R1976" s="543"/>
      <c r="S1976" s="543"/>
      <c r="T1976" s="543"/>
      <c r="U1976" s="543"/>
      <c r="V1976" s="543"/>
      <c r="W1976" s="543"/>
      <c r="X1976" s="543"/>
      <c r="Y1976" s="543"/>
    </row>
    <row r="1977" spans="1:25" x14ac:dyDescent="0.25">
      <c r="A1977" s="543"/>
      <c r="B1977" s="543"/>
      <c r="C1977" s="543"/>
      <c r="D1977" s="543"/>
      <c r="E1977" s="543"/>
      <c r="F1977" s="543"/>
      <c r="G1977" s="543"/>
      <c r="H1977" s="543"/>
      <c r="I1977" s="543"/>
      <c r="J1977" s="543"/>
      <c r="K1977" s="543"/>
      <c r="L1977" s="543">
        <f t="shared" si="29"/>
        <v>0</v>
      </c>
      <c r="M1977" s="543"/>
      <c r="N1977" s="543"/>
      <c r="O1977" s="543"/>
      <c r="P1977" s="543"/>
      <c r="Q1977" s="543"/>
      <c r="R1977" s="543"/>
      <c r="S1977" s="543"/>
      <c r="T1977" s="543"/>
      <c r="U1977" s="543"/>
      <c r="V1977" s="543"/>
      <c r="W1977" s="543"/>
      <c r="X1977" s="543"/>
      <c r="Y1977" s="543"/>
    </row>
    <row r="1978" spans="1:25" x14ac:dyDescent="0.25">
      <c r="A1978" s="543"/>
      <c r="B1978" s="543"/>
      <c r="C1978" s="543"/>
      <c r="D1978" s="543"/>
      <c r="E1978" s="543"/>
      <c r="F1978" s="543"/>
      <c r="G1978" s="543"/>
      <c r="H1978" s="543"/>
      <c r="I1978" s="543"/>
      <c r="J1978" s="543"/>
      <c r="K1978" s="543"/>
      <c r="L1978" s="543">
        <f t="shared" si="29"/>
        <v>0</v>
      </c>
      <c r="M1978" s="543"/>
      <c r="N1978" s="543"/>
      <c r="O1978" s="543"/>
      <c r="P1978" s="543"/>
      <c r="Q1978" s="543"/>
      <c r="R1978" s="543"/>
      <c r="S1978" s="543"/>
      <c r="T1978" s="543"/>
      <c r="U1978" s="543"/>
      <c r="V1978" s="543"/>
      <c r="W1978" s="543"/>
      <c r="X1978" s="543"/>
      <c r="Y1978" s="543"/>
    </row>
    <row r="1979" spans="1:25" x14ac:dyDescent="0.25">
      <c r="A1979" s="543"/>
      <c r="B1979" s="543"/>
      <c r="C1979" s="543"/>
      <c r="D1979" s="543"/>
      <c r="E1979" s="543"/>
      <c r="F1979" s="543"/>
      <c r="G1979" s="543"/>
      <c r="H1979" s="543"/>
      <c r="I1979" s="543"/>
      <c r="J1979" s="543"/>
      <c r="K1979" s="543"/>
      <c r="L1979" s="543">
        <f t="shared" si="29"/>
        <v>0</v>
      </c>
      <c r="M1979" s="543"/>
      <c r="N1979" s="543"/>
      <c r="O1979" s="543"/>
      <c r="P1979" s="543"/>
      <c r="Q1979" s="543"/>
      <c r="R1979" s="543"/>
      <c r="S1979" s="543"/>
      <c r="T1979" s="543"/>
      <c r="U1979" s="543"/>
      <c r="V1979" s="543"/>
      <c r="W1979" s="543"/>
      <c r="X1979" s="543"/>
      <c r="Y1979" s="543"/>
    </row>
    <row r="1980" spans="1:25" x14ac:dyDescent="0.25">
      <c r="A1980" s="543"/>
      <c r="B1980" s="543"/>
      <c r="C1980" s="543"/>
      <c r="D1980" s="543"/>
      <c r="E1980" s="543"/>
      <c r="F1980" s="543"/>
      <c r="G1980" s="543"/>
      <c r="H1980" s="543"/>
      <c r="I1980" s="543"/>
      <c r="J1980" s="543"/>
      <c r="K1980" s="543"/>
      <c r="L1980" s="543">
        <f t="shared" si="29"/>
        <v>0</v>
      </c>
      <c r="M1980" s="543"/>
      <c r="N1980" s="543"/>
      <c r="O1980" s="543"/>
      <c r="P1980" s="543"/>
      <c r="Q1980" s="543"/>
      <c r="R1980" s="543"/>
      <c r="S1980" s="543"/>
      <c r="T1980" s="543"/>
      <c r="U1980" s="543"/>
      <c r="V1980" s="543"/>
      <c r="W1980" s="543"/>
      <c r="X1980" s="543"/>
      <c r="Y1980" s="543"/>
    </row>
    <row r="1981" spans="1:25" x14ac:dyDescent="0.25">
      <c r="A1981" s="543"/>
      <c r="B1981" s="543"/>
      <c r="C1981" s="543"/>
      <c r="D1981" s="543"/>
      <c r="E1981" s="543"/>
      <c r="F1981" s="543"/>
      <c r="G1981" s="543"/>
      <c r="H1981" s="543"/>
      <c r="I1981" s="543"/>
      <c r="J1981" s="543"/>
      <c r="K1981" s="543"/>
      <c r="L1981" s="543">
        <f t="shared" si="29"/>
        <v>0</v>
      </c>
      <c r="M1981" s="543"/>
      <c r="N1981" s="543"/>
      <c r="O1981" s="543"/>
      <c r="P1981" s="543"/>
      <c r="Q1981" s="543"/>
      <c r="R1981" s="543"/>
      <c r="S1981" s="543"/>
      <c r="T1981" s="543"/>
      <c r="U1981" s="543"/>
      <c r="V1981" s="543"/>
      <c r="W1981" s="543"/>
      <c r="X1981" s="543"/>
      <c r="Y1981" s="543"/>
    </row>
    <row r="1982" spans="1:25" x14ac:dyDescent="0.25">
      <c r="A1982" s="543"/>
      <c r="B1982" s="543"/>
      <c r="C1982" s="543"/>
      <c r="D1982" s="543"/>
      <c r="E1982" s="543"/>
      <c r="F1982" s="543"/>
      <c r="G1982" s="543"/>
      <c r="H1982" s="543"/>
      <c r="I1982" s="543"/>
      <c r="J1982" s="543"/>
      <c r="K1982" s="543"/>
      <c r="L1982" s="543">
        <f t="shared" si="29"/>
        <v>0</v>
      </c>
      <c r="M1982" s="543"/>
      <c r="N1982" s="543"/>
      <c r="O1982" s="543"/>
      <c r="P1982" s="543"/>
      <c r="Q1982" s="543"/>
      <c r="R1982" s="543"/>
      <c r="S1982" s="543"/>
      <c r="T1982" s="543"/>
      <c r="U1982" s="543"/>
      <c r="V1982" s="543"/>
      <c r="W1982" s="543"/>
      <c r="X1982" s="543"/>
      <c r="Y1982" s="543"/>
    </row>
    <row r="1983" spans="1:25" x14ac:dyDescent="0.25">
      <c r="A1983" s="543"/>
      <c r="B1983" s="543"/>
      <c r="C1983" s="543"/>
      <c r="D1983" s="543"/>
      <c r="E1983" s="543"/>
      <c r="F1983" s="543"/>
      <c r="G1983" s="543"/>
      <c r="H1983" s="543"/>
      <c r="I1983" s="543"/>
      <c r="J1983" s="543"/>
      <c r="K1983" s="543"/>
      <c r="L1983" s="543">
        <f t="shared" si="29"/>
        <v>0</v>
      </c>
      <c r="M1983" s="543"/>
      <c r="N1983" s="543"/>
      <c r="O1983" s="543"/>
      <c r="P1983" s="543"/>
      <c r="Q1983" s="543"/>
      <c r="R1983" s="543"/>
      <c r="S1983" s="543"/>
      <c r="T1983" s="543"/>
      <c r="U1983" s="543"/>
      <c r="V1983" s="543"/>
      <c r="W1983" s="543"/>
      <c r="X1983" s="543"/>
      <c r="Y1983" s="543"/>
    </row>
    <row r="1984" spans="1:25" x14ac:dyDescent="0.25">
      <c r="A1984" s="543"/>
      <c r="B1984" s="543"/>
      <c r="C1984" s="543"/>
      <c r="D1984" s="543"/>
      <c r="E1984" s="543"/>
      <c r="F1984" s="543"/>
      <c r="G1984" s="543"/>
      <c r="H1984" s="543"/>
      <c r="I1984" s="543"/>
      <c r="J1984" s="543"/>
      <c r="K1984" s="543"/>
      <c r="L1984" s="543">
        <f t="shared" si="29"/>
        <v>0</v>
      </c>
      <c r="M1984" s="543"/>
      <c r="N1984" s="543"/>
      <c r="O1984" s="543"/>
      <c r="P1984" s="543"/>
      <c r="Q1984" s="543"/>
      <c r="R1984" s="543"/>
      <c r="S1984" s="543"/>
      <c r="T1984" s="543"/>
      <c r="U1984" s="543"/>
      <c r="V1984" s="543"/>
      <c r="W1984" s="543"/>
      <c r="X1984" s="543"/>
      <c r="Y1984" s="543"/>
    </row>
    <row r="1985" spans="1:25" x14ac:dyDescent="0.25">
      <c r="A1985" s="543"/>
      <c r="B1985" s="543"/>
      <c r="C1985" s="543"/>
      <c r="D1985" s="543"/>
      <c r="E1985" s="543"/>
      <c r="F1985" s="543"/>
      <c r="G1985" s="543"/>
      <c r="H1985" s="543"/>
      <c r="I1985" s="543"/>
      <c r="J1985" s="543"/>
      <c r="K1985" s="543"/>
      <c r="L1985" s="543">
        <f t="shared" si="29"/>
        <v>0</v>
      </c>
      <c r="M1985" s="543"/>
      <c r="N1985" s="543"/>
      <c r="O1985" s="543"/>
      <c r="P1985" s="543"/>
      <c r="Q1985" s="543"/>
      <c r="R1985" s="543"/>
      <c r="S1985" s="543"/>
      <c r="T1985" s="543"/>
      <c r="U1985" s="543"/>
      <c r="V1985" s="543"/>
      <c r="W1985" s="543"/>
      <c r="X1985" s="543"/>
      <c r="Y1985" s="543"/>
    </row>
    <row r="1986" spans="1:25" x14ac:dyDescent="0.25">
      <c r="A1986" s="543"/>
      <c r="B1986" s="543"/>
      <c r="C1986" s="543"/>
      <c r="D1986" s="543"/>
      <c r="E1986" s="543"/>
      <c r="F1986" s="543"/>
      <c r="G1986" s="543"/>
      <c r="H1986" s="543"/>
      <c r="I1986" s="543"/>
      <c r="J1986" s="543"/>
      <c r="K1986" s="543"/>
      <c r="L1986" s="543">
        <f t="shared" si="29"/>
        <v>0</v>
      </c>
      <c r="M1986" s="543"/>
      <c r="N1986" s="543"/>
      <c r="O1986" s="543"/>
      <c r="P1986" s="543"/>
      <c r="Q1986" s="543"/>
      <c r="R1986" s="543"/>
      <c r="S1986" s="543"/>
      <c r="T1986" s="543"/>
      <c r="U1986" s="543"/>
      <c r="V1986" s="543"/>
      <c r="W1986" s="543"/>
      <c r="X1986" s="543"/>
      <c r="Y1986" s="543"/>
    </row>
    <row r="1987" spans="1:25" x14ac:dyDescent="0.25">
      <c r="A1987" s="543"/>
      <c r="B1987" s="543"/>
      <c r="C1987" s="543"/>
      <c r="D1987" s="543"/>
      <c r="E1987" s="543"/>
      <c r="F1987" s="543"/>
      <c r="G1987" s="543"/>
      <c r="H1987" s="543"/>
      <c r="I1987" s="543"/>
      <c r="J1987" s="543"/>
      <c r="K1987" s="543"/>
      <c r="L1987" s="543">
        <f t="shared" si="29"/>
        <v>0</v>
      </c>
      <c r="M1987" s="543"/>
      <c r="N1987" s="543"/>
      <c r="O1987" s="543"/>
      <c r="P1987" s="543"/>
      <c r="Q1987" s="543"/>
      <c r="R1987" s="543"/>
      <c r="S1987" s="543"/>
      <c r="T1987" s="543"/>
      <c r="U1987" s="543"/>
      <c r="V1987" s="543"/>
      <c r="W1987" s="543"/>
      <c r="X1987" s="543"/>
      <c r="Y1987" s="543"/>
    </row>
    <row r="1988" spans="1:25" x14ac:dyDescent="0.25">
      <c r="A1988" s="543"/>
      <c r="B1988" s="543"/>
      <c r="C1988" s="543"/>
      <c r="D1988" s="543"/>
      <c r="E1988" s="543"/>
      <c r="F1988" s="543"/>
      <c r="G1988" s="543"/>
      <c r="H1988" s="543"/>
      <c r="I1988" s="543"/>
      <c r="J1988" s="543"/>
      <c r="K1988" s="543"/>
      <c r="L1988" s="543">
        <f t="shared" si="29"/>
        <v>0</v>
      </c>
      <c r="M1988" s="543"/>
      <c r="N1988" s="543"/>
      <c r="O1988" s="543"/>
      <c r="P1988" s="543"/>
      <c r="Q1988" s="543"/>
      <c r="R1988" s="543"/>
      <c r="S1988" s="543"/>
      <c r="T1988" s="543"/>
      <c r="U1988" s="543"/>
      <c r="V1988" s="543"/>
      <c r="W1988" s="543"/>
      <c r="X1988" s="543"/>
      <c r="Y1988" s="543"/>
    </row>
    <row r="1989" spans="1:25" x14ac:dyDescent="0.25">
      <c r="A1989" s="543"/>
      <c r="B1989" s="543"/>
      <c r="C1989" s="543"/>
      <c r="D1989" s="543"/>
      <c r="E1989" s="543"/>
      <c r="F1989" s="543"/>
      <c r="G1989" s="543"/>
      <c r="H1989" s="543"/>
      <c r="I1989" s="543"/>
      <c r="J1989" s="543"/>
      <c r="K1989" s="543"/>
      <c r="L1989" s="543">
        <f t="shared" si="29"/>
        <v>0</v>
      </c>
      <c r="M1989" s="543"/>
      <c r="N1989" s="543"/>
      <c r="O1989" s="543"/>
      <c r="P1989" s="543"/>
      <c r="Q1989" s="543"/>
      <c r="R1989" s="543"/>
      <c r="S1989" s="543"/>
      <c r="T1989" s="543"/>
      <c r="U1989" s="543"/>
      <c r="V1989" s="543"/>
      <c r="W1989" s="543"/>
      <c r="X1989" s="543"/>
      <c r="Y1989" s="543"/>
    </row>
    <row r="1990" spans="1:25" x14ac:dyDescent="0.25">
      <c r="A1990" s="543"/>
      <c r="B1990" s="543"/>
      <c r="C1990" s="543"/>
      <c r="D1990" s="543"/>
      <c r="E1990" s="543"/>
      <c r="F1990" s="543"/>
      <c r="G1990" s="543"/>
      <c r="H1990" s="543"/>
      <c r="I1990" s="543"/>
      <c r="J1990" s="543"/>
      <c r="K1990" s="543"/>
      <c r="L1990" s="543">
        <f t="shared" si="29"/>
        <v>0</v>
      </c>
      <c r="M1990" s="543"/>
      <c r="N1990" s="543"/>
      <c r="O1990" s="543"/>
      <c r="P1990" s="543"/>
      <c r="Q1990" s="543"/>
      <c r="R1990" s="543"/>
      <c r="S1990" s="543"/>
      <c r="T1990" s="543"/>
      <c r="U1990" s="543"/>
      <c r="V1990" s="543"/>
      <c r="W1990" s="543"/>
      <c r="X1990" s="543"/>
      <c r="Y1990" s="543"/>
    </row>
    <row r="1991" spans="1:25" x14ac:dyDescent="0.25">
      <c r="A1991" s="543"/>
      <c r="B1991" s="543"/>
      <c r="C1991" s="543"/>
      <c r="D1991" s="543"/>
      <c r="E1991" s="543"/>
      <c r="F1991" s="543"/>
      <c r="G1991" s="543"/>
      <c r="H1991" s="543"/>
      <c r="I1991" s="543"/>
      <c r="J1991" s="543"/>
      <c r="K1991" s="543"/>
      <c r="L1991" s="543">
        <f t="shared" si="29"/>
        <v>0</v>
      </c>
      <c r="M1991" s="543"/>
      <c r="N1991" s="543"/>
      <c r="O1991" s="543"/>
      <c r="P1991" s="543"/>
      <c r="Q1991" s="543"/>
      <c r="R1991" s="543"/>
      <c r="S1991" s="543"/>
      <c r="T1991" s="543"/>
      <c r="U1991" s="543"/>
      <c r="V1991" s="543"/>
      <c r="W1991" s="543"/>
      <c r="X1991" s="543"/>
      <c r="Y1991" s="543"/>
    </row>
    <row r="1992" spans="1:25" x14ac:dyDescent="0.25">
      <c r="A1992" s="543"/>
      <c r="B1992" s="543"/>
      <c r="C1992" s="543"/>
      <c r="D1992" s="543"/>
      <c r="E1992" s="543"/>
      <c r="F1992" s="543"/>
      <c r="G1992" s="543"/>
      <c r="H1992" s="543"/>
      <c r="I1992" s="543"/>
      <c r="J1992" s="543"/>
      <c r="K1992" s="543"/>
      <c r="L1992" s="543">
        <f t="shared" si="29"/>
        <v>0</v>
      </c>
      <c r="M1992" s="543"/>
      <c r="N1992" s="543"/>
      <c r="O1992" s="543"/>
      <c r="P1992" s="543"/>
      <c r="Q1992" s="543"/>
      <c r="R1992" s="543"/>
      <c r="S1992" s="543"/>
      <c r="T1992" s="543"/>
      <c r="U1992" s="543"/>
      <c r="V1992" s="543"/>
      <c r="W1992" s="543"/>
      <c r="X1992" s="543"/>
      <c r="Y1992" s="543"/>
    </row>
    <row r="1993" spans="1:25" x14ac:dyDescent="0.25">
      <c r="A1993" s="543"/>
      <c r="B1993" s="543"/>
      <c r="C1993" s="543"/>
      <c r="D1993" s="543"/>
      <c r="E1993" s="543"/>
      <c r="F1993" s="543"/>
      <c r="G1993" s="543"/>
      <c r="H1993" s="543"/>
      <c r="I1993" s="543"/>
      <c r="J1993" s="543"/>
      <c r="K1993" s="543"/>
      <c r="L1993" s="543">
        <f t="shared" si="29"/>
        <v>0</v>
      </c>
      <c r="M1993" s="543"/>
      <c r="N1993" s="543"/>
      <c r="O1993" s="543"/>
      <c r="P1993" s="543"/>
      <c r="Q1993" s="543"/>
      <c r="R1993" s="543"/>
      <c r="S1993" s="543"/>
      <c r="T1993" s="543"/>
      <c r="U1993" s="543"/>
      <c r="V1993" s="543"/>
      <c r="W1993" s="543"/>
      <c r="X1993" s="543"/>
      <c r="Y1993" s="543"/>
    </row>
    <row r="1994" spans="1:25" x14ac:dyDescent="0.25">
      <c r="A1994" s="543"/>
      <c r="B1994" s="543"/>
      <c r="C1994" s="543"/>
      <c r="D1994" s="543"/>
      <c r="E1994" s="543"/>
      <c r="F1994" s="543"/>
      <c r="G1994" s="543"/>
      <c r="H1994" s="543"/>
      <c r="I1994" s="543"/>
      <c r="J1994" s="543"/>
      <c r="K1994" s="543"/>
      <c r="L1994" s="543">
        <f t="shared" si="29"/>
        <v>0</v>
      </c>
      <c r="M1994" s="543"/>
      <c r="N1994" s="543"/>
      <c r="O1994" s="543"/>
      <c r="P1994" s="543"/>
      <c r="Q1994" s="543"/>
      <c r="R1994" s="543"/>
      <c r="S1994" s="543"/>
      <c r="T1994" s="543"/>
      <c r="U1994" s="543"/>
      <c r="V1994" s="543"/>
      <c r="W1994" s="543"/>
      <c r="X1994" s="543"/>
      <c r="Y1994" s="543"/>
    </row>
    <row r="1995" spans="1:25" x14ac:dyDescent="0.25">
      <c r="A1995" s="543"/>
      <c r="B1995" s="543"/>
      <c r="C1995" s="543"/>
      <c r="D1995" s="543"/>
      <c r="E1995" s="543"/>
      <c r="F1995" s="543"/>
      <c r="G1995" s="543"/>
      <c r="H1995" s="543"/>
      <c r="I1995" s="543"/>
      <c r="J1995" s="543"/>
      <c r="K1995" s="543"/>
      <c r="L1995" s="543">
        <f t="shared" si="29"/>
        <v>0</v>
      </c>
      <c r="M1995" s="543"/>
      <c r="N1995" s="543"/>
      <c r="O1995" s="543"/>
      <c r="P1995" s="543"/>
      <c r="Q1995" s="543"/>
      <c r="R1995" s="543"/>
      <c r="S1995" s="543"/>
      <c r="T1995" s="543"/>
      <c r="U1995" s="543"/>
      <c r="V1995" s="543"/>
      <c r="W1995" s="543"/>
      <c r="X1995" s="543"/>
      <c r="Y1995" s="543"/>
    </row>
    <row r="1996" spans="1:25" x14ac:dyDescent="0.25">
      <c r="A1996" s="543"/>
      <c r="B1996" s="543"/>
      <c r="C1996" s="543"/>
      <c r="D1996" s="543"/>
      <c r="E1996" s="543"/>
      <c r="F1996" s="543"/>
      <c r="G1996" s="543"/>
      <c r="H1996" s="543"/>
      <c r="I1996" s="543"/>
      <c r="J1996" s="543"/>
      <c r="K1996" s="543"/>
      <c r="L1996" s="543">
        <f t="shared" si="29"/>
        <v>0</v>
      </c>
      <c r="M1996" s="543"/>
      <c r="N1996" s="543"/>
      <c r="O1996" s="543"/>
      <c r="P1996" s="543"/>
      <c r="Q1996" s="543"/>
      <c r="R1996" s="543"/>
      <c r="S1996" s="543"/>
      <c r="T1996" s="543"/>
      <c r="U1996" s="543"/>
      <c r="V1996" s="543"/>
      <c r="W1996" s="543"/>
      <c r="X1996" s="543"/>
      <c r="Y1996" s="543"/>
    </row>
    <row r="1997" spans="1:25" x14ac:dyDescent="0.25">
      <c r="A1997" s="543"/>
      <c r="B1997" s="543"/>
      <c r="C1997" s="543"/>
      <c r="D1997" s="543"/>
      <c r="E1997" s="543"/>
      <c r="F1997" s="543"/>
      <c r="G1997" s="543"/>
      <c r="H1997" s="543"/>
      <c r="I1997" s="543"/>
      <c r="J1997" s="543"/>
      <c r="K1997" s="543"/>
      <c r="L1997" s="543">
        <f t="shared" si="29"/>
        <v>0</v>
      </c>
      <c r="M1997" s="543"/>
      <c r="N1997" s="543"/>
      <c r="O1997" s="543"/>
      <c r="P1997" s="543"/>
      <c r="Q1997" s="543"/>
      <c r="R1997" s="543"/>
      <c r="S1997" s="543"/>
      <c r="T1997" s="543"/>
      <c r="U1997" s="543"/>
      <c r="V1997" s="543"/>
      <c r="W1997" s="543"/>
      <c r="X1997" s="543"/>
      <c r="Y1997" s="543"/>
    </row>
    <row r="1998" spans="1:25" x14ac:dyDescent="0.25">
      <c r="A1998" s="543"/>
      <c r="B1998" s="543"/>
      <c r="C1998" s="543"/>
      <c r="D1998" s="543"/>
      <c r="E1998" s="543"/>
      <c r="F1998" s="543"/>
      <c r="G1998" s="543"/>
      <c r="H1998" s="543"/>
      <c r="I1998" s="543"/>
      <c r="J1998" s="543"/>
      <c r="K1998" s="543"/>
      <c r="L1998" s="543">
        <f t="shared" si="29"/>
        <v>0</v>
      </c>
      <c r="M1998" s="543"/>
      <c r="N1998" s="543"/>
      <c r="O1998" s="543"/>
      <c r="P1998" s="543"/>
      <c r="Q1998" s="543"/>
      <c r="R1998" s="543"/>
      <c r="S1998" s="543"/>
      <c r="T1998" s="543"/>
      <c r="U1998" s="543"/>
      <c r="V1998" s="543"/>
      <c r="W1998" s="543"/>
      <c r="X1998" s="543"/>
      <c r="Y1998" s="543"/>
    </row>
    <row r="1999" spans="1:25" x14ac:dyDescent="0.25">
      <c r="A1999" s="543"/>
      <c r="B1999" s="543"/>
      <c r="C1999" s="543"/>
      <c r="D1999" s="543"/>
      <c r="E1999" s="543"/>
      <c r="F1999" s="543"/>
      <c r="G1999" s="543"/>
      <c r="H1999" s="543"/>
      <c r="I1999" s="543"/>
      <c r="J1999" s="543"/>
      <c r="K1999" s="543"/>
      <c r="L1999" s="543">
        <f t="shared" si="29"/>
        <v>0</v>
      </c>
      <c r="M1999" s="543"/>
      <c r="N1999" s="543"/>
      <c r="O1999" s="543"/>
      <c r="P1999" s="543"/>
      <c r="Q1999" s="543"/>
      <c r="R1999" s="543"/>
      <c r="S1999" s="543"/>
      <c r="T1999" s="543"/>
      <c r="U1999" s="543"/>
      <c r="V1999" s="543"/>
      <c r="W1999" s="543"/>
      <c r="X1999" s="543"/>
      <c r="Y1999" s="543"/>
    </row>
    <row r="2000" spans="1:25" x14ac:dyDescent="0.25">
      <c r="A2000" s="543"/>
      <c r="B2000" s="543"/>
      <c r="C2000" s="543"/>
      <c r="D2000" s="543"/>
      <c r="E2000" s="543"/>
      <c r="F2000" s="543"/>
      <c r="G2000" s="543"/>
      <c r="H2000" s="543"/>
      <c r="I2000" s="543"/>
      <c r="J2000" s="543"/>
      <c r="K2000" s="543"/>
      <c r="L2000" s="543">
        <f t="shared" si="29"/>
        <v>0</v>
      </c>
      <c r="M2000" s="543"/>
      <c r="N2000" s="543"/>
      <c r="O2000" s="543"/>
      <c r="P2000" s="543"/>
      <c r="Q2000" s="543"/>
      <c r="R2000" s="543"/>
      <c r="S2000" s="543"/>
      <c r="T2000" s="543"/>
      <c r="U2000" s="543"/>
      <c r="V2000" s="543"/>
      <c r="W2000" s="543"/>
      <c r="X2000" s="543"/>
      <c r="Y2000" s="543"/>
    </row>
    <row r="2001" spans="1:25" x14ac:dyDescent="0.25">
      <c r="A2001" s="543"/>
      <c r="B2001" s="543"/>
      <c r="C2001" s="543"/>
      <c r="D2001" s="543"/>
      <c r="E2001" s="543"/>
      <c r="F2001" s="543"/>
      <c r="G2001" s="543"/>
      <c r="H2001" s="543"/>
      <c r="I2001" s="543"/>
      <c r="J2001" s="543"/>
      <c r="K2001" s="543"/>
      <c r="L2001" s="543">
        <f t="shared" si="29"/>
        <v>0</v>
      </c>
      <c r="M2001" s="543"/>
      <c r="N2001" s="543"/>
      <c r="O2001" s="543"/>
      <c r="P2001" s="543"/>
      <c r="Q2001" s="543"/>
      <c r="R2001" s="543"/>
      <c r="S2001" s="543"/>
      <c r="T2001" s="543"/>
      <c r="U2001" s="543"/>
      <c r="V2001" s="543"/>
      <c r="W2001" s="543"/>
      <c r="X2001" s="543"/>
      <c r="Y2001" s="543"/>
    </row>
    <row r="2002" spans="1:25" x14ac:dyDescent="0.25">
      <c r="A2002" s="543"/>
      <c r="B2002" s="543"/>
      <c r="C2002" s="543"/>
      <c r="D2002" s="543"/>
      <c r="E2002" s="543"/>
      <c r="F2002" s="543"/>
      <c r="G2002" s="543"/>
      <c r="H2002" s="543"/>
      <c r="I2002" s="543"/>
      <c r="J2002" s="543"/>
      <c r="K2002" s="543"/>
      <c r="L2002" s="543">
        <f t="shared" si="29"/>
        <v>0</v>
      </c>
      <c r="M2002" s="543"/>
      <c r="N2002" s="543"/>
      <c r="O2002" s="543"/>
      <c r="P2002" s="543"/>
      <c r="Q2002" s="543"/>
      <c r="R2002" s="543"/>
      <c r="S2002" s="543"/>
      <c r="T2002" s="543"/>
      <c r="U2002" s="543"/>
      <c r="V2002" s="543"/>
      <c r="W2002" s="543"/>
      <c r="X2002" s="543"/>
      <c r="Y2002" s="543"/>
    </row>
    <row r="2003" spans="1:25" x14ac:dyDescent="0.25">
      <c r="A2003" s="543"/>
      <c r="B2003" s="543"/>
      <c r="C2003" s="543"/>
      <c r="D2003" s="543"/>
      <c r="E2003" s="543"/>
      <c r="F2003" s="543"/>
      <c r="G2003" s="543"/>
      <c r="H2003" s="543"/>
      <c r="I2003" s="543"/>
      <c r="J2003" s="543"/>
      <c r="K2003" s="543"/>
      <c r="L2003" s="543">
        <f t="shared" si="29"/>
        <v>0</v>
      </c>
      <c r="M2003" s="543"/>
      <c r="N2003" s="543"/>
      <c r="O2003" s="543"/>
      <c r="P2003" s="543"/>
      <c r="Q2003" s="543"/>
      <c r="R2003" s="543"/>
      <c r="S2003" s="543"/>
      <c r="T2003" s="543"/>
      <c r="U2003" s="543"/>
      <c r="V2003" s="543"/>
      <c r="W2003" s="543"/>
      <c r="X2003" s="543"/>
      <c r="Y2003" s="543"/>
    </row>
    <row r="2004" spans="1:25" x14ac:dyDescent="0.25">
      <c r="A2004" s="543"/>
      <c r="B2004" s="543"/>
      <c r="C2004" s="543"/>
      <c r="D2004" s="543"/>
      <c r="E2004" s="543"/>
      <c r="F2004" s="543"/>
      <c r="G2004" s="543"/>
      <c r="H2004" s="543"/>
      <c r="I2004" s="543"/>
      <c r="J2004" s="543"/>
      <c r="K2004" s="543"/>
      <c r="L2004" s="543">
        <f t="shared" si="29"/>
        <v>0</v>
      </c>
      <c r="M2004" s="543"/>
      <c r="N2004" s="543"/>
      <c r="O2004" s="543"/>
      <c r="P2004" s="543"/>
      <c r="Q2004" s="543"/>
      <c r="R2004" s="543"/>
      <c r="S2004" s="543"/>
      <c r="T2004" s="543"/>
      <c r="U2004" s="543"/>
      <c r="V2004" s="543"/>
      <c r="W2004" s="543"/>
      <c r="X2004" s="543"/>
      <c r="Y2004" s="543"/>
    </row>
    <row r="2005" spans="1:25" x14ac:dyDescent="0.25">
      <c r="A2005" s="543"/>
      <c r="B2005" s="543"/>
      <c r="C2005" s="543"/>
      <c r="D2005" s="543"/>
      <c r="E2005" s="543"/>
      <c r="F2005" s="543"/>
      <c r="G2005" s="543"/>
      <c r="H2005" s="543"/>
      <c r="I2005" s="543"/>
      <c r="J2005" s="543"/>
      <c r="K2005" s="543"/>
      <c r="L2005" s="543">
        <f t="shared" si="29"/>
        <v>0</v>
      </c>
      <c r="M2005" s="543"/>
      <c r="N2005" s="543"/>
      <c r="O2005" s="543"/>
      <c r="P2005" s="543"/>
      <c r="Q2005" s="543"/>
      <c r="R2005" s="543"/>
      <c r="S2005" s="543"/>
      <c r="T2005" s="543"/>
      <c r="U2005" s="543"/>
      <c r="V2005" s="543"/>
      <c r="W2005" s="543"/>
      <c r="X2005" s="543"/>
      <c r="Y2005" s="543"/>
    </row>
    <row r="2006" spans="1:25" x14ac:dyDescent="0.25">
      <c r="A2006" s="543"/>
      <c r="B2006" s="543"/>
      <c r="C2006" s="543"/>
      <c r="D2006" s="543"/>
      <c r="E2006" s="543"/>
      <c r="F2006" s="543"/>
      <c r="G2006" s="543"/>
      <c r="H2006" s="543"/>
      <c r="I2006" s="543"/>
      <c r="J2006" s="543"/>
      <c r="K2006" s="543"/>
      <c r="L2006" s="543">
        <f t="shared" si="29"/>
        <v>0</v>
      </c>
      <c r="M2006" s="543"/>
      <c r="N2006" s="543"/>
      <c r="O2006" s="543"/>
      <c r="P2006" s="543"/>
      <c r="Q2006" s="543"/>
      <c r="R2006" s="543"/>
      <c r="S2006" s="543"/>
      <c r="T2006" s="543"/>
      <c r="U2006" s="543"/>
      <c r="V2006" s="543"/>
      <c r="W2006" s="543"/>
      <c r="X2006" s="543"/>
      <c r="Y2006" s="543"/>
    </row>
    <row r="2007" spans="1:25" x14ac:dyDescent="0.25">
      <c r="A2007" s="543"/>
      <c r="B2007" s="543"/>
      <c r="C2007" s="543"/>
      <c r="D2007" s="543"/>
      <c r="E2007" s="543"/>
      <c r="F2007" s="543"/>
      <c r="G2007" s="543"/>
      <c r="H2007" s="543"/>
      <c r="I2007" s="543"/>
      <c r="J2007" s="543"/>
      <c r="K2007" s="543"/>
      <c r="L2007" s="543">
        <f t="shared" si="29"/>
        <v>0</v>
      </c>
      <c r="M2007" s="543"/>
      <c r="N2007" s="543"/>
      <c r="O2007" s="543"/>
      <c r="P2007" s="543"/>
      <c r="Q2007" s="543"/>
      <c r="R2007" s="543"/>
      <c r="S2007" s="543"/>
      <c r="T2007" s="543"/>
      <c r="U2007" s="543"/>
      <c r="V2007" s="543"/>
      <c r="W2007" s="543"/>
      <c r="X2007" s="543"/>
      <c r="Y2007" s="543"/>
    </row>
    <row r="2008" spans="1:25" x14ac:dyDescent="0.25">
      <c r="A2008" s="543"/>
      <c r="B2008" s="543"/>
      <c r="C2008" s="543"/>
      <c r="D2008" s="543"/>
      <c r="E2008" s="543"/>
      <c r="F2008" s="543"/>
      <c r="G2008" s="543"/>
      <c r="H2008" s="543"/>
      <c r="I2008" s="543"/>
      <c r="J2008" s="543"/>
      <c r="K2008" s="543"/>
      <c r="L2008" s="543">
        <f t="shared" si="29"/>
        <v>0</v>
      </c>
      <c r="M2008" s="543"/>
      <c r="N2008" s="543"/>
      <c r="O2008" s="543"/>
      <c r="P2008" s="543"/>
      <c r="Q2008" s="543"/>
      <c r="R2008" s="543"/>
      <c r="S2008" s="543"/>
      <c r="T2008" s="543"/>
      <c r="U2008" s="543"/>
      <c r="V2008" s="543"/>
      <c r="W2008" s="543"/>
      <c r="X2008" s="543"/>
      <c r="Y2008" s="543"/>
    </row>
    <row r="2009" spans="1:25" x14ac:dyDescent="0.25">
      <c r="A2009" s="543"/>
      <c r="B2009" s="543"/>
      <c r="C2009" s="543"/>
      <c r="D2009" s="543"/>
      <c r="E2009" s="543"/>
      <c r="F2009" s="543"/>
      <c r="G2009" s="543"/>
      <c r="H2009" s="543"/>
      <c r="I2009" s="543"/>
      <c r="J2009" s="543"/>
      <c r="K2009" s="543"/>
      <c r="L2009" s="543">
        <f t="shared" si="29"/>
        <v>0</v>
      </c>
      <c r="M2009" s="543"/>
      <c r="N2009" s="543"/>
      <c r="O2009" s="543"/>
      <c r="P2009" s="543"/>
      <c r="Q2009" s="543"/>
      <c r="R2009" s="543"/>
      <c r="S2009" s="543"/>
      <c r="T2009" s="543"/>
      <c r="U2009" s="543"/>
      <c r="V2009" s="543"/>
      <c r="W2009" s="543"/>
      <c r="X2009" s="543"/>
      <c r="Y2009" s="543"/>
    </row>
    <row r="2010" spans="1:25" x14ac:dyDescent="0.25">
      <c r="A2010" s="543"/>
      <c r="B2010" s="543"/>
      <c r="C2010" s="543"/>
      <c r="D2010" s="543"/>
      <c r="E2010" s="543"/>
      <c r="F2010" s="543"/>
      <c r="G2010" s="543"/>
      <c r="H2010" s="543"/>
      <c r="I2010" s="543"/>
      <c r="J2010" s="543"/>
      <c r="K2010" s="543"/>
      <c r="L2010" s="543">
        <f t="shared" si="29"/>
        <v>0</v>
      </c>
      <c r="M2010" s="543"/>
      <c r="N2010" s="543"/>
      <c r="O2010" s="543"/>
      <c r="P2010" s="543"/>
      <c r="Q2010" s="543"/>
      <c r="R2010" s="543"/>
      <c r="S2010" s="543"/>
      <c r="T2010" s="543"/>
      <c r="U2010" s="543"/>
      <c r="V2010" s="543"/>
      <c r="W2010" s="543"/>
      <c r="X2010" s="543"/>
      <c r="Y2010" s="543"/>
    </row>
    <row r="2011" spans="1:25" x14ac:dyDescent="0.25">
      <c r="A2011" s="543"/>
      <c r="B2011" s="543"/>
      <c r="C2011" s="543"/>
      <c r="D2011" s="543"/>
      <c r="E2011" s="543"/>
      <c r="F2011" s="543"/>
      <c r="G2011" s="543"/>
      <c r="H2011" s="543"/>
      <c r="I2011" s="543"/>
      <c r="J2011" s="543"/>
      <c r="K2011" s="543"/>
      <c r="L2011" s="543">
        <f t="shared" si="29"/>
        <v>0</v>
      </c>
      <c r="M2011" s="543"/>
      <c r="N2011" s="543"/>
      <c r="O2011" s="543"/>
      <c r="P2011" s="543"/>
      <c r="Q2011" s="543"/>
      <c r="R2011" s="543"/>
      <c r="S2011" s="543"/>
      <c r="T2011" s="543"/>
      <c r="U2011" s="543"/>
      <c r="V2011" s="543"/>
      <c r="W2011" s="543"/>
      <c r="X2011" s="543"/>
      <c r="Y2011" s="543"/>
    </row>
    <row r="2012" spans="1:25" x14ac:dyDescent="0.25">
      <c r="A2012" s="543"/>
      <c r="B2012" s="543"/>
      <c r="C2012" s="543"/>
      <c r="D2012" s="543"/>
      <c r="E2012" s="543"/>
      <c r="F2012" s="543"/>
      <c r="G2012" s="543"/>
      <c r="H2012" s="543"/>
      <c r="I2012" s="543"/>
      <c r="J2012" s="543"/>
      <c r="K2012" s="543"/>
      <c r="L2012" s="543">
        <f t="shared" si="29"/>
        <v>0</v>
      </c>
      <c r="M2012" s="543"/>
      <c r="N2012" s="543"/>
      <c r="O2012" s="543"/>
      <c r="P2012" s="543"/>
      <c r="Q2012" s="543"/>
      <c r="R2012" s="543"/>
      <c r="S2012" s="543"/>
      <c r="T2012" s="543"/>
      <c r="U2012" s="543"/>
      <c r="V2012" s="543"/>
      <c r="W2012" s="543"/>
      <c r="X2012" s="543"/>
      <c r="Y2012" s="543"/>
    </row>
    <row r="2013" spans="1:25" x14ac:dyDescent="0.25">
      <c r="A2013" s="543"/>
      <c r="B2013" s="543"/>
      <c r="C2013" s="543"/>
      <c r="D2013" s="543"/>
      <c r="E2013" s="543"/>
      <c r="F2013" s="543"/>
      <c r="G2013" s="543"/>
      <c r="H2013" s="543"/>
      <c r="I2013" s="543"/>
      <c r="J2013" s="543"/>
      <c r="K2013" s="543"/>
      <c r="L2013" s="543">
        <f t="shared" si="29"/>
        <v>0</v>
      </c>
      <c r="M2013" s="543"/>
      <c r="N2013" s="543"/>
      <c r="O2013" s="543"/>
      <c r="P2013" s="543"/>
      <c r="Q2013" s="543"/>
      <c r="R2013" s="543"/>
      <c r="S2013" s="543"/>
      <c r="T2013" s="543"/>
      <c r="U2013" s="543"/>
      <c r="V2013" s="543"/>
      <c r="W2013" s="543"/>
      <c r="X2013" s="543"/>
      <c r="Y2013" s="543"/>
    </row>
    <row r="2014" spans="1:25" x14ac:dyDescent="0.25">
      <c r="A2014" s="543"/>
      <c r="B2014" s="543"/>
      <c r="C2014" s="543"/>
      <c r="D2014" s="543"/>
      <c r="E2014" s="543"/>
      <c r="F2014" s="543"/>
      <c r="G2014" s="543"/>
      <c r="H2014" s="543"/>
      <c r="I2014" s="543"/>
      <c r="J2014" s="543"/>
      <c r="K2014" s="543"/>
      <c r="L2014" s="543">
        <f t="shared" si="29"/>
        <v>0</v>
      </c>
      <c r="M2014" s="543"/>
      <c r="N2014" s="543"/>
      <c r="O2014" s="543"/>
      <c r="P2014" s="543"/>
      <c r="Q2014" s="543"/>
      <c r="R2014" s="543"/>
      <c r="S2014" s="543"/>
      <c r="T2014" s="543"/>
      <c r="U2014" s="543"/>
      <c r="V2014" s="543"/>
      <c r="W2014" s="543"/>
      <c r="X2014" s="543"/>
      <c r="Y2014" s="543"/>
    </row>
    <row r="2015" spans="1:25" x14ac:dyDescent="0.25">
      <c r="A2015" s="543"/>
      <c r="B2015" s="543"/>
      <c r="C2015" s="543"/>
      <c r="D2015" s="543"/>
      <c r="E2015" s="543"/>
      <c r="F2015" s="543"/>
      <c r="G2015" s="543"/>
      <c r="H2015" s="543"/>
      <c r="I2015" s="543"/>
      <c r="J2015" s="543"/>
      <c r="K2015" s="543"/>
      <c r="L2015" s="543">
        <f t="shared" ref="L2015:L2078" si="30">E2015</f>
        <v>0</v>
      </c>
      <c r="M2015" s="543"/>
      <c r="N2015" s="543"/>
      <c r="O2015" s="543"/>
      <c r="P2015" s="543"/>
      <c r="Q2015" s="543"/>
      <c r="R2015" s="543"/>
      <c r="S2015" s="543"/>
      <c r="T2015" s="543"/>
      <c r="U2015" s="543"/>
      <c r="V2015" s="543"/>
      <c r="W2015" s="543"/>
      <c r="X2015" s="543"/>
      <c r="Y2015" s="543"/>
    </row>
    <row r="2016" spans="1:25" x14ac:dyDescent="0.25">
      <c r="A2016" s="543"/>
      <c r="B2016" s="543"/>
      <c r="C2016" s="543"/>
      <c r="D2016" s="543"/>
      <c r="E2016" s="543"/>
      <c r="F2016" s="543"/>
      <c r="G2016" s="543"/>
      <c r="H2016" s="543"/>
      <c r="I2016" s="543"/>
      <c r="J2016" s="543"/>
      <c r="K2016" s="543"/>
      <c r="L2016" s="543">
        <f t="shared" si="30"/>
        <v>0</v>
      </c>
      <c r="M2016" s="543"/>
      <c r="N2016" s="543"/>
      <c r="O2016" s="543"/>
      <c r="P2016" s="543"/>
      <c r="Q2016" s="543"/>
      <c r="R2016" s="543"/>
      <c r="S2016" s="543"/>
      <c r="T2016" s="543"/>
      <c r="U2016" s="543"/>
      <c r="V2016" s="543"/>
      <c r="W2016" s="543"/>
      <c r="X2016" s="543"/>
      <c r="Y2016" s="543"/>
    </row>
    <row r="2017" spans="1:25" x14ac:dyDescent="0.25">
      <c r="A2017" s="543"/>
      <c r="B2017" s="543"/>
      <c r="C2017" s="543"/>
      <c r="D2017" s="543"/>
      <c r="E2017" s="543"/>
      <c r="F2017" s="543"/>
      <c r="G2017" s="543"/>
      <c r="H2017" s="543"/>
      <c r="I2017" s="543"/>
      <c r="J2017" s="543"/>
      <c r="K2017" s="543"/>
      <c r="L2017" s="543">
        <f t="shared" si="30"/>
        <v>0</v>
      </c>
      <c r="M2017" s="543"/>
      <c r="N2017" s="543"/>
      <c r="O2017" s="543"/>
      <c r="P2017" s="543"/>
      <c r="Q2017" s="543"/>
      <c r="R2017" s="543"/>
      <c r="S2017" s="543"/>
      <c r="T2017" s="543"/>
      <c r="U2017" s="543"/>
      <c r="V2017" s="543"/>
      <c r="W2017" s="543"/>
      <c r="X2017" s="543"/>
      <c r="Y2017" s="543"/>
    </row>
    <row r="2018" spans="1:25" x14ac:dyDescent="0.25">
      <c r="A2018" s="543"/>
      <c r="B2018" s="543"/>
      <c r="C2018" s="543"/>
      <c r="D2018" s="543"/>
      <c r="E2018" s="543"/>
      <c r="F2018" s="543"/>
      <c r="G2018" s="543"/>
      <c r="H2018" s="543"/>
      <c r="I2018" s="543"/>
      <c r="J2018" s="543"/>
      <c r="K2018" s="543"/>
      <c r="L2018" s="543">
        <f t="shared" si="30"/>
        <v>0</v>
      </c>
      <c r="M2018" s="543"/>
      <c r="N2018" s="543"/>
      <c r="O2018" s="543"/>
      <c r="P2018" s="543"/>
      <c r="Q2018" s="543"/>
      <c r="R2018" s="543"/>
      <c r="S2018" s="543"/>
      <c r="T2018" s="543"/>
      <c r="U2018" s="543"/>
      <c r="V2018" s="543"/>
      <c r="W2018" s="543"/>
      <c r="X2018" s="543"/>
      <c r="Y2018" s="543"/>
    </row>
    <row r="2019" spans="1:25" x14ac:dyDescent="0.25">
      <c r="A2019" s="543"/>
      <c r="B2019" s="543"/>
      <c r="C2019" s="543"/>
      <c r="D2019" s="543"/>
      <c r="E2019" s="543"/>
      <c r="F2019" s="543"/>
      <c r="G2019" s="543"/>
      <c r="H2019" s="543"/>
      <c r="I2019" s="543"/>
      <c r="J2019" s="543"/>
      <c r="K2019" s="543"/>
      <c r="L2019" s="543">
        <f t="shared" si="30"/>
        <v>0</v>
      </c>
      <c r="M2019" s="543"/>
      <c r="N2019" s="543"/>
      <c r="O2019" s="543"/>
      <c r="P2019" s="543"/>
      <c r="Q2019" s="543"/>
      <c r="R2019" s="543"/>
      <c r="S2019" s="543"/>
      <c r="T2019" s="543"/>
      <c r="U2019" s="543"/>
      <c r="V2019" s="543"/>
      <c r="W2019" s="543"/>
      <c r="X2019" s="543"/>
      <c r="Y2019" s="543"/>
    </row>
    <row r="2020" spans="1:25" x14ac:dyDescent="0.25">
      <c r="A2020" s="543"/>
      <c r="B2020" s="543"/>
      <c r="C2020" s="543"/>
      <c r="D2020" s="543"/>
      <c r="E2020" s="543"/>
      <c r="F2020" s="543"/>
      <c r="G2020" s="543"/>
      <c r="H2020" s="543"/>
      <c r="I2020" s="543"/>
      <c r="J2020" s="543"/>
      <c r="K2020" s="543"/>
      <c r="L2020" s="543">
        <f t="shared" si="30"/>
        <v>0</v>
      </c>
      <c r="M2020" s="543"/>
      <c r="N2020" s="543"/>
      <c r="O2020" s="543"/>
      <c r="P2020" s="543"/>
      <c r="Q2020" s="543"/>
      <c r="R2020" s="543"/>
      <c r="S2020" s="543"/>
      <c r="T2020" s="543"/>
      <c r="U2020" s="543"/>
      <c r="V2020" s="543"/>
      <c r="W2020" s="543"/>
      <c r="X2020" s="543"/>
      <c r="Y2020" s="543"/>
    </row>
    <row r="2021" spans="1:25" x14ac:dyDescent="0.25">
      <c r="A2021" s="543"/>
      <c r="B2021" s="543"/>
      <c r="C2021" s="543"/>
      <c r="D2021" s="543"/>
      <c r="E2021" s="543"/>
      <c r="F2021" s="543"/>
      <c r="G2021" s="543"/>
      <c r="H2021" s="543"/>
      <c r="I2021" s="543"/>
      <c r="J2021" s="543"/>
      <c r="K2021" s="543"/>
      <c r="L2021" s="543">
        <f t="shared" si="30"/>
        <v>0</v>
      </c>
      <c r="M2021" s="543"/>
      <c r="N2021" s="543"/>
      <c r="O2021" s="543"/>
      <c r="P2021" s="543"/>
      <c r="Q2021" s="543"/>
      <c r="R2021" s="543"/>
      <c r="S2021" s="543"/>
      <c r="T2021" s="543"/>
      <c r="U2021" s="543"/>
      <c r="V2021" s="543"/>
      <c r="W2021" s="543"/>
      <c r="X2021" s="543"/>
      <c r="Y2021" s="543"/>
    </row>
    <row r="2022" spans="1:25" x14ac:dyDescent="0.25">
      <c r="A2022" s="543"/>
      <c r="B2022" s="543"/>
      <c r="C2022" s="543"/>
      <c r="D2022" s="543"/>
      <c r="E2022" s="543"/>
      <c r="F2022" s="543"/>
      <c r="G2022" s="543"/>
      <c r="H2022" s="543"/>
      <c r="I2022" s="543"/>
      <c r="J2022" s="543"/>
      <c r="K2022" s="543"/>
      <c r="L2022" s="543">
        <f t="shared" si="30"/>
        <v>0</v>
      </c>
      <c r="M2022" s="543"/>
      <c r="N2022" s="543"/>
      <c r="O2022" s="543"/>
      <c r="P2022" s="543"/>
      <c r="Q2022" s="543"/>
      <c r="R2022" s="543"/>
      <c r="S2022" s="543"/>
      <c r="T2022" s="543"/>
      <c r="U2022" s="543"/>
      <c r="V2022" s="543"/>
      <c r="W2022" s="543"/>
      <c r="X2022" s="543"/>
      <c r="Y2022" s="543"/>
    </row>
    <row r="2023" spans="1:25" x14ac:dyDescent="0.25">
      <c r="A2023" s="543"/>
      <c r="B2023" s="543"/>
      <c r="C2023" s="543"/>
      <c r="D2023" s="543"/>
      <c r="E2023" s="543"/>
      <c r="F2023" s="543"/>
      <c r="G2023" s="543"/>
      <c r="H2023" s="543"/>
      <c r="I2023" s="543"/>
      <c r="J2023" s="543"/>
      <c r="K2023" s="543"/>
      <c r="L2023" s="543">
        <f t="shared" si="30"/>
        <v>0</v>
      </c>
      <c r="M2023" s="543"/>
      <c r="N2023" s="543"/>
      <c r="O2023" s="543"/>
      <c r="P2023" s="543"/>
      <c r="Q2023" s="543"/>
      <c r="R2023" s="543"/>
      <c r="S2023" s="543"/>
      <c r="T2023" s="543"/>
      <c r="U2023" s="543"/>
      <c r="V2023" s="543"/>
      <c r="W2023" s="543"/>
      <c r="X2023" s="543"/>
      <c r="Y2023" s="543"/>
    </row>
    <row r="2024" spans="1:25" x14ac:dyDescent="0.25">
      <c r="A2024" s="543"/>
      <c r="B2024" s="543"/>
      <c r="C2024" s="543"/>
      <c r="D2024" s="543"/>
      <c r="E2024" s="543"/>
      <c r="F2024" s="543"/>
      <c r="G2024" s="543"/>
      <c r="H2024" s="543"/>
      <c r="I2024" s="543"/>
      <c r="J2024" s="543"/>
      <c r="K2024" s="543"/>
      <c r="L2024" s="543">
        <f t="shared" si="30"/>
        <v>0</v>
      </c>
      <c r="M2024" s="543"/>
      <c r="N2024" s="543"/>
      <c r="O2024" s="543"/>
      <c r="P2024" s="543"/>
      <c r="Q2024" s="543"/>
      <c r="R2024" s="543"/>
      <c r="S2024" s="543"/>
      <c r="T2024" s="543"/>
      <c r="U2024" s="543"/>
      <c r="V2024" s="543"/>
      <c r="W2024" s="543"/>
      <c r="X2024" s="543"/>
      <c r="Y2024" s="543"/>
    </row>
    <row r="2025" spans="1:25" x14ac:dyDescent="0.25">
      <c r="A2025" s="543"/>
      <c r="B2025" s="543"/>
      <c r="C2025" s="543"/>
      <c r="D2025" s="543"/>
      <c r="E2025" s="543"/>
      <c r="F2025" s="543"/>
      <c r="G2025" s="543"/>
      <c r="H2025" s="543"/>
      <c r="I2025" s="543"/>
      <c r="J2025" s="543"/>
      <c r="K2025" s="543"/>
      <c r="L2025" s="543">
        <f t="shared" si="30"/>
        <v>0</v>
      </c>
      <c r="M2025" s="543"/>
      <c r="N2025" s="543"/>
      <c r="O2025" s="543"/>
      <c r="P2025" s="543"/>
      <c r="Q2025" s="543"/>
      <c r="R2025" s="543"/>
      <c r="S2025" s="543"/>
      <c r="T2025" s="543"/>
      <c r="U2025" s="543"/>
      <c r="V2025" s="543"/>
      <c r="W2025" s="543"/>
      <c r="X2025" s="543"/>
      <c r="Y2025" s="543"/>
    </row>
    <row r="2026" spans="1:25" x14ac:dyDescent="0.25">
      <c r="A2026" s="543"/>
      <c r="B2026" s="543"/>
      <c r="C2026" s="543"/>
      <c r="D2026" s="543"/>
      <c r="E2026" s="543"/>
      <c r="F2026" s="543"/>
      <c r="G2026" s="543"/>
      <c r="H2026" s="543"/>
      <c r="I2026" s="543"/>
      <c r="J2026" s="543"/>
      <c r="K2026" s="543"/>
      <c r="L2026" s="543">
        <f t="shared" si="30"/>
        <v>0</v>
      </c>
      <c r="M2026" s="543"/>
      <c r="N2026" s="543"/>
      <c r="O2026" s="543"/>
      <c r="P2026" s="543"/>
      <c r="Q2026" s="543"/>
      <c r="R2026" s="543"/>
      <c r="S2026" s="543"/>
      <c r="T2026" s="543"/>
      <c r="U2026" s="543"/>
      <c r="V2026" s="543"/>
      <c r="W2026" s="543"/>
      <c r="X2026" s="543"/>
      <c r="Y2026" s="543"/>
    </row>
    <row r="2027" spans="1:25" x14ac:dyDescent="0.25">
      <c r="A2027" s="543"/>
      <c r="B2027" s="543"/>
      <c r="C2027" s="543"/>
      <c r="D2027" s="543"/>
      <c r="E2027" s="543"/>
      <c r="F2027" s="543"/>
      <c r="G2027" s="543"/>
      <c r="H2027" s="543"/>
      <c r="I2027" s="543"/>
      <c r="J2027" s="543"/>
      <c r="K2027" s="543"/>
      <c r="L2027" s="543">
        <f t="shared" si="30"/>
        <v>0</v>
      </c>
      <c r="M2027" s="543"/>
      <c r="N2027" s="543"/>
      <c r="O2027" s="543"/>
      <c r="P2027" s="543"/>
      <c r="Q2027" s="543"/>
      <c r="R2027" s="543"/>
      <c r="S2027" s="543"/>
      <c r="T2027" s="543"/>
      <c r="U2027" s="543"/>
      <c r="V2027" s="543"/>
      <c r="W2027" s="543"/>
      <c r="X2027" s="543"/>
      <c r="Y2027" s="543"/>
    </row>
    <row r="2028" spans="1:25" x14ac:dyDescent="0.25">
      <c r="A2028" s="543"/>
      <c r="B2028" s="543"/>
      <c r="C2028" s="543"/>
      <c r="D2028" s="543"/>
      <c r="E2028" s="543"/>
      <c r="F2028" s="543"/>
      <c r="G2028" s="543"/>
      <c r="H2028" s="543"/>
      <c r="I2028" s="543"/>
      <c r="J2028" s="543"/>
      <c r="K2028" s="543"/>
      <c r="L2028" s="543">
        <f t="shared" si="30"/>
        <v>0</v>
      </c>
      <c r="M2028" s="543"/>
      <c r="N2028" s="543"/>
      <c r="O2028" s="543"/>
      <c r="P2028" s="543"/>
      <c r="Q2028" s="543"/>
      <c r="R2028" s="543"/>
      <c r="S2028" s="543"/>
      <c r="T2028" s="543"/>
      <c r="U2028" s="543"/>
      <c r="V2028" s="543"/>
      <c r="W2028" s="543"/>
      <c r="X2028" s="543"/>
      <c r="Y2028" s="543"/>
    </row>
    <row r="2029" spans="1:25" x14ac:dyDescent="0.25">
      <c r="A2029" s="543"/>
      <c r="B2029" s="543"/>
      <c r="C2029" s="543"/>
      <c r="D2029" s="543"/>
      <c r="E2029" s="543"/>
      <c r="F2029" s="543"/>
      <c r="G2029" s="543"/>
      <c r="H2029" s="543"/>
      <c r="I2029" s="543"/>
      <c r="J2029" s="543"/>
      <c r="K2029" s="543"/>
      <c r="L2029" s="543">
        <f t="shared" si="30"/>
        <v>0</v>
      </c>
      <c r="M2029" s="543"/>
      <c r="N2029" s="543"/>
      <c r="O2029" s="543"/>
      <c r="P2029" s="543"/>
      <c r="Q2029" s="543"/>
      <c r="R2029" s="543"/>
      <c r="S2029" s="543"/>
      <c r="T2029" s="543"/>
      <c r="U2029" s="543"/>
      <c r="V2029" s="543"/>
      <c r="W2029" s="543"/>
      <c r="X2029" s="543"/>
      <c r="Y2029" s="543"/>
    </row>
    <row r="2030" spans="1:25" x14ac:dyDescent="0.25">
      <c r="A2030" s="543"/>
      <c r="B2030" s="543"/>
      <c r="C2030" s="543"/>
      <c r="D2030" s="543"/>
      <c r="E2030" s="543"/>
      <c r="F2030" s="543"/>
      <c r="G2030" s="543"/>
      <c r="H2030" s="543"/>
      <c r="I2030" s="543"/>
      <c r="J2030" s="543"/>
      <c r="K2030" s="543"/>
      <c r="L2030" s="543">
        <f t="shared" si="30"/>
        <v>0</v>
      </c>
      <c r="M2030" s="543"/>
      <c r="N2030" s="543"/>
      <c r="O2030" s="543"/>
      <c r="P2030" s="543"/>
      <c r="Q2030" s="543"/>
      <c r="R2030" s="543"/>
      <c r="S2030" s="543"/>
      <c r="T2030" s="543"/>
      <c r="U2030" s="543"/>
      <c r="V2030" s="543"/>
      <c r="W2030" s="543"/>
      <c r="X2030" s="543"/>
      <c r="Y2030" s="543"/>
    </row>
    <row r="2031" spans="1:25" x14ac:dyDescent="0.25">
      <c r="A2031" s="543"/>
      <c r="B2031" s="543"/>
      <c r="C2031" s="543"/>
      <c r="D2031" s="543"/>
      <c r="E2031" s="543"/>
      <c r="F2031" s="543"/>
      <c r="G2031" s="543"/>
      <c r="H2031" s="543"/>
      <c r="I2031" s="543"/>
      <c r="J2031" s="543"/>
      <c r="K2031" s="543"/>
      <c r="L2031" s="543">
        <f t="shared" si="30"/>
        <v>0</v>
      </c>
      <c r="M2031" s="543"/>
      <c r="N2031" s="543"/>
      <c r="O2031" s="543"/>
      <c r="P2031" s="543"/>
      <c r="Q2031" s="543"/>
      <c r="R2031" s="543"/>
      <c r="S2031" s="543"/>
      <c r="T2031" s="543"/>
      <c r="U2031" s="543"/>
      <c r="V2031" s="543"/>
      <c r="W2031" s="543"/>
      <c r="X2031" s="543"/>
      <c r="Y2031" s="543"/>
    </row>
    <row r="2032" spans="1:25" x14ac:dyDescent="0.25">
      <c r="A2032" s="543"/>
      <c r="B2032" s="543"/>
      <c r="C2032" s="543"/>
      <c r="D2032" s="543"/>
      <c r="E2032" s="543"/>
      <c r="F2032" s="543"/>
      <c r="G2032" s="543"/>
      <c r="H2032" s="543"/>
      <c r="I2032" s="543"/>
      <c r="J2032" s="543"/>
      <c r="K2032" s="543"/>
      <c r="L2032" s="543">
        <f t="shared" si="30"/>
        <v>0</v>
      </c>
      <c r="M2032" s="543"/>
      <c r="N2032" s="543"/>
      <c r="O2032" s="543"/>
      <c r="P2032" s="543"/>
      <c r="Q2032" s="543"/>
      <c r="R2032" s="543"/>
      <c r="S2032" s="543"/>
      <c r="T2032" s="543"/>
      <c r="U2032" s="543"/>
      <c r="V2032" s="543"/>
      <c r="W2032" s="543"/>
      <c r="X2032" s="543"/>
      <c r="Y2032" s="543"/>
    </row>
    <row r="2033" spans="1:25" x14ac:dyDescent="0.25">
      <c r="A2033" s="543"/>
      <c r="B2033" s="543"/>
      <c r="C2033" s="543"/>
      <c r="D2033" s="543"/>
      <c r="E2033" s="543"/>
      <c r="F2033" s="543"/>
      <c r="G2033" s="543"/>
      <c r="H2033" s="543"/>
      <c r="I2033" s="543"/>
      <c r="J2033" s="543"/>
      <c r="K2033" s="543"/>
      <c r="L2033" s="543">
        <f t="shared" si="30"/>
        <v>0</v>
      </c>
      <c r="M2033" s="543"/>
      <c r="N2033" s="543"/>
      <c r="O2033" s="543"/>
      <c r="P2033" s="543"/>
      <c r="Q2033" s="543"/>
      <c r="R2033" s="543"/>
      <c r="S2033" s="543"/>
      <c r="T2033" s="543"/>
      <c r="U2033" s="543"/>
      <c r="V2033" s="543"/>
      <c r="W2033" s="543"/>
      <c r="X2033" s="543"/>
      <c r="Y2033" s="543"/>
    </row>
    <row r="2034" spans="1:25" x14ac:dyDescent="0.25">
      <c r="A2034" s="543"/>
      <c r="B2034" s="543"/>
      <c r="C2034" s="543"/>
      <c r="D2034" s="543"/>
      <c r="E2034" s="543"/>
      <c r="F2034" s="543"/>
      <c r="G2034" s="543"/>
      <c r="H2034" s="543"/>
      <c r="I2034" s="543"/>
      <c r="J2034" s="543"/>
      <c r="K2034" s="543"/>
      <c r="L2034" s="543">
        <f t="shared" si="30"/>
        <v>0</v>
      </c>
      <c r="M2034" s="543"/>
      <c r="N2034" s="543"/>
      <c r="O2034" s="543"/>
      <c r="P2034" s="543"/>
      <c r="Q2034" s="543"/>
      <c r="R2034" s="543"/>
      <c r="S2034" s="543"/>
      <c r="T2034" s="543"/>
      <c r="U2034" s="543"/>
      <c r="V2034" s="543"/>
      <c r="W2034" s="543"/>
      <c r="X2034" s="543"/>
      <c r="Y2034" s="543"/>
    </row>
    <row r="2035" spans="1:25" x14ac:dyDescent="0.25">
      <c r="A2035" s="543"/>
      <c r="B2035" s="543"/>
      <c r="C2035" s="543"/>
      <c r="D2035" s="543"/>
      <c r="E2035" s="543"/>
      <c r="F2035" s="543"/>
      <c r="G2035" s="543"/>
      <c r="H2035" s="543"/>
      <c r="I2035" s="543"/>
      <c r="J2035" s="543"/>
      <c r="K2035" s="543"/>
      <c r="L2035" s="543">
        <f t="shared" si="30"/>
        <v>0</v>
      </c>
      <c r="M2035" s="543"/>
      <c r="N2035" s="543"/>
      <c r="O2035" s="543"/>
      <c r="P2035" s="543"/>
      <c r="Q2035" s="543"/>
      <c r="R2035" s="543"/>
      <c r="S2035" s="543"/>
      <c r="T2035" s="543"/>
      <c r="U2035" s="543"/>
      <c r="V2035" s="543"/>
      <c r="W2035" s="543"/>
      <c r="X2035" s="543"/>
      <c r="Y2035" s="543"/>
    </row>
    <row r="2036" spans="1:25" x14ac:dyDescent="0.25">
      <c r="A2036" s="543"/>
      <c r="B2036" s="543"/>
      <c r="C2036" s="543"/>
      <c r="D2036" s="543"/>
      <c r="E2036" s="543"/>
      <c r="F2036" s="543"/>
      <c r="G2036" s="543"/>
      <c r="H2036" s="543"/>
      <c r="I2036" s="543"/>
      <c r="J2036" s="543"/>
      <c r="K2036" s="543"/>
      <c r="L2036" s="543">
        <f t="shared" si="30"/>
        <v>0</v>
      </c>
      <c r="M2036" s="543"/>
      <c r="N2036" s="543"/>
      <c r="O2036" s="543"/>
      <c r="P2036" s="543"/>
      <c r="Q2036" s="543"/>
      <c r="R2036" s="543"/>
      <c r="S2036" s="543"/>
      <c r="T2036" s="543"/>
      <c r="U2036" s="543"/>
      <c r="V2036" s="543"/>
      <c r="W2036" s="543"/>
      <c r="X2036" s="543"/>
      <c r="Y2036" s="543"/>
    </row>
    <row r="2037" spans="1:25" x14ac:dyDescent="0.25">
      <c r="A2037" s="543"/>
      <c r="B2037" s="543"/>
      <c r="C2037" s="543"/>
      <c r="D2037" s="543"/>
      <c r="E2037" s="543"/>
      <c r="F2037" s="543"/>
      <c r="G2037" s="543"/>
      <c r="H2037" s="543"/>
      <c r="I2037" s="543"/>
      <c r="J2037" s="543"/>
      <c r="K2037" s="543"/>
      <c r="L2037" s="543">
        <f t="shared" si="30"/>
        <v>0</v>
      </c>
      <c r="M2037" s="543"/>
      <c r="N2037" s="543"/>
      <c r="O2037" s="543"/>
      <c r="P2037" s="543"/>
      <c r="Q2037" s="543"/>
      <c r="R2037" s="543"/>
      <c r="S2037" s="543"/>
      <c r="T2037" s="543"/>
      <c r="U2037" s="543"/>
      <c r="V2037" s="543"/>
      <c r="W2037" s="543"/>
      <c r="X2037" s="543"/>
      <c r="Y2037" s="543"/>
    </row>
    <row r="2038" spans="1:25" x14ac:dyDescent="0.25">
      <c r="A2038" s="543"/>
      <c r="B2038" s="543"/>
      <c r="C2038" s="543"/>
      <c r="D2038" s="543"/>
      <c r="E2038" s="543"/>
      <c r="F2038" s="543"/>
      <c r="G2038" s="543"/>
      <c r="H2038" s="543"/>
      <c r="I2038" s="543"/>
      <c r="J2038" s="543"/>
      <c r="K2038" s="543"/>
      <c r="L2038" s="543">
        <f t="shared" si="30"/>
        <v>0</v>
      </c>
      <c r="M2038" s="543"/>
      <c r="N2038" s="543"/>
      <c r="O2038" s="543"/>
      <c r="P2038" s="543"/>
      <c r="Q2038" s="543"/>
      <c r="R2038" s="543"/>
      <c r="S2038" s="543"/>
      <c r="T2038" s="543"/>
      <c r="U2038" s="543"/>
      <c r="V2038" s="543"/>
      <c r="W2038" s="543"/>
      <c r="X2038" s="543"/>
      <c r="Y2038" s="543"/>
    </row>
    <row r="2039" spans="1:25" x14ac:dyDescent="0.25">
      <c r="A2039" s="543"/>
      <c r="B2039" s="543"/>
      <c r="C2039" s="543"/>
      <c r="D2039" s="543"/>
      <c r="E2039" s="543"/>
      <c r="F2039" s="543"/>
      <c r="G2039" s="543"/>
      <c r="H2039" s="543"/>
      <c r="I2039" s="543"/>
      <c r="J2039" s="543"/>
      <c r="K2039" s="543"/>
      <c r="L2039" s="543">
        <f t="shared" si="30"/>
        <v>0</v>
      </c>
      <c r="M2039" s="543"/>
      <c r="N2039" s="543"/>
      <c r="O2039" s="543"/>
      <c r="P2039" s="543"/>
      <c r="Q2039" s="543"/>
      <c r="R2039" s="543"/>
      <c r="S2039" s="543"/>
      <c r="T2039" s="543"/>
      <c r="U2039" s="543"/>
      <c r="V2039" s="543"/>
      <c r="W2039" s="543"/>
      <c r="X2039" s="543"/>
      <c r="Y2039" s="543"/>
    </row>
    <row r="2040" spans="1:25" x14ac:dyDescent="0.25">
      <c r="A2040" s="543"/>
      <c r="B2040" s="543"/>
      <c r="C2040" s="543"/>
      <c r="D2040" s="543"/>
      <c r="E2040" s="543"/>
      <c r="F2040" s="543"/>
      <c r="G2040" s="543"/>
      <c r="H2040" s="543"/>
      <c r="I2040" s="543"/>
      <c r="J2040" s="543"/>
      <c r="K2040" s="543"/>
      <c r="L2040" s="543">
        <f t="shared" si="30"/>
        <v>0</v>
      </c>
      <c r="M2040" s="543"/>
      <c r="N2040" s="543"/>
      <c r="O2040" s="543"/>
      <c r="P2040" s="543"/>
      <c r="Q2040" s="543"/>
      <c r="R2040" s="543"/>
      <c r="S2040" s="543"/>
      <c r="T2040" s="543"/>
      <c r="U2040" s="543"/>
      <c r="V2040" s="543"/>
      <c r="W2040" s="543"/>
      <c r="X2040" s="543"/>
      <c r="Y2040" s="543"/>
    </row>
    <row r="2041" spans="1:25" x14ac:dyDescent="0.25">
      <c r="A2041" s="543"/>
      <c r="B2041" s="543"/>
      <c r="C2041" s="543"/>
      <c r="D2041" s="543"/>
      <c r="E2041" s="543"/>
      <c r="F2041" s="543"/>
      <c r="G2041" s="543"/>
      <c r="H2041" s="543"/>
      <c r="I2041" s="543"/>
      <c r="J2041" s="543"/>
      <c r="K2041" s="543"/>
      <c r="L2041" s="543">
        <f t="shared" si="30"/>
        <v>0</v>
      </c>
      <c r="M2041" s="543"/>
      <c r="N2041" s="543"/>
      <c r="O2041" s="543"/>
      <c r="P2041" s="543"/>
      <c r="Q2041" s="543"/>
      <c r="R2041" s="543"/>
      <c r="S2041" s="543"/>
      <c r="T2041" s="543"/>
      <c r="U2041" s="543"/>
      <c r="V2041" s="543"/>
      <c r="W2041" s="543"/>
      <c r="X2041" s="543"/>
      <c r="Y2041" s="543"/>
    </row>
    <row r="2042" spans="1:25" x14ac:dyDescent="0.25">
      <c r="A2042" s="543"/>
      <c r="B2042" s="543"/>
      <c r="C2042" s="543"/>
      <c r="D2042" s="543"/>
      <c r="E2042" s="543"/>
      <c r="F2042" s="543"/>
      <c r="G2042" s="543"/>
      <c r="H2042" s="543"/>
      <c r="I2042" s="543"/>
      <c r="J2042" s="543"/>
      <c r="K2042" s="543"/>
      <c r="L2042" s="543">
        <f t="shared" si="30"/>
        <v>0</v>
      </c>
      <c r="M2042" s="543"/>
      <c r="N2042" s="543"/>
      <c r="O2042" s="543"/>
      <c r="P2042" s="543"/>
      <c r="Q2042" s="543"/>
      <c r="R2042" s="543"/>
      <c r="S2042" s="543"/>
      <c r="T2042" s="543"/>
      <c r="U2042" s="543"/>
      <c r="V2042" s="543"/>
      <c r="W2042" s="543"/>
      <c r="X2042" s="543"/>
      <c r="Y2042" s="543"/>
    </row>
    <row r="2043" spans="1:25" x14ac:dyDescent="0.25">
      <c r="A2043" s="543"/>
      <c r="B2043" s="543"/>
      <c r="C2043" s="543"/>
      <c r="D2043" s="543"/>
      <c r="E2043" s="543"/>
      <c r="F2043" s="543"/>
      <c r="G2043" s="543"/>
      <c r="H2043" s="543"/>
      <c r="I2043" s="543"/>
      <c r="J2043" s="543"/>
      <c r="K2043" s="543"/>
      <c r="L2043" s="543">
        <f t="shared" si="30"/>
        <v>0</v>
      </c>
      <c r="M2043" s="543"/>
      <c r="N2043" s="543"/>
      <c r="O2043" s="543"/>
      <c r="P2043" s="543"/>
      <c r="Q2043" s="543"/>
      <c r="R2043" s="543"/>
      <c r="S2043" s="543"/>
      <c r="T2043" s="543"/>
      <c r="U2043" s="543"/>
      <c r="V2043" s="543"/>
      <c r="W2043" s="543"/>
      <c r="X2043" s="543"/>
      <c r="Y2043" s="543"/>
    </row>
    <row r="2044" spans="1:25" x14ac:dyDescent="0.25">
      <c r="A2044" s="543"/>
      <c r="B2044" s="543"/>
      <c r="C2044" s="543"/>
      <c r="D2044" s="543"/>
      <c r="E2044" s="543"/>
      <c r="F2044" s="543"/>
      <c r="G2044" s="543"/>
      <c r="H2044" s="543"/>
      <c r="I2044" s="543"/>
      <c r="J2044" s="543"/>
      <c r="K2044" s="543"/>
      <c r="L2044" s="543">
        <f t="shared" si="30"/>
        <v>0</v>
      </c>
      <c r="M2044" s="543"/>
      <c r="N2044" s="543"/>
      <c r="O2044" s="543"/>
      <c r="P2044" s="543"/>
      <c r="Q2044" s="543"/>
      <c r="R2044" s="543"/>
      <c r="S2044" s="543"/>
      <c r="T2044" s="543"/>
      <c r="U2044" s="543"/>
      <c r="V2044" s="543"/>
      <c r="W2044" s="543"/>
      <c r="X2044" s="543"/>
      <c r="Y2044" s="543"/>
    </row>
    <row r="2045" spans="1:25" x14ac:dyDescent="0.25">
      <c r="A2045" s="543"/>
      <c r="B2045" s="543"/>
      <c r="C2045" s="543"/>
      <c r="D2045" s="543"/>
      <c r="E2045" s="543"/>
      <c r="F2045" s="543"/>
      <c r="G2045" s="543"/>
      <c r="H2045" s="543"/>
      <c r="I2045" s="543"/>
      <c r="J2045" s="543"/>
      <c r="K2045" s="543"/>
      <c r="L2045" s="543">
        <f t="shared" si="30"/>
        <v>0</v>
      </c>
      <c r="M2045" s="543"/>
      <c r="N2045" s="543"/>
      <c r="O2045" s="543"/>
      <c r="P2045" s="543"/>
      <c r="Q2045" s="543"/>
      <c r="R2045" s="543"/>
      <c r="S2045" s="543"/>
      <c r="T2045" s="543"/>
      <c r="U2045" s="543"/>
      <c r="V2045" s="543"/>
      <c r="W2045" s="543"/>
      <c r="X2045" s="543"/>
      <c r="Y2045" s="543"/>
    </row>
    <row r="2046" spans="1:25" x14ac:dyDescent="0.25">
      <c r="A2046" s="543"/>
      <c r="B2046" s="543"/>
      <c r="C2046" s="543"/>
      <c r="D2046" s="543"/>
      <c r="E2046" s="543"/>
      <c r="F2046" s="543"/>
      <c r="G2046" s="543"/>
      <c r="H2046" s="543"/>
      <c r="I2046" s="543"/>
      <c r="J2046" s="543"/>
      <c r="K2046" s="543"/>
      <c r="L2046" s="543">
        <f t="shared" si="30"/>
        <v>0</v>
      </c>
      <c r="M2046" s="543"/>
      <c r="N2046" s="543"/>
      <c r="O2046" s="543"/>
      <c r="P2046" s="543"/>
      <c r="Q2046" s="543"/>
      <c r="R2046" s="543"/>
      <c r="S2046" s="543"/>
      <c r="T2046" s="543"/>
      <c r="U2046" s="543"/>
      <c r="V2046" s="543"/>
      <c r="W2046" s="543"/>
      <c r="X2046" s="543"/>
      <c r="Y2046" s="543"/>
    </row>
    <row r="2047" spans="1:25" x14ac:dyDescent="0.25">
      <c r="A2047" s="543"/>
      <c r="B2047" s="543"/>
      <c r="C2047" s="543"/>
      <c r="D2047" s="543"/>
      <c r="E2047" s="543"/>
      <c r="F2047" s="543"/>
      <c r="G2047" s="543"/>
      <c r="H2047" s="543"/>
      <c r="I2047" s="543"/>
      <c r="J2047" s="543"/>
      <c r="K2047" s="543"/>
      <c r="L2047" s="543">
        <f t="shared" si="30"/>
        <v>0</v>
      </c>
      <c r="M2047" s="543"/>
      <c r="N2047" s="543"/>
      <c r="O2047" s="543"/>
      <c r="P2047" s="543"/>
      <c r="Q2047" s="543"/>
      <c r="R2047" s="543"/>
      <c r="S2047" s="543"/>
      <c r="T2047" s="543"/>
      <c r="U2047" s="543"/>
      <c r="V2047" s="543"/>
      <c r="W2047" s="543"/>
      <c r="X2047" s="543"/>
      <c r="Y2047" s="543"/>
    </row>
    <row r="2048" spans="1:25" x14ac:dyDescent="0.25">
      <c r="A2048" s="543"/>
      <c r="B2048" s="543"/>
      <c r="C2048" s="543"/>
      <c r="D2048" s="543"/>
      <c r="E2048" s="543"/>
      <c r="F2048" s="543"/>
      <c r="G2048" s="543"/>
      <c r="H2048" s="543"/>
      <c r="I2048" s="543"/>
      <c r="J2048" s="543"/>
      <c r="K2048" s="543"/>
      <c r="L2048" s="543">
        <f t="shared" si="30"/>
        <v>0</v>
      </c>
      <c r="M2048" s="543"/>
      <c r="N2048" s="543"/>
      <c r="O2048" s="543"/>
      <c r="P2048" s="543"/>
      <c r="Q2048" s="543"/>
      <c r="R2048" s="543"/>
      <c r="S2048" s="543"/>
      <c r="T2048" s="543"/>
      <c r="U2048" s="543"/>
      <c r="V2048" s="543"/>
      <c r="W2048" s="543"/>
      <c r="X2048" s="543"/>
      <c r="Y2048" s="543"/>
    </row>
    <row r="2049" spans="1:25" x14ac:dyDescent="0.25">
      <c r="A2049" s="543"/>
      <c r="B2049" s="543"/>
      <c r="C2049" s="543"/>
      <c r="D2049" s="543"/>
      <c r="E2049" s="543"/>
      <c r="F2049" s="543"/>
      <c r="G2049" s="543"/>
      <c r="H2049" s="543"/>
      <c r="I2049" s="543"/>
      <c r="J2049" s="543"/>
      <c r="K2049" s="543"/>
      <c r="L2049" s="543">
        <f t="shared" si="30"/>
        <v>0</v>
      </c>
      <c r="M2049" s="543"/>
      <c r="N2049" s="543"/>
      <c r="O2049" s="543"/>
      <c r="P2049" s="543"/>
      <c r="Q2049" s="543"/>
      <c r="R2049" s="543"/>
      <c r="S2049" s="543"/>
      <c r="T2049" s="543"/>
      <c r="U2049" s="543"/>
      <c r="V2049" s="543"/>
      <c r="W2049" s="543"/>
      <c r="X2049" s="543"/>
      <c r="Y2049" s="543"/>
    </row>
    <row r="2050" spans="1:25" x14ac:dyDescent="0.25">
      <c r="A2050" s="543"/>
      <c r="B2050" s="543"/>
      <c r="C2050" s="543"/>
      <c r="D2050" s="543"/>
      <c r="E2050" s="543"/>
      <c r="F2050" s="543"/>
      <c r="G2050" s="543"/>
      <c r="H2050" s="543"/>
      <c r="I2050" s="543"/>
      <c r="J2050" s="543"/>
      <c r="K2050" s="543"/>
      <c r="L2050" s="543">
        <f t="shared" si="30"/>
        <v>0</v>
      </c>
      <c r="M2050" s="543"/>
      <c r="N2050" s="543"/>
      <c r="O2050" s="543"/>
      <c r="P2050" s="543"/>
      <c r="Q2050" s="543"/>
      <c r="R2050" s="543"/>
      <c r="S2050" s="543"/>
      <c r="T2050" s="543"/>
      <c r="U2050" s="543"/>
      <c r="V2050" s="543"/>
      <c r="W2050" s="543"/>
      <c r="X2050" s="543"/>
      <c r="Y2050" s="543"/>
    </row>
    <row r="2051" spans="1:25" x14ac:dyDescent="0.25">
      <c r="A2051" s="543"/>
      <c r="B2051" s="543"/>
      <c r="C2051" s="543"/>
      <c r="D2051" s="543"/>
      <c r="E2051" s="543"/>
      <c r="F2051" s="543"/>
      <c r="G2051" s="543"/>
      <c r="H2051" s="543"/>
      <c r="I2051" s="543"/>
      <c r="J2051" s="543"/>
      <c r="K2051" s="543"/>
      <c r="L2051" s="543">
        <f t="shared" si="30"/>
        <v>0</v>
      </c>
      <c r="M2051" s="543"/>
      <c r="N2051" s="543"/>
      <c r="O2051" s="543"/>
      <c r="P2051" s="543"/>
      <c r="Q2051" s="543"/>
      <c r="R2051" s="543"/>
      <c r="S2051" s="543"/>
      <c r="T2051" s="543"/>
      <c r="U2051" s="543"/>
      <c r="V2051" s="543"/>
      <c r="W2051" s="543"/>
      <c r="X2051" s="543"/>
      <c r="Y2051" s="543"/>
    </row>
    <row r="2052" spans="1:25" x14ac:dyDescent="0.25">
      <c r="A2052" s="543"/>
      <c r="B2052" s="543"/>
      <c r="C2052" s="543"/>
      <c r="D2052" s="543"/>
      <c r="E2052" s="543"/>
      <c r="F2052" s="543"/>
      <c r="G2052" s="543"/>
      <c r="H2052" s="543"/>
      <c r="I2052" s="543"/>
      <c r="J2052" s="543"/>
      <c r="K2052" s="543"/>
      <c r="L2052" s="543">
        <f t="shared" si="30"/>
        <v>0</v>
      </c>
      <c r="M2052" s="543"/>
      <c r="N2052" s="543"/>
      <c r="O2052" s="543"/>
      <c r="P2052" s="543"/>
      <c r="Q2052" s="543"/>
      <c r="R2052" s="543"/>
      <c r="S2052" s="543"/>
      <c r="T2052" s="543"/>
      <c r="U2052" s="543"/>
      <c r="V2052" s="543"/>
      <c r="W2052" s="543"/>
      <c r="X2052" s="543"/>
      <c r="Y2052" s="543"/>
    </row>
    <row r="2053" spans="1:25" x14ac:dyDescent="0.25">
      <c r="A2053" s="543"/>
      <c r="B2053" s="543"/>
      <c r="C2053" s="543"/>
      <c r="D2053" s="543"/>
      <c r="E2053" s="543"/>
      <c r="F2053" s="543"/>
      <c r="G2053" s="543"/>
      <c r="H2053" s="543"/>
      <c r="I2053" s="543"/>
      <c r="J2053" s="543"/>
      <c r="K2053" s="543"/>
      <c r="L2053" s="543">
        <f t="shared" si="30"/>
        <v>0</v>
      </c>
      <c r="M2053" s="543"/>
      <c r="N2053" s="543"/>
      <c r="O2053" s="543"/>
      <c r="P2053" s="543"/>
      <c r="Q2053" s="543"/>
      <c r="R2053" s="543"/>
      <c r="S2053" s="543"/>
      <c r="T2053" s="543"/>
      <c r="U2053" s="543"/>
      <c r="V2053" s="543"/>
      <c r="W2053" s="543"/>
      <c r="X2053" s="543"/>
      <c r="Y2053" s="543"/>
    </row>
    <row r="2054" spans="1:25" x14ac:dyDescent="0.25">
      <c r="A2054" s="543"/>
      <c r="B2054" s="543"/>
      <c r="C2054" s="543"/>
      <c r="D2054" s="543"/>
      <c r="E2054" s="543"/>
      <c r="F2054" s="543"/>
      <c r="G2054" s="543"/>
      <c r="H2054" s="543"/>
      <c r="I2054" s="543"/>
      <c r="J2054" s="543"/>
      <c r="K2054" s="543"/>
      <c r="L2054" s="543">
        <f t="shared" si="30"/>
        <v>0</v>
      </c>
      <c r="M2054" s="543"/>
      <c r="N2054" s="543"/>
      <c r="O2054" s="543"/>
      <c r="P2054" s="543"/>
      <c r="Q2054" s="543"/>
      <c r="R2054" s="543"/>
      <c r="S2054" s="543"/>
      <c r="T2054" s="543"/>
      <c r="U2054" s="543"/>
      <c r="V2054" s="543"/>
      <c r="W2054" s="543"/>
      <c r="X2054" s="543"/>
      <c r="Y2054" s="543"/>
    </row>
    <row r="2055" spans="1:25" x14ac:dyDescent="0.25">
      <c r="A2055" s="543"/>
      <c r="B2055" s="543"/>
      <c r="C2055" s="543"/>
      <c r="D2055" s="543"/>
      <c r="E2055" s="543"/>
      <c r="F2055" s="543"/>
      <c r="G2055" s="543"/>
      <c r="H2055" s="543"/>
      <c r="I2055" s="543"/>
      <c r="J2055" s="543"/>
      <c r="K2055" s="543"/>
      <c r="L2055" s="543">
        <f t="shared" si="30"/>
        <v>0</v>
      </c>
      <c r="M2055" s="543"/>
      <c r="N2055" s="543"/>
      <c r="O2055" s="543"/>
      <c r="P2055" s="543"/>
      <c r="Q2055" s="543"/>
      <c r="R2055" s="543"/>
      <c r="S2055" s="543"/>
      <c r="T2055" s="543"/>
      <c r="U2055" s="543"/>
      <c r="V2055" s="543"/>
      <c r="W2055" s="543"/>
      <c r="X2055" s="543"/>
      <c r="Y2055" s="543"/>
    </row>
    <row r="2056" spans="1:25" x14ac:dyDescent="0.25">
      <c r="A2056" s="543"/>
      <c r="B2056" s="543"/>
      <c r="C2056" s="543"/>
      <c r="D2056" s="543"/>
      <c r="E2056" s="543"/>
      <c r="F2056" s="543"/>
      <c r="G2056" s="543"/>
      <c r="H2056" s="543"/>
      <c r="I2056" s="543"/>
      <c r="J2056" s="543"/>
      <c r="K2056" s="543"/>
      <c r="L2056" s="543">
        <f t="shared" si="30"/>
        <v>0</v>
      </c>
      <c r="M2056" s="543"/>
      <c r="N2056" s="543"/>
      <c r="O2056" s="543"/>
      <c r="P2056" s="543"/>
      <c r="Q2056" s="543"/>
      <c r="R2056" s="543"/>
      <c r="S2056" s="543"/>
      <c r="T2056" s="543"/>
      <c r="U2056" s="543"/>
      <c r="V2056" s="543"/>
      <c r="W2056" s="543"/>
      <c r="X2056" s="543"/>
      <c r="Y2056" s="543"/>
    </row>
    <row r="2057" spans="1:25" x14ac:dyDescent="0.25">
      <c r="A2057" s="543"/>
      <c r="B2057" s="543"/>
      <c r="C2057" s="543"/>
      <c r="D2057" s="543"/>
      <c r="E2057" s="543"/>
      <c r="F2057" s="543"/>
      <c r="G2057" s="543"/>
      <c r="H2057" s="543"/>
      <c r="I2057" s="543"/>
      <c r="J2057" s="543"/>
      <c r="K2057" s="543"/>
      <c r="L2057" s="543">
        <f t="shared" si="30"/>
        <v>0</v>
      </c>
      <c r="M2057" s="543"/>
      <c r="N2057" s="543"/>
      <c r="O2057" s="543"/>
      <c r="P2057" s="543"/>
      <c r="Q2057" s="543"/>
      <c r="R2057" s="543"/>
      <c r="S2057" s="543"/>
      <c r="T2057" s="543"/>
      <c r="U2057" s="543"/>
      <c r="V2057" s="543"/>
      <c r="W2057" s="543"/>
      <c r="X2057" s="543"/>
      <c r="Y2057" s="543"/>
    </row>
    <row r="2058" spans="1:25" x14ac:dyDescent="0.25">
      <c r="A2058" s="543"/>
      <c r="B2058" s="543"/>
      <c r="C2058" s="543"/>
      <c r="D2058" s="543"/>
      <c r="E2058" s="543"/>
      <c r="F2058" s="543"/>
      <c r="G2058" s="543"/>
      <c r="H2058" s="543"/>
      <c r="I2058" s="543"/>
      <c r="J2058" s="543"/>
      <c r="K2058" s="543"/>
      <c r="L2058" s="543">
        <f t="shared" si="30"/>
        <v>0</v>
      </c>
      <c r="M2058" s="543"/>
      <c r="N2058" s="543"/>
      <c r="O2058" s="543"/>
      <c r="P2058" s="543"/>
      <c r="Q2058" s="543"/>
      <c r="R2058" s="543"/>
      <c r="S2058" s="543"/>
      <c r="T2058" s="543"/>
      <c r="U2058" s="543"/>
      <c r="V2058" s="543"/>
      <c r="W2058" s="543"/>
      <c r="X2058" s="543"/>
      <c r="Y2058" s="543"/>
    </row>
    <row r="2059" spans="1:25" x14ac:dyDescent="0.25">
      <c r="A2059" s="543"/>
      <c r="B2059" s="543"/>
      <c r="C2059" s="543"/>
      <c r="D2059" s="543"/>
      <c r="E2059" s="543"/>
      <c r="F2059" s="543"/>
      <c r="G2059" s="543"/>
      <c r="H2059" s="543"/>
      <c r="I2059" s="543"/>
      <c r="J2059" s="543"/>
      <c r="K2059" s="543"/>
      <c r="L2059" s="543">
        <f t="shared" si="30"/>
        <v>0</v>
      </c>
      <c r="M2059" s="543"/>
      <c r="N2059" s="543"/>
      <c r="O2059" s="543"/>
      <c r="P2059" s="543"/>
      <c r="Q2059" s="543"/>
      <c r="R2059" s="543"/>
      <c r="S2059" s="543"/>
      <c r="T2059" s="543"/>
      <c r="U2059" s="543"/>
      <c r="V2059" s="543"/>
      <c r="W2059" s="543"/>
      <c r="X2059" s="543"/>
      <c r="Y2059" s="543"/>
    </row>
    <row r="2060" spans="1:25" x14ac:dyDescent="0.25">
      <c r="A2060" s="543"/>
      <c r="B2060" s="543"/>
      <c r="C2060" s="543"/>
      <c r="D2060" s="543"/>
      <c r="E2060" s="543"/>
      <c r="F2060" s="543"/>
      <c r="G2060" s="543"/>
      <c r="H2060" s="543"/>
      <c r="I2060" s="543"/>
      <c r="J2060" s="543"/>
      <c r="K2060" s="543"/>
      <c r="L2060" s="543">
        <f t="shared" si="30"/>
        <v>0</v>
      </c>
      <c r="M2060" s="543"/>
      <c r="N2060" s="543"/>
      <c r="O2060" s="543"/>
      <c r="P2060" s="543"/>
      <c r="Q2060" s="543"/>
      <c r="R2060" s="543"/>
      <c r="S2060" s="543"/>
      <c r="T2060" s="543"/>
      <c r="U2060" s="543"/>
      <c r="V2060" s="543"/>
      <c r="W2060" s="543"/>
      <c r="X2060" s="543"/>
      <c r="Y2060" s="543"/>
    </row>
    <row r="2061" spans="1:25" x14ac:dyDescent="0.25">
      <c r="A2061" s="543"/>
      <c r="B2061" s="543"/>
      <c r="C2061" s="543"/>
      <c r="D2061" s="543"/>
      <c r="E2061" s="543"/>
      <c r="F2061" s="543"/>
      <c r="G2061" s="543"/>
      <c r="H2061" s="543"/>
      <c r="I2061" s="543"/>
      <c r="J2061" s="543"/>
      <c r="K2061" s="543"/>
      <c r="L2061" s="543">
        <f t="shared" si="30"/>
        <v>0</v>
      </c>
      <c r="M2061" s="543"/>
      <c r="N2061" s="543"/>
      <c r="O2061" s="543"/>
      <c r="P2061" s="543"/>
      <c r="Q2061" s="543"/>
      <c r="R2061" s="543"/>
      <c r="S2061" s="543"/>
      <c r="T2061" s="543"/>
      <c r="U2061" s="543"/>
      <c r="V2061" s="543"/>
      <c r="W2061" s="543"/>
      <c r="X2061" s="543"/>
      <c r="Y2061" s="543"/>
    </row>
    <row r="2062" spans="1:25" x14ac:dyDescent="0.25">
      <c r="A2062" s="543"/>
      <c r="B2062" s="543"/>
      <c r="C2062" s="543"/>
      <c r="D2062" s="543"/>
      <c r="E2062" s="543"/>
      <c r="F2062" s="543"/>
      <c r="G2062" s="543"/>
      <c r="H2062" s="543"/>
      <c r="I2062" s="543"/>
      <c r="J2062" s="543"/>
      <c r="K2062" s="543"/>
      <c r="L2062" s="543">
        <f t="shared" si="30"/>
        <v>0</v>
      </c>
      <c r="M2062" s="543"/>
      <c r="N2062" s="543"/>
      <c r="O2062" s="543"/>
      <c r="P2062" s="543"/>
      <c r="Q2062" s="543"/>
      <c r="R2062" s="543"/>
      <c r="S2062" s="543"/>
      <c r="T2062" s="543"/>
      <c r="U2062" s="543"/>
      <c r="V2062" s="543"/>
      <c r="W2062" s="543"/>
      <c r="X2062" s="543"/>
      <c r="Y2062" s="543"/>
    </row>
    <row r="2063" spans="1:25" x14ac:dyDescent="0.25">
      <c r="A2063" s="543"/>
      <c r="B2063" s="543"/>
      <c r="C2063" s="543"/>
      <c r="D2063" s="543"/>
      <c r="E2063" s="543"/>
      <c r="F2063" s="543"/>
      <c r="G2063" s="543"/>
      <c r="H2063" s="543"/>
      <c r="I2063" s="543"/>
      <c r="J2063" s="543"/>
      <c r="K2063" s="543"/>
      <c r="L2063" s="543">
        <f t="shared" si="30"/>
        <v>0</v>
      </c>
      <c r="M2063" s="543"/>
      <c r="N2063" s="543"/>
      <c r="O2063" s="543"/>
      <c r="P2063" s="543"/>
      <c r="Q2063" s="543"/>
      <c r="R2063" s="543"/>
      <c r="S2063" s="543"/>
      <c r="T2063" s="543"/>
      <c r="U2063" s="543"/>
      <c r="V2063" s="543"/>
      <c r="W2063" s="543"/>
      <c r="X2063" s="543"/>
      <c r="Y2063" s="543"/>
    </row>
    <row r="2064" spans="1:25" x14ac:dyDescent="0.25">
      <c r="A2064" s="543"/>
      <c r="B2064" s="543"/>
      <c r="C2064" s="543"/>
      <c r="D2064" s="543"/>
      <c r="E2064" s="543"/>
      <c r="F2064" s="543"/>
      <c r="G2064" s="543"/>
      <c r="H2064" s="543"/>
      <c r="I2064" s="543"/>
      <c r="J2064" s="543"/>
      <c r="K2064" s="543"/>
      <c r="L2064" s="543">
        <f t="shared" si="30"/>
        <v>0</v>
      </c>
      <c r="M2064" s="543"/>
      <c r="N2064" s="543"/>
      <c r="O2064" s="543"/>
      <c r="P2064" s="543"/>
      <c r="Q2064" s="543"/>
      <c r="R2064" s="543"/>
      <c r="S2064" s="543"/>
      <c r="T2064" s="543"/>
      <c r="U2064" s="543"/>
      <c r="V2064" s="543"/>
      <c r="W2064" s="543"/>
      <c r="X2064" s="543"/>
      <c r="Y2064" s="543"/>
    </row>
    <row r="2065" spans="1:25" x14ac:dyDescent="0.25">
      <c r="A2065" s="543"/>
      <c r="B2065" s="543"/>
      <c r="C2065" s="543"/>
      <c r="D2065" s="543"/>
      <c r="E2065" s="543"/>
      <c r="F2065" s="543"/>
      <c r="G2065" s="543"/>
      <c r="H2065" s="543"/>
      <c r="I2065" s="543"/>
      <c r="J2065" s="543"/>
      <c r="K2065" s="543"/>
      <c r="L2065" s="543">
        <f t="shared" si="30"/>
        <v>0</v>
      </c>
      <c r="M2065" s="543"/>
      <c r="N2065" s="543"/>
      <c r="O2065" s="543"/>
      <c r="P2065" s="543"/>
      <c r="Q2065" s="543"/>
      <c r="R2065" s="543"/>
      <c r="S2065" s="543"/>
      <c r="T2065" s="543"/>
      <c r="U2065" s="543"/>
      <c r="V2065" s="543"/>
      <c r="W2065" s="543"/>
      <c r="X2065" s="543"/>
      <c r="Y2065" s="543"/>
    </row>
    <row r="2066" spans="1:25" x14ac:dyDescent="0.25">
      <c r="A2066" s="543"/>
      <c r="B2066" s="543"/>
      <c r="C2066" s="543"/>
      <c r="D2066" s="543"/>
      <c r="E2066" s="543"/>
      <c r="F2066" s="543"/>
      <c r="G2066" s="543"/>
      <c r="H2066" s="543"/>
      <c r="I2066" s="543"/>
      <c r="J2066" s="543"/>
      <c r="K2066" s="543"/>
      <c r="L2066" s="543">
        <f t="shared" si="30"/>
        <v>0</v>
      </c>
      <c r="M2066" s="543"/>
      <c r="N2066" s="543"/>
      <c r="O2066" s="543"/>
      <c r="P2066" s="543"/>
      <c r="Q2066" s="543"/>
      <c r="R2066" s="543"/>
      <c r="S2066" s="543"/>
      <c r="T2066" s="543"/>
      <c r="U2066" s="543"/>
      <c r="V2066" s="543"/>
      <c r="W2066" s="543"/>
      <c r="X2066" s="543"/>
      <c r="Y2066" s="543"/>
    </row>
    <row r="2067" spans="1:25" x14ac:dyDescent="0.25">
      <c r="A2067" s="543"/>
      <c r="B2067" s="543"/>
      <c r="C2067" s="543"/>
      <c r="D2067" s="543"/>
      <c r="E2067" s="543"/>
      <c r="F2067" s="543"/>
      <c r="G2067" s="543"/>
      <c r="H2067" s="543"/>
      <c r="I2067" s="543"/>
      <c r="J2067" s="543"/>
      <c r="K2067" s="543"/>
      <c r="L2067" s="543">
        <f t="shared" si="30"/>
        <v>0</v>
      </c>
      <c r="M2067" s="543"/>
      <c r="N2067" s="543"/>
      <c r="O2067" s="543"/>
      <c r="P2067" s="543"/>
      <c r="Q2067" s="543"/>
      <c r="R2067" s="543"/>
      <c r="S2067" s="543"/>
      <c r="T2067" s="543"/>
      <c r="U2067" s="543"/>
      <c r="V2067" s="543"/>
      <c r="W2067" s="543"/>
      <c r="X2067" s="543"/>
      <c r="Y2067" s="543"/>
    </row>
    <row r="2068" spans="1:25" x14ac:dyDescent="0.25">
      <c r="A2068" s="543"/>
      <c r="B2068" s="543"/>
      <c r="C2068" s="543"/>
      <c r="D2068" s="543"/>
      <c r="E2068" s="543"/>
      <c r="F2068" s="543"/>
      <c r="G2068" s="543"/>
      <c r="H2068" s="543"/>
      <c r="I2068" s="543"/>
      <c r="J2068" s="543"/>
      <c r="K2068" s="543"/>
      <c r="L2068" s="543">
        <f t="shared" si="30"/>
        <v>0</v>
      </c>
      <c r="M2068" s="543"/>
      <c r="N2068" s="543"/>
      <c r="O2068" s="543"/>
      <c r="P2068" s="543"/>
      <c r="Q2068" s="543"/>
      <c r="R2068" s="543"/>
      <c r="S2068" s="543"/>
      <c r="T2068" s="543"/>
      <c r="U2068" s="543"/>
      <c r="V2068" s="543"/>
      <c r="W2068" s="543"/>
      <c r="X2068" s="543"/>
      <c r="Y2068" s="543"/>
    </row>
    <row r="2069" spans="1:25" x14ac:dyDescent="0.25">
      <c r="A2069" s="543"/>
      <c r="B2069" s="543"/>
      <c r="C2069" s="543"/>
      <c r="D2069" s="543"/>
      <c r="E2069" s="543"/>
      <c r="F2069" s="543"/>
      <c r="G2069" s="543"/>
      <c r="H2069" s="543"/>
      <c r="I2069" s="543"/>
      <c r="J2069" s="543"/>
      <c r="K2069" s="543"/>
      <c r="L2069" s="543">
        <f t="shared" si="30"/>
        <v>0</v>
      </c>
      <c r="M2069" s="543"/>
      <c r="N2069" s="543"/>
      <c r="O2069" s="543"/>
      <c r="P2069" s="543"/>
      <c r="Q2069" s="543"/>
      <c r="R2069" s="543"/>
      <c r="S2069" s="543"/>
      <c r="T2069" s="543"/>
      <c r="U2069" s="543"/>
      <c r="V2069" s="543"/>
      <c r="W2069" s="543"/>
      <c r="X2069" s="543"/>
      <c r="Y2069" s="543"/>
    </row>
    <row r="2070" spans="1:25" x14ac:dyDescent="0.25">
      <c r="A2070" s="543"/>
      <c r="B2070" s="543"/>
      <c r="C2070" s="543"/>
      <c r="D2070" s="543"/>
      <c r="E2070" s="543"/>
      <c r="F2070" s="543"/>
      <c r="G2070" s="543"/>
      <c r="H2070" s="543"/>
      <c r="I2070" s="543"/>
      <c r="J2070" s="543"/>
      <c r="K2070" s="543"/>
      <c r="L2070" s="543">
        <f t="shared" si="30"/>
        <v>0</v>
      </c>
      <c r="M2070" s="543"/>
      <c r="N2070" s="543"/>
      <c r="O2070" s="543"/>
      <c r="P2070" s="543"/>
      <c r="Q2070" s="543"/>
      <c r="R2070" s="543"/>
      <c r="S2070" s="543"/>
      <c r="T2070" s="543"/>
      <c r="U2070" s="543"/>
      <c r="V2070" s="543"/>
      <c r="W2070" s="543"/>
      <c r="X2070" s="543"/>
      <c r="Y2070" s="543"/>
    </row>
    <row r="2071" spans="1:25" x14ac:dyDescent="0.25">
      <c r="A2071" s="543"/>
      <c r="B2071" s="543"/>
      <c r="C2071" s="543"/>
      <c r="D2071" s="543"/>
      <c r="E2071" s="543"/>
      <c r="F2071" s="543"/>
      <c r="G2071" s="543"/>
      <c r="H2071" s="543"/>
      <c r="I2071" s="543"/>
      <c r="J2071" s="543"/>
      <c r="K2071" s="543"/>
      <c r="L2071" s="543">
        <f t="shared" si="30"/>
        <v>0</v>
      </c>
      <c r="M2071" s="543"/>
      <c r="N2071" s="543"/>
      <c r="O2071" s="543"/>
      <c r="P2071" s="543"/>
      <c r="Q2071" s="543"/>
      <c r="R2071" s="543"/>
      <c r="S2071" s="543"/>
      <c r="T2071" s="543"/>
      <c r="U2071" s="543"/>
      <c r="V2071" s="543"/>
      <c r="W2071" s="543"/>
      <c r="X2071" s="543"/>
      <c r="Y2071" s="543"/>
    </row>
    <row r="2072" spans="1:25" x14ac:dyDescent="0.25">
      <c r="A2072" s="543"/>
      <c r="B2072" s="543"/>
      <c r="C2072" s="543"/>
      <c r="D2072" s="543"/>
      <c r="E2072" s="543"/>
      <c r="F2072" s="543"/>
      <c r="G2072" s="543"/>
      <c r="H2072" s="543"/>
      <c r="I2072" s="543"/>
      <c r="J2072" s="543"/>
      <c r="K2072" s="543"/>
      <c r="L2072" s="543">
        <f t="shared" si="30"/>
        <v>0</v>
      </c>
      <c r="M2072" s="543"/>
      <c r="N2072" s="543"/>
      <c r="O2072" s="543"/>
      <c r="P2072" s="543"/>
      <c r="Q2072" s="543"/>
      <c r="R2072" s="543"/>
      <c r="S2072" s="543"/>
      <c r="T2072" s="543"/>
      <c r="U2072" s="543"/>
      <c r="V2072" s="543"/>
      <c r="W2072" s="543"/>
      <c r="X2072" s="543"/>
      <c r="Y2072" s="543"/>
    </row>
    <row r="2073" spans="1:25" x14ac:dyDescent="0.25">
      <c r="A2073" s="543"/>
      <c r="B2073" s="543"/>
      <c r="C2073" s="543"/>
      <c r="D2073" s="543"/>
      <c r="E2073" s="543"/>
      <c r="F2073" s="543"/>
      <c r="G2073" s="543"/>
      <c r="H2073" s="543"/>
      <c r="I2073" s="543"/>
      <c r="J2073" s="543"/>
      <c r="K2073" s="543"/>
      <c r="L2073" s="543">
        <f t="shared" si="30"/>
        <v>0</v>
      </c>
      <c r="M2073" s="543"/>
      <c r="N2073" s="543"/>
      <c r="O2073" s="543"/>
      <c r="P2073" s="543"/>
      <c r="Q2073" s="543"/>
      <c r="R2073" s="543"/>
      <c r="S2073" s="543"/>
      <c r="T2073" s="543"/>
      <c r="U2073" s="543"/>
      <c r="V2073" s="543"/>
      <c r="W2073" s="543"/>
      <c r="X2073" s="543"/>
      <c r="Y2073" s="543"/>
    </row>
    <row r="2074" spans="1:25" x14ac:dyDescent="0.25">
      <c r="A2074" s="543"/>
      <c r="B2074" s="543"/>
      <c r="C2074" s="543"/>
      <c r="D2074" s="543"/>
      <c r="E2074" s="543"/>
      <c r="F2074" s="543"/>
      <c r="G2074" s="543"/>
      <c r="H2074" s="543"/>
      <c r="I2074" s="543"/>
      <c r="J2074" s="543"/>
      <c r="K2074" s="543"/>
      <c r="L2074" s="543">
        <f t="shared" si="30"/>
        <v>0</v>
      </c>
      <c r="M2074" s="543"/>
      <c r="N2074" s="543"/>
      <c r="O2074" s="543"/>
      <c r="P2074" s="543"/>
      <c r="Q2074" s="543"/>
      <c r="R2074" s="543"/>
      <c r="S2074" s="543"/>
      <c r="T2074" s="543"/>
      <c r="U2074" s="543"/>
      <c r="V2074" s="543"/>
      <c r="W2074" s="543"/>
      <c r="X2074" s="543"/>
      <c r="Y2074" s="543"/>
    </row>
    <row r="2075" spans="1:25" x14ac:dyDescent="0.25">
      <c r="A2075" s="543"/>
      <c r="B2075" s="543"/>
      <c r="C2075" s="543"/>
      <c r="D2075" s="543"/>
      <c r="E2075" s="543"/>
      <c r="F2075" s="543"/>
      <c r="G2075" s="543"/>
      <c r="H2075" s="543"/>
      <c r="I2075" s="543"/>
      <c r="J2075" s="543"/>
      <c r="K2075" s="543"/>
      <c r="L2075" s="543">
        <f t="shared" si="30"/>
        <v>0</v>
      </c>
      <c r="M2075" s="543"/>
      <c r="N2075" s="543"/>
      <c r="O2075" s="543"/>
      <c r="P2075" s="543"/>
      <c r="Q2075" s="543"/>
      <c r="R2075" s="543"/>
      <c r="S2075" s="543"/>
      <c r="T2075" s="543"/>
      <c r="U2075" s="543"/>
      <c r="V2075" s="543"/>
      <c r="W2075" s="543"/>
      <c r="X2075" s="543"/>
      <c r="Y2075" s="543"/>
    </row>
    <row r="2076" spans="1:25" x14ac:dyDescent="0.25">
      <c r="A2076" s="543"/>
      <c r="B2076" s="543"/>
      <c r="C2076" s="543"/>
      <c r="D2076" s="543"/>
      <c r="E2076" s="543"/>
      <c r="F2076" s="543"/>
      <c r="G2076" s="543"/>
      <c r="H2076" s="543"/>
      <c r="I2076" s="543"/>
      <c r="J2076" s="543"/>
      <c r="K2076" s="543"/>
      <c r="L2076" s="543">
        <f t="shared" si="30"/>
        <v>0</v>
      </c>
      <c r="M2076" s="543"/>
      <c r="N2076" s="543"/>
      <c r="O2076" s="543"/>
      <c r="P2076" s="543"/>
      <c r="Q2076" s="543"/>
      <c r="R2076" s="543"/>
      <c r="S2076" s="543"/>
      <c r="T2076" s="543"/>
      <c r="U2076" s="543"/>
      <c r="V2076" s="543"/>
      <c r="W2076" s="543"/>
      <c r="X2076" s="543"/>
      <c r="Y2076" s="543"/>
    </row>
    <row r="2077" spans="1:25" x14ac:dyDescent="0.25">
      <c r="A2077" s="543"/>
      <c r="B2077" s="543"/>
      <c r="C2077" s="543"/>
      <c r="D2077" s="543"/>
      <c r="E2077" s="543"/>
      <c r="F2077" s="543"/>
      <c r="G2077" s="543"/>
      <c r="H2077" s="543"/>
      <c r="I2077" s="543"/>
      <c r="J2077" s="543"/>
      <c r="K2077" s="543"/>
      <c r="L2077" s="543">
        <f t="shared" si="30"/>
        <v>0</v>
      </c>
      <c r="M2077" s="543"/>
      <c r="N2077" s="543"/>
      <c r="O2077" s="543"/>
      <c r="P2077" s="543"/>
      <c r="Q2077" s="543"/>
      <c r="R2077" s="543"/>
      <c r="S2077" s="543"/>
      <c r="T2077" s="543"/>
      <c r="U2077" s="543"/>
      <c r="V2077" s="543"/>
      <c r="W2077" s="543"/>
      <c r="X2077" s="543"/>
      <c r="Y2077" s="543"/>
    </row>
    <row r="2078" spans="1:25" x14ac:dyDescent="0.25">
      <c r="A2078" s="543"/>
      <c r="B2078" s="543"/>
      <c r="C2078" s="543"/>
      <c r="D2078" s="543"/>
      <c r="E2078" s="543"/>
      <c r="F2078" s="543"/>
      <c r="G2078" s="543"/>
      <c r="H2078" s="543"/>
      <c r="I2078" s="543"/>
      <c r="J2078" s="543"/>
      <c r="K2078" s="543"/>
      <c r="L2078" s="543">
        <f t="shared" si="30"/>
        <v>0</v>
      </c>
      <c r="M2078" s="543"/>
      <c r="N2078" s="543"/>
      <c r="O2078" s="543"/>
      <c r="P2078" s="543"/>
      <c r="Q2078" s="543"/>
      <c r="R2078" s="543"/>
      <c r="S2078" s="543"/>
      <c r="T2078" s="543"/>
      <c r="U2078" s="543"/>
      <c r="V2078" s="543"/>
      <c r="W2078" s="543"/>
      <c r="X2078" s="543"/>
      <c r="Y2078" s="543"/>
    </row>
    <row r="2079" spans="1:25" x14ac:dyDescent="0.25">
      <c r="A2079" s="543"/>
      <c r="B2079" s="543"/>
      <c r="C2079" s="543"/>
      <c r="D2079" s="543"/>
      <c r="E2079" s="543"/>
      <c r="F2079" s="543"/>
      <c r="G2079" s="543"/>
      <c r="H2079" s="543"/>
      <c r="I2079" s="543"/>
      <c r="J2079" s="543"/>
      <c r="K2079" s="543"/>
      <c r="L2079" s="543">
        <f t="shared" ref="L2079:L2142" si="31">E2079</f>
        <v>0</v>
      </c>
      <c r="M2079" s="543"/>
      <c r="N2079" s="543"/>
      <c r="O2079" s="543"/>
      <c r="P2079" s="543"/>
      <c r="Q2079" s="543"/>
      <c r="R2079" s="543"/>
      <c r="S2079" s="543"/>
      <c r="T2079" s="543"/>
      <c r="U2079" s="543"/>
      <c r="V2079" s="543"/>
      <c r="W2079" s="543"/>
      <c r="X2079" s="543"/>
      <c r="Y2079" s="543"/>
    </row>
    <row r="2080" spans="1:25" x14ac:dyDescent="0.25">
      <c r="A2080" s="543"/>
      <c r="B2080" s="543"/>
      <c r="C2080" s="543"/>
      <c r="D2080" s="543"/>
      <c r="E2080" s="543"/>
      <c r="F2080" s="543"/>
      <c r="G2080" s="543"/>
      <c r="H2080" s="543"/>
      <c r="I2080" s="543"/>
      <c r="J2080" s="543"/>
      <c r="K2080" s="543"/>
      <c r="L2080" s="543">
        <f t="shared" si="31"/>
        <v>0</v>
      </c>
      <c r="M2080" s="543"/>
      <c r="N2080" s="543"/>
      <c r="O2080" s="543"/>
      <c r="P2080" s="543"/>
      <c r="Q2080" s="543"/>
      <c r="R2080" s="543"/>
      <c r="S2080" s="543"/>
      <c r="T2080" s="543"/>
      <c r="U2080" s="543"/>
      <c r="V2080" s="543"/>
      <c r="W2080" s="543"/>
      <c r="X2080" s="543"/>
      <c r="Y2080" s="543"/>
    </row>
    <row r="2081" spans="1:25" x14ac:dyDescent="0.25">
      <c r="A2081" s="543"/>
      <c r="B2081" s="543"/>
      <c r="C2081" s="543"/>
      <c r="D2081" s="543"/>
      <c r="E2081" s="543"/>
      <c r="F2081" s="543"/>
      <c r="G2081" s="543"/>
      <c r="H2081" s="543"/>
      <c r="I2081" s="543"/>
      <c r="J2081" s="543"/>
      <c r="K2081" s="543"/>
      <c r="L2081" s="543">
        <f t="shared" si="31"/>
        <v>0</v>
      </c>
      <c r="M2081" s="543"/>
      <c r="N2081" s="543"/>
      <c r="O2081" s="543"/>
      <c r="P2081" s="543"/>
      <c r="Q2081" s="543"/>
      <c r="R2081" s="543"/>
      <c r="S2081" s="543"/>
      <c r="T2081" s="543"/>
      <c r="U2081" s="543"/>
      <c r="V2081" s="543"/>
      <c r="W2081" s="543"/>
      <c r="X2081" s="543"/>
      <c r="Y2081" s="543"/>
    </row>
    <row r="2082" spans="1:25" x14ac:dyDescent="0.25">
      <c r="A2082" s="543"/>
      <c r="B2082" s="543"/>
      <c r="C2082" s="543"/>
      <c r="D2082" s="543"/>
      <c r="E2082" s="543"/>
      <c r="F2082" s="543"/>
      <c r="G2082" s="543"/>
      <c r="H2082" s="543"/>
      <c r="I2082" s="543"/>
      <c r="J2082" s="543"/>
      <c r="K2082" s="543"/>
      <c r="L2082" s="543">
        <f t="shared" si="31"/>
        <v>0</v>
      </c>
      <c r="M2082" s="543"/>
      <c r="N2082" s="543"/>
      <c r="O2082" s="543"/>
      <c r="P2082" s="543"/>
      <c r="Q2082" s="543"/>
      <c r="R2082" s="543"/>
      <c r="S2082" s="543"/>
      <c r="T2082" s="543"/>
      <c r="U2082" s="543"/>
      <c r="V2082" s="543"/>
      <c r="W2082" s="543"/>
      <c r="X2082" s="543"/>
      <c r="Y2082" s="543"/>
    </row>
    <row r="2083" spans="1:25" x14ac:dyDescent="0.25">
      <c r="A2083" s="543"/>
      <c r="B2083" s="543"/>
      <c r="C2083" s="543"/>
      <c r="D2083" s="543"/>
      <c r="E2083" s="543"/>
      <c r="F2083" s="543"/>
      <c r="G2083" s="543"/>
      <c r="H2083" s="543"/>
      <c r="I2083" s="543"/>
      <c r="J2083" s="543"/>
      <c r="K2083" s="543"/>
      <c r="L2083" s="543">
        <f t="shared" si="31"/>
        <v>0</v>
      </c>
      <c r="M2083" s="543"/>
      <c r="N2083" s="543"/>
      <c r="O2083" s="543"/>
      <c r="P2083" s="543"/>
      <c r="Q2083" s="543"/>
      <c r="R2083" s="543"/>
      <c r="S2083" s="543"/>
      <c r="T2083" s="543"/>
      <c r="U2083" s="543"/>
      <c r="V2083" s="543"/>
      <c r="W2083" s="543"/>
      <c r="X2083" s="543"/>
      <c r="Y2083" s="543"/>
    </row>
    <row r="2084" spans="1:25" x14ac:dyDescent="0.25">
      <c r="A2084" s="543"/>
      <c r="B2084" s="543"/>
      <c r="C2084" s="543"/>
      <c r="D2084" s="543"/>
      <c r="E2084" s="543"/>
      <c r="F2084" s="543"/>
      <c r="G2084" s="543"/>
      <c r="H2084" s="543"/>
      <c r="I2084" s="543"/>
      <c r="J2084" s="543"/>
      <c r="K2084" s="543"/>
      <c r="L2084" s="543">
        <f t="shared" si="31"/>
        <v>0</v>
      </c>
      <c r="M2084" s="543"/>
      <c r="N2084" s="543"/>
      <c r="O2084" s="543"/>
      <c r="P2084" s="543"/>
      <c r="Q2084" s="543"/>
      <c r="R2084" s="543"/>
      <c r="S2084" s="543"/>
      <c r="T2084" s="543"/>
      <c r="U2084" s="543"/>
      <c r="V2084" s="543"/>
      <c r="W2084" s="543"/>
      <c r="X2084" s="543"/>
      <c r="Y2084" s="543"/>
    </row>
    <row r="2085" spans="1:25" x14ac:dyDescent="0.25">
      <c r="A2085" s="543"/>
      <c r="B2085" s="543"/>
      <c r="C2085" s="543"/>
      <c r="D2085" s="543"/>
      <c r="E2085" s="543"/>
      <c r="F2085" s="543"/>
      <c r="G2085" s="543"/>
      <c r="H2085" s="543"/>
      <c r="I2085" s="543"/>
      <c r="J2085" s="543"/>
      <c r="K2085" s="543"/>
      <c r="L2085" s="543">
        <f t="shared" si="31"/>
        <v>0</v>
      </c>
      <c r="M2085" s="543"/>
      <c r="N2085" s="543"/>
      <c r="O2085" s="543"/>
      <c r="P2085" s="543"/>
      <c r="Q2085" s="543"/>
      <c r="R2085" s="543"/>
      <c r="S2085" s="543"/>
      <c r="T2085" s="543"/>
      <c r="U2085" s="543"/>
      <c r="V2085" s="543"/>
      <c r="W2085" s="543"/>
      <c r="X2085" s="543"/>
      <c r="Y2085" s="543"/>
    </row>
    <row r="2086" spans="1:25" x14ac:dyDescent="0.25">
      <c r="A2086" s="543"/>
      <c r="B2086" s="543"/>
      <c r="C2086" s="543"/>
      <c r="D2086" s="543"/>
      <c r="E2086" s="543"/>
      <c r="F2086" s="543"/>
      <c r="G2086" s="543"/>
      <c r="H2086" s="543"/>
      <c r="I2086" s="543"/>
      <c r="J2086" s="543"/>
      <c r="K2086" s="543"/>
      <c r="L2086" s="543">
        <f t="shared" si="31"/>
        <v>0</v>
      </c>
      <c r="M2086" s="543"/>
      <c r="N2086" s="543"/>
      <c r="O2086" s="543"/>
      <c r="P2086" s="543"/>
      <c r="Q2086" s="543"/>
      <c r="R2086" s="543"/>
      <c r="S2086" s="543"/>
      <c r="T2086" s="543"/>
      <c r="U2086" s="543"/>
      <c r="V2086" s="543"/>
      <c r="W2086" s="543"/>
      <c r="X2086" s="543"/>
      <c r="Y2086" s="543"/>
    </row>
    <row r="2087" spans="1:25" x14ac:dyDescent="0.25">
      <c r="A2087" s="543"/>
      <c r="B2087" s="543"/>
      <c r="C2087" s="543"/>
      <c r="D2087" s="543"/>
      <c r="E2087" s="543"/>
      <c r="F2087" s="543"/>
      <c r="G2087" s="543"/>
      <c r="H2087" s="543"/>
      <c r="I2087" s="543"/>
      <c r="J2087" s="543"/>
      <c r="K2087" s="543"/>
      <c r="L2087" s="543">
        <f t="shared" si="31"/>
        <v>0</v>
      </c>
      <c r="M2087" s="543"/>
      <c r="N2087" s="543"/>
      <c r="O2087" s="543"/>
      <c r="P2087" s="543"/>
      <c r="Q2087" s="543"/>
      <c r="R2087" s="543"/>
      <c r="S2087" s="543"/>
      <c r="T2087" s="543"/>
      <c r="U2087" s="543"/>
      <c r="V2087" s="543"/>
      <c r="W2087" s="543"/>
      <c r="X2087" s="543"/>
      <c r="Y2087" s="543"/>
    </row>
    <row r="2088" spans="1:25" x14ac:dyDescent="0.25">
      <c r="A2088" s="543"/>
      <c r="B2088" s="543"/>
      <c r="C2088" s="543"/>
      <c r="D2088" s="543"/>
      <c r="E2088" s="543"/>
      <c r="F2088" s="543"/>
      <c r="G2088" s="543"/>
      <c r="H2088" s="543"/>
      <c r="I2088" s="543"/>
      <c r="J2088" s="543"/>
      <c r="K2088" s="543"/>
      <c r="L2088" s="543">
        <f t="shared" si="31"/>
        <v>0</v>
      </c>
      <c r="M2088" s="543"/>
      <c r="N2088" s="543"/>
      <c r="O2088" s="543"/>
      <c r="P2088" s="543"/>
      <c r="Q2088" s="543"/>
      <c r="R2088" s="543"/>
      <c r="S2088" s="543"/>
      <c r="T2088" s="543"/>
      <c r="U2088" s="543"/>
      <c r="V2088" s="543"/>
      <c r="W2088" s="543"/>
      <c r="X2088" s="543"/>
      <c r="Y2088" s="543"/>
    </row>
    <row r="2089" spans="1:25" x14ac:dyDescent="0.25">
      <c r="A2089" s="543"/>
      <c r="B2089" s="543"/>
      <c r="C2089" s="543"/>
      <c r="D2089" s="543"/>
      <c r="E2089" s="543"/>
      <c r="F2089" s="543"/>
      <c r="G2089" s="543"/>
      <c r="H2089" s="543"/>
      <c r="I2089" s="543"/>
      <c r="J2089" s="543"/>
      <c r="K2089" s="543"/>
      <c r="L2089" s="543">
        <f t="shared" si="31"/>
        <v>0</v>
      </c>
      <c r="M2089" s="543"/>
      <c r="N2089" s="543"/>
      <c r="O2089" s="543"/>
      <c r="P2089" s="543"/>
      <c r="Q2089" s="543"/>
      <c r="R2089" s="543"/>
      <c r="S2089" s="543"/>
      <c r="T2089" s="543"/>
      <c r="U2089" s="543"/>
      <c r="V2089" s="543"/>
      <c r="W2089" s="543"/>
      <c r="X2089" s="543"/>
      <c r="Y2089" s="543"/>
    </row>
    <row r="2090" spans="1:25" x14ac:dyDescent="0.25">
      <c r="A2090" s="543"/>
      <c r="B2090" s="543"/>
      <c r="C2090" s="543"/>
      <c r="D2090" s="543"/>
      <c r="E2090" s="543"/>
      <c r="F2090" s="543"/>
      <c r="G2090" s="543"/>
      <c r="H2090" s="543"/>
      <c r="I2090" s="543"/>
      <c r="J2090" s="543"/>
      <c r="K2090" s="543"/>
      <c r="L2090" s="543">
        <f t="shared" si="31"/>
        <v>0</v>
      </c>
      <c r="M2090" s="543"/>
      <c r="N2090" s="543"/>
      <c r="O2090" s="543"/>
      <c r="P2090" s="543"/>
      <c r="Q2090" s="543"/>
      <c r="R2090" s="543"/>
      <c r="S2090" s="543"/>
      <c r="T2090" s="543"/>
      <c r="U2090" s="543"/>
      <c r="V2090" s="543"/>
      <c r="W2090" s="543"/>
      <c r="X2090" s="543"/>
      <c r="Y2090" s="543"/>
    </row>
    <row r="2091" spans="1:25" x14ac:dyDescent="0.25">
      <c r="A2091" s="543"/>
      <c r="B2091" s="543"/>
      <c r="C2091" s="543"/>
      <c r="D2091" s="543"/>
      <c r="E2091" s="543"/>
      <c r="F2091" s="543"/>
      <c r="G2091" s="543"/>
      <c r="H2091" s="543"/>
      <c r="I2091" s="543"/>
      <c r="J2091" s="543"/>
      <c r="K2091" s="543"/>
      <c r="L2091" s="543">
        <f t="shared" si="31"/>
        <v>0</v>
      </c>
      <c r="M2091" s="543"/>
      <c r="N2091" s="543"/>
      <c r="O2091" s="543"/>
      <c r="P2091" s="543"/>
      <c r="Q2091" s="543"/>
      <c r="R2091" s="543"/>
      <c r="S2091" s="543"/>
      <c r="T2091" s="543"/>
      <c r="U2091" s="543"/>
      <c r="V2091" s="543"/>
      <c r="W2091" s="543"/>
      <c r="X2091" s="543"/>
      <c r="Y2091" s="543"/>
    </row>
    <row r="2092" spans="1:25" x14ac:dyDescent="0.25">
      <c r="A2092" s="543"/>
      <c r="B2092" s="543"/>
      <c r="C2092" s="543"/>
      <c r="D2092" s="543"/>
      <c r="E2092" s="543"/>
      <c r="F2092" s="543"/>
      <c r="G2092" s="543"/>
      <c r="H2092" s="543"/>
      <c r="I2092" s="543"/>
      <c r="J2092" s="543"/>
      <c r="K2092" s="543"/>
      <c r="L2092" s="543">
        <f t="shared" si="31"/>
        <v>0</v>
      </c>
      <c r="M2092" s="543"/>
      <c r="N2092" s="543"/>
      <c r="O2092" s="543"/>
      <c r="P2092" s="543"/>
      <c r="Q2092" s="543"/>
      <c r="R2092" s="543"/>
      <c r="S2092" s="543"/>
      <c r="T2092" s="543"/>
      <c r="U2092" s="543"/>
      <c r="V2092" s="543"/>
      <c r="W2092" s="543"/>
      <c r="X2092" s="543"/>
      <c r="Y2092" s="543"/>
    </row>
    <row r="2093" spans="1:25" x14ac:dyDescent="0.25">
      <c r="A2093" s="543"/>
      <c r="B2093" s="543"/>
      <c r="C2093" s="543"/>
      <c r="D2093" s="543"/>
      <c r="E2093" s="543"/>
      <c r="F2093" s="543"/>
      <c r="G2093" s="543"/>
      <c r="H2093" s="543"/>
      <c r="I2093" s="543"/>
      <c r="J2093" s="543"/>
      <c r="K2093" s="543"/>
      <c r="L2093" s="543">
        <f t="shared" si="31"/>
        <v>0</v>
      </c>
      <c r="M2093" s="543"/>
      <c r="N2093" s="543"/>
      <c r="O2093" s="543"/>
      <c r="P2093" s="543"/>
      <c r="Q2093" s="543"/>
      <c r="R2093" s="543"/>
      <c r="S2093" s="543"/>
      <c r="T2093" s="543"/>
      <c r="U2093" s="543"/>
      <c r="V2093" s="543"/>
      <c r="W2093" s="543"/>
      <c r="X2093" s="543"/>
      <c r="Y2093" s="543"/>
    </row>
    <row r="2094" spans="1:25" x14ac:dyDescent="0.25">
      <c r="A2094" s="543"/>
      <c r="B2094" s="543"/>
      <c r="C2094" s="543"/>
      <c r="D2094" s="543"/>
      <c r="E2094" s="543"/>
      <c r="F2094" s="543"/>
      <c r="G2094" s="543"/>
      <c r="H2094" s="543"/>
      <c r="I2094" s="543"/>
      <c r="J2094" s="543"/>
      <c r="K2094" s="543"/>
      <c r="L2094" s="543">
        <f t="shared" si="31"/>
        <v>0</v>
      </c>
      <c r="M2094" s="543"/>
      <c r="N2094" s="543"/>
      <c r="O2094" s="543"/>
      <c r="P2094" s="543"/>
      <c r="Q2094" s="543"/>
      <c r="R2094" s="543"/>
      <c r="S2094" s="543"/>
      <c r="T2094" s="543"/>
      <c r="U2094" s="543"/>
      <c r="V2094" s="543"/>
      <c r="W2094" s="543"/>
      <c r="X2094" s="543"/>
      <c r="Y2094" s="543"/>
    </row>
    <row r="2095" spans="1:25" x14ac:dyDescent="0.25">
      <c r="A2095" s="543"/>
      <c r="B2095" s="543"/>
      <c r="C2095" s="543"/>
      <c r="D2095" s="543"/>
      <c r="E2095" s="543"/>
      <c r="F2095" s="543"/>
      <c r="G2095" s="543"/>
      <c r="H2095" s="543"/>
      <c r="I2095" s="543"/>
      <c r="J2095" s="543"/>
      <c r="K2095" s="543"/>
      <c r="L2095" s="543">
        <f t="shared" si="31"/>
        <v>0</v>
      </c>
      <c r="M2095" s="543"/>
      <c r="N2095" s="543"/>
      <c r="O2095" s="543"/>
      <c r="P2095" s="543"/>
      <c r="Q2095" s="543"/>
      <c r="R2095" s="543"/>
      <c r="S2095" s="543"/>
      <c r="T2095" s="543"/>
      <c r="U2095" s="543"/>
      <c r="V2095" s="543"/>
      <c r="W2095" s="543"/>
      <c r="X2095" s="543"/>
      <c r="Y2095" s="543"/>
    </row>
    <row r="2096" spans="1:25" x14ac:dyDescent="0.25">
      <c r="A2096" s="543"/>
      <c r="B2096" s="543"/>
      <c r="C2096" s="543"/>
      <c r="D2096" s="543"/>
      <c r="E2096" s="543"/>
      <c r="F2096" s="543"/>
      <c r="G2096" s="543"/>
      <c r="H2096" s="543"/>
      <c r="I2096" s="543"/>
      <c r="J2096" s="543"/>
      <c r="K2096" s="543"/>
      <c r="L2096" s="543">
        <f t="shared" si="31"/>
        <v>0</v>
      </c>
      <c r="M2096" s="543"/>
      <c r="N2096" s="543"/>
      <c r="O2096" s="543"/>
      <c r="P2096" s="543"/>
      <c r="Q2096" s="543"/>
      <c r="R2096" s="543"/>
      <c r="S2096" s="543"/>
      <c r="T2096" s="543"/>
      <c r="U2096" s="543"/>
      <c r="V2096" s="543"/>
      <c r="W2096" s="543"/>
      <c r="X2096" s="543"/>
      <c r="Y2096" s="543"/>
    </row>
    <row r="2097" spans="1:25" x14ac:dyDescent="0.25">
      <c r="A2097" s="543"/>
      <c r="B2097" s="543"/>
      <c r="C2097" s="543"/>
      <c r="D2097" s="543"/>
      <c r="E2097" s="543"/>
      <c r="F2097" s="543"/>
      <c r="G2097" s="543"/>
      <c r="H2097" s="543"/>
      <c r="I2097" s="543"/>
      <c r="J2097" s="543"/>
      <c r="K2097" s="543"/>
      <c r="L2097" s="543">
        <f t="shared" si="31"/>
        <v>0</v>
      </c>
      <c r="M2097" s="543"/>
      <c r="N2097" s="543"/>
      <c r="O2097" s="543"/>
      <c r="P2097" s="543"/>
      <c r="Q2097" s="543"/>
      <c r="R2097" s="543"/>
      <c r="S2097" s="543"/>
      <c r="T2097" s="543"/>
      <c r="U2097" s="543"/>
      <c r="V2097" s="543"/>
      <c r="W2097" s="543"/>
      <c r="X2097" s="543"/>
      <c r="Y2097" s="543"/>
    </row>
    <row r="2098" spans="1:25" x14ac:dyDescent="0.25">
      <c r="A2098" s="543"/>
      <c r="B2098" s="543"/>
      <c r="C2098" s="543"/>
      <c r="D2098" s="543"/>
      <c r="E2098" s="543"/>
      <c r="F2098" s="543"/>
      <c r="G2098" s="543"/>
      <c r="H2098" s="543"/>
      <c r="I2098" s="543"/>
      <c r="J2098" s="543"/>
      <c r="K2098" s="543"/>
      <c r="L2098" s="543">
        <f t="shared" si="31"/>
        <v>0</v>
      </c>
      <c r="M2098" s="543"/>
      <c r="N2098" s="543"/>
      <c r="O2098" s="543"/>
      <c r="P2098" s="543"/>
      <c r="Q2098" s="543"/>
      <c r="R2098" s="543"/>
      <c r="S2098" s="543"/>
      <c r="T2098" s="543"/>
      <c r="U2098" s="543"/>
      <c r="V2098" s="543"/>
      <c r="W2098" s="543"/>
      <c r="X2098" s="543"/>
      <c r="Y2098" s="543"/>
    </row>
    <row r="2099" spans="1:25" x14ac:dyDescent="0.25">
      <c r="A2099" s="543"/>
      <c r="B2099" s="543"/>
      <c r="C2099" s="543"/>
      <c r="D2099" s="543"/>
      <c r="E2099" s="543"/>
      <c r="F2099" s="543"/>
      <c r="G2099" s="543"/>
      <c r="H2099" s="543"/>
      <c r="I2099" s="543"/>
      <c r="J2099" s="543"/>
      <c r="K2099" s="543"/>
      <c r="L2099" s="543">
        <f t="shared" si="31"/>
        <v>0</v>
      </c>
      <c r="M2099" s="543"/>
      <c r="N2099" s="543"/>
      <c r="O2099" s="543"/>
      <c r="P2099" s="543"/>
      <c r="Q2099" s="543"/>
      <c r="R2099" s="543"/>
      <c r="S2099" s="543"/>
      <c r="T2099" s="543"/>
      <c r="U2099" s="543"/>
      <c r="V2099" s="543"/>
      <c r="W2099" s="543"/>
      <c r="X2099" s="543"/>
      <c r="Y2099" s="543"/>
    </row>
    <row r="2100" spans="1:25" x14ac:dyDescent="0.25">
      <c r="A2100" s="543"/>
      <c r="B2100" s="543"/>
      <c r="C2100" s="543"/>
      <c r="D2100" s="543"/>
      <c r="E2100" s="543"/>
      <c r="F2100" s="543"/>
      <c r="G2100" s="543"/>
      <c r="H2100" s="543"/>
      <c r="I2100" s="543"/>
      <c r="J2100" s="543"/>
      <c r="K2100" s="543"/>
      <c r="L2100" s="543">
        <f t="shared" si="31"/>
        <v>0</v>
      </c>
      <c r="M2100" s="543"/>
      <c r="N2100" s="543"/>
      <c r="O2100" s="543"/>
      <c r="P2100" s="543"/>
      <c r="Q2100" s="543"/>
      <c r="R2100" s="543"/>
      <c r="S2100" s="543"/>
      <c r="T2100" s="543"/>
      <c r="U2100" s="543"/>
      <c r="V2100" s="543"/>
      <c r="W2100" s="543"/>
      <c r="X2100" s="543"/>
      <c r="Y2100" s="543"/>
    </row>
    <row r="2101" spans="1:25" x14ac:dyDescent="0.25">
      <c r="A2101" s="543"/>
      <c r="B2101" s="543"/>
      <c r="C2101" s="543"/>
      <c r="D2101" s="543"/>
      <c r="E2101" s="543"/>
      <c r="F2101" s="543"/>
      <c r="G2101" s="543"/>
      <c r="H2101" s="543"/>
      <c r="I2101" s="543"/>
      <c r="J2101" s="543"/>
      <c r="K2101" s="543"/>
      <c r="L2101" s="543">
        <f t="shared" si="31"/>
        <v>0</v>
      </c>
      <c r="M2101" s="543"/>
      <c r="N2101" s="543"/>
      <c r="O2101" s="543"/>
      <c r="P2101" s="543"/>
      <c r="Q2101" s="543"/>
      <c r="R2101" s="543"/>
      <c r="S2101" s="543"/>
      <c r="T2101" s="543"/>
      <c r="U2101" s="543"/>
      <c r="V2101" s="543"/>
      <c r="W2101" s="543"/>
      <c r="X2101" s="543"/>
      <c r="Y2101" s="543"/>
    </row>
    <row r="2102" spans="1:25" x14ac:dyDescent="0.25">
      <c r="A2102" s="543"/>
      <c r="B2102" s="543"/>
      <c r="C2102" s="543"/>
      <c r="D2102" s="543"/>
      <c r="E2102" s="543"/>
      <c r="F2102" s="543"/>
      <c r="G2102" s="543"/>
      <c r="H2102" s="543"/>
      <c r="I2102" s="543"/>
      <c r="J2102" s="543"/>
      <c r="K2102" s="543"/>
      <c r="L2102" s="543">
        <f t="shared" si="31"/>
        <v>0</v>
      </c>
      <c r="M2102" s="543"/>
      <c r="N2102" s="543"/>
      <c r="O2102" s="543"/>
      <c r="P2102" s="543"/>
      <c r="Q2102" s="543"/>
      <c r="R2102" s="543"/>
      <c r="S2102" s="543"/>
      <c r="T2102" s="543"/>
      <c r="U2102" s="543"/>
      <c r="V2102" s="543"/>
      <c r="W2102" s="543"/>
      <c r="X2102" s="543"/>
      <c r="Y2102" s="543"/>
    </row>
    <row r="2103" spans="1:25" x14ac:dyDescent="0.25">
      <c r="A2103" s="543"/>
      <c r="B2103" s="543"/>
      <c r="C2103" s="543"/>
      <c r="D2103" s="543"/>
      <c r="E2103" s="543"/>
      <c r="F2103" s="543"/>
      <c r="G2103" s="543"/>
      <c r="H2103" s="543"/>
      <c r="I2103" s="543"/>
      <c r="J2103" s="543"/>
      <c r="K2103" s="543"/>
      <c r="L2103" s="543">
        <f t="shared" si="31"/>
        <v>0</v>
      </c>
      <c r="M2103" s="543"/>
      <c r="N2103" s="543"/>
      <c r="O2103" s="543"/>
      <c r="P2103" s="543"/>
      <c r="Q2103" s="543"/>
      <c r="R2103" s="543"/>
      <c r="S2103" s="543"/>
      <c r="T2103" s="543"/>
      <c r="U2103" s="543"/>
      <c r="V2103" s="543"/>
      <c r="W2103" s="543"/>
      <c r="X2103" s="543"/>
      <c r="Y2103" s="543"/>
    </row>
    <row r="2104" spans="1:25" x14ac:dyDescent="0.25">
      <c r="A2104" s="543"/>
      <c r="B2104" s="543"/>
      <c r="C2104" s="543"/>
      <c r="D2104" s="543"/>
      <c r="E2104" s="543"/>
      <c r="F2104" s="543"/>
      <c r="G2104" s="543"/>
      <c r="H2104" s="543"/>
      <c r="I2104" s="543"/>
      <c r="J2104" s="543"/>
      <c r="K2104" s="543"/>
      <c r="L2104" s="543">
        <f t="shared" si="31"/>
        <v>0</v>
      </c>
      <c r="M2104" s="543"/>
      <c r="N2104" s="543"/>
      <c r="O2104" s="543"/>
      <c r="P2104" s="543"/>
      <c r="Q2104" s="543"/>
      <c r="R2104" s="543"/>
      <c r="S2104" s="543"/>
      <c r="T2104" s="543"/>
      <c r="U2104" s="543"/>
      <c r="V2104" s="543"/>
      <c r="W2104" s="543"/>
      <c r="X2104" s="543"/>
      <c r="Y2104" s="543"/>
    </row>
    <row r="2105" spans="1:25" x14ac:dyDescent="0.25">
      <c r="A2105" s="543"/>
      <c r="B2105" s="543"/>
      <c r="C2105" s="543"/>
      <c r="D2105" s="543"/>
      <c r="E2105" s="543"/>
      <c r="F2105" s="543"/>
      <c r="G2105" s="543"/>
      <c r="H2105" s="543"/>
      <c r="I2105" s="543"/>
      <c r="J2105" s="543"/>
      <c r="K2105" s="543"/>
      <c r="L2105" s="543">
        <f t="shared" si="31"/>
        <v>0</v>
      </c>
      <c r="M2105" s="543"/>
      <c r="N2105" s="543"/>
      <c r="O2105" s="543"/>
      <c r="P2105" s="543"/>
      <c r="Q2105" s="543"/>
      <c r="R2105" s="543"/>
      <c r="S2105" s="543"/>
      <c r="T2105" s="543"/>
      <c r="U2105" s="543"/>
      <c r="V2105" s="543"/>
      <c r="W2105" s="543"/>
      <c r="X2105" s="543"/>
      <c r="Y2105" s="543"/>
    </row>
    <row r="2106" spans="1:25" x14ac:dyDescent="0.25">
      <c r="A2106" s="543"/>
      <c r="B2106" s="543"/>
      <c r="C2106" s="543"/>
      <c r="D2106" s="543"/>
      <c r="E2106" s="543"/>
      <c r="F2106" s="543"/>
      <c r="G2106" s="543"/>
      <c r="H2106" s="543"/>
      <c r="I2106" s="543"/>
      <c r="J2106" s="543"/>
      <c r="K2106" s="543"/>
      <c r="L2106" s="543">
        <f t="shared" si="31"/>
        <v>0</v>
      </c>
      <c r="M2106" s="543"/>
      <c r="N2106" s="543"/>
      <c r="O2106" s="543"/>
      <c r="P2106" s="543"/>
      <c r="Q2106" s="543"/>
      <c r="R2106" s="543"/>
      <c r="S2106" s="543"/>
      <c r="T2106" s="543"/>
      <c r="U2106" s="543"/>
      <c r="V2106" s="543"/>
      <c r="W2106" s="543"/>
      <c r="X2106" s="543"/>
      <c r="Y2106" s="543"/>
    </row>
    <row r="2107" spans="1:25" x14ac:dyDescent="0.25">
      <c r="A2107" s="543"/>
      <c r="B2107" s="543"/>
      <c r="C2107" s="543"/>
      <c r="D2107" s="543"/>
      <c r="E2107" s="543"/>
      <c r="F2107" s="543"/>
      <c r="G2107" s="543"/>
      <c r="H2107" s="543"/>
      <c r="I2107" s="543"/>
      <c r="J2107" s="543"/>
      <c r="K2107" s="543"/>
      <c r="L2107" s="543">
        <f t="shared" si="31"/>
        <v>0</v>
      </c>
      <c r="M2107" s="543"/>
      <c r="N2107" s="543"/>
      <c r="O2107" s="543"/>
      <c r="P2107" s="543"/>
      <c r="Q2107" s="543"/>
      <c r="R2107" s="543"/>
      <c r="S2107" s="543"/>
      <c r="T2107" s="543"/>
      <c r="U2107" s="543"/>
      <c r="V2107" s="543"/>
      <c r="W2107" s="543"/>
      <c r="X2107" s="543"/>
      <c r="Y2107" s="543"/>
    </row>
    <row r="2108" spans="1:25" x14ac:dyDescent="0.25">
      <c r="A2108" s="543"/>
      <c r="B2108" s="543"/>
      <c r="C2108" s="543"/>
      <c r="D2108" s="543"/>
      <c r="E2108" s="543"/>
      <c r="F2108" s="543"/>
      <c r="G2108" s="543"/>
      <c r="H2108" s="543"/>
      <c r="I2108" s="543"/>
      <c r="J2108" s="543"/>
      <c r="K2108" s="543"/>
      <c r="L2108" s="543">
        <f t="shared" si="31"/>
        <v>0</v>
      </c>
      <c r="M2108" s="543"/>
      <c r="N2108" s="543"/>
      <c r="O2108" s="543"/>
      <c r="P2108" s="543"/>
      <c r="Q2108" s="543"/>
      <c r="R2108" s="543"/>
      <c r="S2108" s="543"/>
      <c r="T2108" s="543"/>
      <c r="U2108" s="543"/>
      <c r="V2108" s="543"/>
      <c r="W2108" s="543"/>
      <c r="X2108" s="543"/>
      <c r="Y2108" s="543"/>
    </row>
    <row r="2109" spans="1:25" x14ac:dyDescent="0.25">
      <c r="A2109" s="543"/>
      <c r="B2109" s="543"/>
      <c r="C2109" s="543"/>
      <c r="D2109" s="543"/>
      <c r="E2109" s="543"/>
      <c r="F2109" s="543"/>
      <c r="G2109" s="543"/>
      <c r="H2109" s="543"/>
      <c r="I2109" s="543"/>
      <c r="J2109" s="543"/>
      <c r="K2109" s="543"/>
      <c r="L2109" s="543">
        <f t="shared" si="31"/>
        <v>0</v>
      </c>
      <c r="M2109" s="543"/>
      <c r="N2109" s="543"/>
      <c r="O2109" s="543"/>
      <c r="P2109" s="543"/>
      <c r="Q2109" s="543"/>
      <c r="R2109" s="543"/>
      <c r="S2109" s="543"/>
      <c r="T2109" s="543"/>
      <c r="U2109" s="543"/>
      <c r="V2109" s="543"/>
      <c r="W2109" s="543"/>
      <c r="X2109" s="543"/>
      <c r="Y2109" s="543"/>
    </row>
    <row r="2110" spans="1:25" x14ac:dyDescent="0.25">
      <c r="A2110" s="543"/>
      <c r="B2110" s="543"/>
      <c r="C2110" s="543"/>
      <c r="D2110" s="543"/>
      <c r="E2110" s="543"/>
      <c r="F2110" s="543"/>
      <c r="G2110" s="543"/>
      <c r="H2110" s="543"/>
      <c r="I2110" s="543"/>
      <c r="J2110" s="543"/>
      <c r="K2110" s="543"/>
      <c r="L2110" s="543">
        <f t="shared" si="31"/>
        <v>0</v>
      </c>
      <c r="M2110" s="543"/>
      <c r="N2110" s="543"/>
      <c r="O2110" s="543"/>
      <c r="P2110" s="543"/>
      <c r="Q2110" s="543"/>
      <c r="R2110" s="543"/>
      <c r="S2110" s="543"/>
      <c r="T2110" s="543"/>
      <c r="U2110" s="543"/>
      <c r="V2110" s="543"/>
      <c r="W2110" s="543"/>
      <c r="X2110" s="543"/>
      <c r="Y2110" s="543"/>
    </row>
    <row r="2111" spans="1:25" x14ac:dyDescent="0.25">
      <c r="A2111" s="543"/>
      <c r="B2111" s="543"/>
      <c r="C2111" s="543"/>
      <c r="D2111" s="543"/>
      <c r="E2111" s="543"/>
      <c r="F2111" s="543"/>
      <c r="G2111" s="543"/>
      <c r="H2111" s="543"/>
      <c r="I2111" s="543"/>
      <c r="J2111" s="543"/>
      <c r="K2111" s="543"/>
      <c r="L2111" s="543">
        <f t="shared" si="31"/>
        <v>0</v>
      </c>
      <c r="M2111" s="543"/>
      <c r="N2111" s="543"/>
      <c r="O2111" s="543"/>
      <c r="P2111" s="543"/>
      <c r="Q2111" s="543"/>
      <c r="R2111" s="543"/>
      <c r="S2111" s="543"/>
      <c r="T2111" s="543"/>
      <c r="U2111" s="543"/>
      <c r="V2111" s="543"/>
      <c r="W2111" s="543"/>
      <c r="X2111" s="543"/>
      <c r="Y2111" s="543"/>
    </row>
    <row r="2112" spans="1:25" x14ac:dyDescent="0.25">
      <c r="A2112" s="543"/>
      <c r="B2112" s="543"/>
      <c r="C2112" s="543"/>
      <c r="D2112" s="543"/>
      <c r="E2112" s="543"/>
      <c r="F2112" s="543"/>
      <c r="G2112" s="543"/>
      <c r="H2112" s="543"/>
      <c r="I2112" s="543"/>
      <c r="J2112" s="543"/>
      <c r="K2112" s="543"/>
      <c r="L2112" s="543">
        <f t="shared" si="31"/>
        <v>0</v>
      </c>
      <c r="M2112" s="543"/>
      <c r="N2112" s="543"/>
      <c r="O2112" s="543"/>
      <c r="P2112" s="543"/>
      <c r="Q2112" s="543"/>
      <c r="R2112" s="543"/>
      <c r="S2112" s="543"/>
      <c r="T2112" s="543"/>
      <c r="U2112" s="543"/>
      <c r="V2112" s="543"/>
      <c r="W2112" s="543"/>
      <c r="X2112" s="543"/>
      <c r="Y2112" s="543"/>
    </row>
    <row r="2113" spans="1:25" x14ac:dyDescent="0.25">
      <c r="A2113" s="543"/>
      <c r="B2113" s="543"/>
      <c r="C2113" s="543"/>
      <c r="D2113" s="543"/>
      <c r="E2113" s="543"/>
      <c r="F2113" s="543"/>
      <c r="G2113" s="543"/>
      <c r="H2113" s="543"/>
      <c r="I2113" s="543"/>
      <c r="J2113" s="543"/>
      <c r="K2113" s="543"/>
      <c r="L2113" s="543">
        <f t="shared" si="31"/>
        <v>0</v>
      </c>
      <c r="M2113" s="543"/>
      <c r="N2113" s="543"/>
      <c r="O2113" s="543"/>
      <c r="P2113" s="543"/>
      <c r="Q2113" s="543"/>
      <c r="R2113" s="543"/>
      <c r="S2113" s="543"/>
      <c r="T2113" s="543"/>
      <c r="U2113" s="543"/>
      <c r="V2113" s="543"/>
      <c r="W2113" s="543"/>
      <c r="X2113" s="543"/>
      <c r="Y2113" s="543"/>
    </row>
    <row r="2114" spans="1:25" x14ac:dyDescent="0.25">
      <c r="A2114" s="543"/>
      <c r="B2114" s="543"/>
      <c r="C2114" s="543"/>
      <c r="D2114" s="543"/>
      <c r="E2114" s="543"/>
      <c r="F2114" s="543"/>
      <c r="G2114" s="543"/>
      <c r="H2114" s="543"/>
      <c r="I2114" s="543"/>
      <c r="J2114" s="543"/>
      <c r="K2114" s="543"/>
      <c r="L2114" s="543">
        <f t="shared" si="31"/>
        <v>0</v>
      </c>
      <c r="M2114" s="543"/>
      <c r="N2114" s="543"/>
      <c r="O2114" s="543"/>
      <c r="P2114" s="543"/>
      <c r="Q2114" s="543"/>
      <c r="R2114" s="543"/>
      <c r="S2114" s="543"/>
      <c r="T2114" s="543"/>
      <c r="U2114" s="543"/>
      <c r="V2114" s="543"/>
      <c r="W2114" s="543"/>
      <c r="X2114" s="543"/>
      <c r="Y2114" s="543"/>
    </row>
    <row r="2115" spans="1:25" x14ac:dyDescent="0.25">
      <c r="A2115" s="543"/>
      <c r="B2115" s="543"/>
      <c r="C2115" s="543"/>
      <c r="D2115" s="543"/>
      <c r="E2115" s="543"/>
      <c r="F2115" s="543"/>
      <c r="G2115" s="543"/>
      <c r="H2115" s="543"/>
      <c r="I2115" s="543"/>
      <c r="J2115" s="543"/>
      <c r="K2115" s="543"/>
      <c r="L2115" s="543">
        <f t="shared" si="31"/>
        <v>0</v>
      </c>
      <c r="M2115" s="543"/>
      <c r="N2115" s="543"/>
      <c r="O2115" s="543"/>
      <c r="P2115" s="543"/>
      <c r="Q2115" s="543"/>
      <c r="R2115" s="543"/>
      <c r="S2115" s="543"/>
      <c r="T2115" s="543"/>
      <c r="U2115" s="543"/>
      <c r="V2115" s="543"/>
      <c r="W2115" s="543"/>
      <c r="X2115" s="543"/>
      <c r="Y2115" s="543"/>
    </row>
    <row r="2116" spans="1:25" x14ac:dyDescent="0.25">
      <c r="A2116" s="543"/>
      <c r="B2116" s="543"/>
      <c r="C2116" s="543"/>
      <c r="D2116" s="543"/>
      <c r="E2116" s="543"/>
      <c r="F2116" s="543"/>
      <c r="G2116" s="543"/>
      <c r="H2116" s="543"/>
      <c r="I2116" s="543"/>
      <c r="J2116" s="543"/>
      <c r="K2116" s="543"/>
      <c r="L2116" s="543">
        <f t="shared" si="31"/>
        <v>0</v>
      </c>
      <c r="M2116" s="543"/>
      <c r="N2116" s="543"/>
      <c r="O2116" s="543"/>
      <c r="P2116" s="543"/>
      <c r="Q2116" s="543"/>
      <c r="R2116" s="543"/>
      <c r="S2116" s="543"/>
      <c r="T2116" s="543"/>
      <c r="U2116" s="543"/>
      <c r="V2116" s="543"/>
      <c r="W2116" s="543"/>
      <c r="X2116" s="543"/>
      <c r="Y2116" s="543"/>
    </row>
    <row r="2117" spans="1:25" x14ac:dyDescent="0.25">
      <c r="A2117" s="543"/>
      <c r="B2117" s="543"/>
      <c r="C2117" s="543"/>
      <c r="D2117" s="543"/>
      <c r="E2117" s="543"/>
      <c r="F2117" s="543"/>
      <c r="G2117" s="543"/>
      <c r="H2117" s="543"/>
      <c r="I2117" s="543"/>
      <c r="J2117" s="543"/>
      <c r="K2117" s="543"/>
      <c r="L2117" s="543">
        <f t="shared" si="31"/>
        <v>0</v>
      </c>
      <c r="M2117" s="543"/>
      <c r="N2117" s="543"/>
      <c r="O2117" s="543"/>
      <c r="P2117" s="543"/>
      <c r="Q2117" s="543"/>
      <c r="R2117" s="543"/>
      <c r="S2117" s="543"/>
      <c r="T2117" s="543"/>
      <c r="U2117" s="543"/>
      <c r="V2117" s="543"/>
      <c r="W2117" s="543"/>
      <c r="X2117" s="543"/>
      <c r="Y2117" s="543"/>
    </row>
    <row r="2118" spans="1:25" x14ac:dyDescent="0.25">
      <c r="A2118" s="543"/>
      <c r="B2118" s="543"/>
      <c r="C2118" s="543"/>
      <c r="D2118" s="543"/>
      <c r="E2118" s="543"/>
      <c r="F2118" s="543"/>
      <c r="G2118" s="543"/>
      <c r="H2118" s="543"/>
      <c r="I2118" s="543"/>
      <c r="J2118" s="543"/>
      <c r="K2118" s="543"/>
      <c r="L2118" s="543">
        <f t="shared" si="31"/>
        <v>0</v>
      </c>
      <c r="M2118" s="543"/>
      <c r="N2118" s="543"/>
      <c r="O2118" s="543"/>
      <c r="P2118" s="543"/>
      <c r="Q2118" s="543"/>
      <c r="R2118" s="543"/>
      <c r="S2118" s="543"/>
      <c r="T2118" s="543"/>
      <c r="U2118" s="543"/>
      <c r="V2118" s="543"/>
      <c r="W2118" s="543"/>
      <c r="X2118" s="543"/>
      <c r="Y2118" s="543"/>
    </row>
    <row r="2119" spans="1:25" x14ac:dyDescent="0.25">
      <c r="A2119" s="543"/>
      <c r="B2119" s="543"/>
      <c r="C2119" s="543"/>
      <c r="D2119" s="543"/>
      <c r="E2119" s="543"/>
      <c r="F2119" s="543"/>
      <c r="G2119" s="543"/>
      <c r="H2119" s="543"/>
      <c r="I2119" s="543"/>
      <c r="J2119" s="543"/>
      <c r="K2119" s="543"/>
      <c r="L2119" s="543">
        <f t="shared" si="31"/>
        <v>0</v>
      </c>
      <c r="M2119" s="543"/>
      <c r="N2119" s="543"/>
      <c r="O2119" s="543"/>
      <c r="P2119" s="543"/>
      <c r="Q2119" s="543"/>
      <c r="R2119" s="543"/>
      <c r="S2119" s="543"/>
      <c r="T2119" s="543"/>
      <c r="U2119" s="543"/>
      <c r="V2119" s="543"/>
      <c r="W2119" s="543"/>
      <c r="X2119" s="543"/>
      <c r="Y2119" s="543"/>
    </row>
    <row r="2120" spans="1:25" x14ac:dyDescent="0.25">
      <c r="A2120" s="543"/>
      <c r="B2120" s="543"/>
      <c r="C2120" s="543"/>
      <c r="D2120" s="543"/>
      <c r="E2120" s="543"/>
      <c r="F2120" s="543"/>
      <c r="G2120" s="543"/>
      <c r="H2120" s="543"/>
      <c r="I2120" s="543"/>
      <c r="J2120" s="543"/>
      <c r="K2120" s="543"/>
      <c r="L2120" s="543">
        <f t="shared" si="31"/>
        <v>0</v>
      </c>
      <c r="M2120" s="543"/>
      <c r="N2120" s="543"/>
      <c r="O2120" s="543"/>
      <c r="P2120" s="543"/>
      <c r="Q2120" s="543"/>
      <c r="R2120" s="543"/>
      <c r="S2120" s="543"/>
      <c r="T2120" s="543"/>
      <c r="U2120" s="543"/>
      <c r="V2120" s="543"/>
      <c r="W2120" s="543"/>
      <c r="X2120" s="543"/>
      <c r="Y2120" s="543"/>
    </row>
    <row r="2121" spans="1:25" x14ac:dyDescent="0.25">
      <c r="A2121" s="543"/>
      <c r="B2121" s="543"/>
      <c r="C2121" s="543"/>
      <c r="D2121" s="543"/>
      <c r="E2121" s="543"/>
      <c r="F2121" s="543"/>
      <c r="G2121" s="543"/>
      <c r="H2121" s="543"/>
      <c r="I2121" s="543"/>
      <c r="J2121" s="543"/>
      <c r="K2121" s="543"/>
      <c r="L2121" s="543">
        <f t="shared" si="31"/>
        <v>0</v>
      </c>
      <c r="M2121" s="543"/>
      <c r="N2121" s="543"/>
      <c r="O2121" s="543"/>
      <c r="P2121" s="543"/>
      <c r="Q2121" s="543"/>
      <c r="R2121" s="543"/>
      <c r="S2121" s="543"/>
      <c r="T2121" s="543"/>
      <c r="U2121" s="543"/>
      <c r="V2121" s="543"/>
      <c r="W2121" s="543"/>
      <c r="X2121" s="543"/>
      <c r="Y2121" s="543"/>
    </row>
    <row r="2122" spans="1:25" x14ac:dyDescent="0.25">
      <c r="A2122" s="543"/>
      <c r="B2122" s="543"/>
      <c r="C2122" s="543"/>
      <c r="D2122" s="543"/>
      <c r="E2122" s="543"/>
      <c r="F2122" s="543"/>
      <c r="G2122" s="543"/>
      <c r="H2122" s="543"/>
      <c r="I2122" s="543"/>
      <c r="J2122" s="543"/>
      <c r="K2122" s="543"/>
      <c r="L2122" s="543">
        <f t="shared" si="31"/>
        <v>0</v>
      </c>
      <c r="M2122" s="543"/>
      <c r="N2122" s="543"/>
      <c r="O2122" s="543"/>
      <c r="P2122" s="543"/>
      <c r="Q2122" s="543"/>
      <c r="R2122" s="543"/>
      <c r="S2122" s="543"/>
      <c r="T2122" s="543"/>
      <c r="U2122" s="543"/>
      <c r="V2122" s="543"/>
      <c r="W2122" s="543"/>
      <c r="X2122" s="543"/>
      <c r="Y2122" s="543"/>
    </row>
    <row r="2123" spans="1:25" x14ac:dyDescent="0.25">
      <c r="A2123" s="543"/>
      <c r="B2123" s="543"/>
      <c r="C2123" s="543"/>
      <c r="D2123" s="543"/>
      <c r="E2123" s="543"/>
      <c r="F2123" s="543"/>
      <c r="G2123" s="543"/>
      <c r="H2123" s="543"/>
      <c r="I2123" s="543"/>
      <c r="J2123" s="543"/>
      <c r="K2123" s="543"/>
      <c r="L2123" s="543">
        <f t="shared" si="31"/>
        <v>0</v>
      </c>
      <c r="M2123" s="543"/>
      <c r="N2123" s="543"/>
      <c r="O2123" s="543"/>
      <c r="P2123" s="543"/>
      <c r="Q2123" s="543"/>
      <c r="R2123" s="543"/>
      <c r="S2123" s="543"/>
      <c r="T2123" s="543"/>
      <c r="U2123" s="543"/>
      <c r="V2123" s="543"/>
      <c r="W2123" s="543"/>
      <c r="X2123" s="543"/>
      <c r="Y2123" s="543"/>
    </row>
    <row r="2124" spans="1:25" x14ac:dyDescent="0.25">
      <c r="A2124" s="543"/>
      <c r="B2124" s="543"/>
      <c r="C2124" s="543"/>
      <c r="D2124" s="543"/>
      <c r="E2124" s="543"/>
      <c r="F2124" s="543"/>
      <c r="G2124" s="543"/>
      <c r="H2124" s="543"/>
      <c r="I2124" s="543"/>
      <c r="J2124" s="543"/>
      <c r="K2124" s="543"/>
      <c r="L2124" s="543">
        <f t="shared" si="31"/>
        <v>0</v>
      </c>
      <c r="M2124" s="543"/>
      <c r="N2124" s="543"/>
      <c r="O2124" s="543"/>
      <c r="P2124" s="543"/>
      <c r="Q2124" s="543"/>
      <c r="R2124" s="543"/>
      <c r="S2124" s="543"/>
      <c r="T2124" s="543"/>
      <c r="U2124" s="543"/>
      <c r="V2124" s="543"/>
      <c r="W2124" s="543"/>
      <c r="X2124" s="543"/>
      <c r="Y2124" s="543"/>
    </row>
    <row r="2125" spans="1:25" x14ac:dyDescent="0.25">
      <c r="A2125" s="543"/>
      <c r="B2125" s="543"/>
      <c r="C2125" s="543"/>
      <c r="D2125" s="543"/>
      <c r="E2125" s="543"/>
      <c r="F2125" s="543"/>
      <c r="G2125" s="543"/>
      <c r="H2125" s="543"/>
      <c r="I2125" s="543"/>
      <c r="J2125" s="543"/>
      <c r="K2125" s="543"/>
      <c r="L2125" s="543">
        <f t="shared" si="31"/>
        <v>0</v>
      </c>
      <c r="M2125" s="543"/>
      <c r="N2125" s="543"/>
      <c r="O2125" s="543"/>
      <c r="P2125" s="543"/>
      <c r="Q2125" s="543"/>
      <c r="R2125" s="543"/>
      <c r="S2125" s="543"/>
      <c r="T2125" s="543"/>
      <c r="U2125" s="543"/>
      <c r="V2125" s="543"/>
      <c r="W2125" s="543"/>
      <c r="X2125" s="543"/>
      <c r="Y2125" s="543"/>
    </row>
    <row r="2126" spans="1:25" x14ac:dyDescent="0.25">
      <c r="A2126" s="543"/>
      <c r="B2126" s="543"/>
      <c r="C2126" s="543"/>
      <c r="D2126" s="543"/>
      <c r="E2126" s="543"/>
      <c r="F2126" s="543"/>
      <c r="G2126" s="543"/>
      <c r="H2126" s="543"/>
      <c r="I2126" s="543"/>
      <c r="J2126" s="543"/>
      <c r="K2126" s="543"/>
      <c r="L2126" s="543">
        <f t="shared" si="31"/>
        <v>0</v>
      </c>
      <c r="M2126" s="543"/>
      <c r="N2126" s="543"/>
      <c r="O2126" s="543"/>
      <c r="P2126" s="543"/>
      <c r="Q2126" s="543"/>
      <c r="R2126" s="543"/>
      <c r="S2126" s="543"/>
      <c r="T2126" s="543"/>
      <c r="U2126" s="543"/>
      <c r="V2126" s="543"/>
      <c r="W2126" s="543"/>
      <c r="X2126" s="543"/>
      <c r="Y2126" s="543"/>
    </row>
    <row r="2127" spans="1:25" x14ac:dyDescent="0.25">
      <c r="A2127" s="543"/>
      <c r="B2127" s="543"/>
      <c r="C2127" s="543"/>
      <c r="D2127" s="543"/>
      <c r="E2127" s="543"/>
      <c r="F2127" s="543"/>
      <c r="G2127" s="543"/>
      <c r="H2127" s="543"/>
      <c r="I2127" s="543"/>
      <c r="J2127" s="543"/>
      <c r="K2127" s="543"/>
      <c r="L2127" s="543">
        <f t="shared" si="31"/>
        <v>0</v>
      </c>
      <c r="M2127" s="543"/>
      <c r="N2127" s="543"/>
      <c r="O2127" s="543"/>
      <c r="P2127" s="543"/>
      <c r="Q2127" s="543"/>
      <c r="R2127" s="543"/>
      <c r="S2127" s="543"/>
      <c r="T2127" s="543"/>
      <c r="U2127" s="543"/>
      <c r="V2127" s="543"/>
      <c r="W2127" s="543"/>
      <c r="X2127" s="543"/>
      <c r="Y2127" s="543"/>
    </row>
    <row r="2128" spans="1:25" x14ac:dyDescent="0.25">
      <c r="A2128" s="543"/>
      <c r="B2128" s="543"/>
      <c r="C2128" s="543"/>
      <c r="D2128" s="543"/>
      <c r="E2128" s="543"/>
      <c r="F2128" s="543"/>
      <c r="G2128" s="543"/>
      <c r="H2128" s="543"/>
      <c r="I2128" s="543"/>
      <c r="J2128" s="543"/>
      <c r="K2128" s="543"/>
      <c r="L2128" s="543">
        <f t="shared" si="31"/>
        <v>0</v>
      </c>
      <c r="M2128" s="543"/>
      <c r="N2128" s="543"/>
      <c r="O2128" s="543"/>
      <c r="P2128" s="543"/>
      <c r="Q2128" s="543"/>
      <c r="R2128" s="543"/>
      <c r="S2128" s="543"/>
      <c r="T2128" s="543"/>
      <c r="U2128" s="543"/>
      <c r="V2128" s="543"/>
      <c r="W2128" s="543"/>
      <c r="X2128" s="543"/>
      <c r="Y2128" s="543"/>
    </row>
    <row r="2129" spans="1:25" x14ac:dyDescent="0.25">
      <c r="A2129" s="543"/>
      <c r="B2129" s="543"/>
      <c r="C2129" s="543"/>
      <c r="D2129" s="543"/>
      <c r="E2129" s="543"/>
      <c r="F2129" s="543"/>
      <c r="G2129" s="543"/>
      <c r="H2129" s="543"/>
      <c r="I2129" s="543"/>
      <c r="J2129" s="543"/>
      <c r="K2129" s="543"/>
      <c r="L2129" s="543">
        <f t="shared" si="31"/>
        <v>0</v>
      </c>
      <c r="M2129" s="543"/>
      <c r="N2129" s="543"/>
      <c r="O2129" s="543"/>
      <c r="P2129" s="543"/>
      <c r="Q2129" s="543"/>
      <c r="R2129" s="543"/>
      <c r="S2129" s="543"/>
      <c r="T2129" s="543"/>
      <c r="U2129" s="543"/>
      <c r="V2129" s="543"/>
      <c r="W2129" s="543"/>
      <c r="X2129" s="543"/>
      <c r="Y2129" s="543"/>
    </row>
    <row r="2130" spans="1:25" x14ac:dyDescent="0.25">
      <c r="A2130" s="543"/>
      <c r="B2130" s="543"/>
      <c r="C2130" s="543"/>
      <c r="D2130" s="543"/>
      <c r="E2130" s="543"/>
      <c r="F2130" s="543"/>
      <c r="G2130" s="543"/>
      <c r="H2130" s="543"/>
      <c r="I2130" s="543"/>
      <c r="J2130" s="543"/>
      <c r="K2130" s="543"/>
      <c r="L2130" s="543">
        <f t="shared" si="31"/>
        <v>0</v>
      </c>
      <c r="M2130" s="543"/>
      <c r="N2130" s="543"/>
      <c r="O2130" s="543"/>
      <c r="P2130" s="543"/>
      <c r="Q2130" s="543"/>
      <c r="R2130" s="543"/>
      <c r="S2130" s="543"/>
      <c r="T2130" s="543"/>
      <c r="U2130" s="543"/>
      <c r="V2130" s="543"/>
      <c r="W2130" s="543"/>
      <c r="X2130" s="543"/>
      <c r="Y2130" s="543"/>
    </row>
    <row r="2131" spans="1:25" x14ac:dyDescent="0.25">
      <c r="A2131" s="543"/>
      <c r="B2131" s="543"/>
      <c r="C2131" s="543"/>
      <c r="D2131" s="543"/>
      <c r="E2131" s="543"/>
      <c r="F2131" s="543"/>
      <c r="G2131" s="543"/>
      <c r="H2131" s="543"/>
      <c r="I2131" s="543"/>
      <c r="J2131" s="543"/>
      <c r="K2131" s="543"/>
      <c r="L2131" s="543">
        <f t="shared" si="31"/>
        <v>0</v>
      </c>
      <c r="M2131" s="543"/>
      <c r="N2131" s="543"/>
      <c r="O2131" s="543"/>
      <c r="P2131" s="543"/>
      <c r="Q2131" s="543"/>
      <c r="R2131" s="543"/>
      <c r="S2131" s="543"/>
      <c r="T2131" s="543"/>
      <c r="U2131" s="543"/>
      <c r="V2131" s="543"/>
      <c r="W2131" s="543"/>
      <c r="X2131" s="543"/>
      <c r="Y2131" s="543"/>
    </row>
    <row r="2132" spans="1:25" x14ac:dyDescent="0.25">
      <c r="A2132" s="543"/>
      <c r="B2132" s="543"/>
      <c r="C2132" s="543"/>
      <c r="D2132" s="543"/>
      <c r="E2132" s="543"/>
      <c r="F2132" s="543"/>
      <c r="G2132" s="543"/>
      <c r="H2132" s="543"/>
      <c r="I2132" s="543"/>
      <c r="J2132" s="543"/>
      <c r="K2132" s="543"/>
      <c r="L2132" s="543">
        <f t="shared" si="31"/>
        <v>0</v>
      </c>
      <c r="M2132" s="543"/>
      <c r="N2132" s="543"/>
      <c r="O2132" s="543"/>
      <c r="P2132" s="543"/>
      <c r="Q2132" s="543"/>
      <c r="R2132" s="543"/>
      <c r="S2132" s="543"/>
      <c r="T2132" s="543"/>
      <c r="U2132" s="543"/>
      <c r="V2132" s="543"/>
      <c r="W2132" s="543"/>
      <c r="X2132" s="543"/>
      <c r="Y2132" s="543"/>
    </row>
    <row r="2133" spans="1:25" x14ac:dyDescent="0.25">
      <c r="A2133" s="543"/>
      <c r="B2133" s="543"/>
      <c r="C2133" s="543"/>
      <c r="D2133" s="543"/>
      <c r="E2133" s="543"/>
      <c r="F2133" s="543"/>
      <c r="G2133" s="543"/>
      <c r="H2133" s="543"/>
      <c r="I2133" s="543"/>
      <c r="J2133" s="543"/>
      <c r="K2133" s="543"/>
      <c r="L2133" s="543">
        <f t="shared" si="31"/>
        <v>0</v>
      </c>
      <c r="M2133" s="543"/>
      <c r="N2133" s="543"/>
      <c r="O2133" s="543"/>
      <c r="P2133" s="543"/>
      <c r="Q2133" s="543"/>
      <c r="R2133" s="543"/>
      <c r="S2133" s="543"/>
      <c r="T2133" s="543"/>
      <c r="U2133" s="543"/>
      <c r="V2133" s="543"/>
      <c r="W2133" s="543"/>
      <c r="X2133" s="543"/>
      <c r="Y2133" s="543"/>
    </row>
    <row r="2134" spans="1:25" x14ac:dyDescent="0.25">
      <c r="A2134" s="543"/>
      <c r="B2134" s="543"/>
      <c r="C2134" s="543"/>
      <c r="D2134" s="543"/>
      <c r="E2134" s="543"/>
      <c r="F2134" s="543"/>
      <c r="G2134" s="543"/>
      <c r="H2134" s="543"/>
      <c r="I2134" s="543"/>
      <c r="J2134" s="543"/>
      <c r="K2134" s="543"/>
      <c r="L2134" s="543">
        <f t="shared" si="31"/>
        <v>0</v>
      </c>
      <c r="M2134" s="543"/>
      <c r="N2134" s="543"/>
      <c r="O2134" s="543"/>
      <c r="P2134" s="543"/>
      <c r="Q2134" s="543"/>
      <c r="R2134" s="543"/>
      <c r="S2134" s="543"/>
      <c r="T2134" s="543"/>
      <c r="U2134" s="543"/>
      <c r="V2134" s="543"/>
      <c r="W2134" s="543"/>
      <c r="X2134" s="543"/>
      <c r="Y2134" s="543"/>
    </row>
    <row r="2135" spans="1:25" x14ac:dyDescent="0.25">
      <c r="A2135" s="543"/>
      <c r="B2135" s="543"/>
      <c r="C2135" s="543"/>
      <c r="D2135" s="543"/>
      <c r="E2135" s="543"/>
      <c r="F2135" s="543"/>
      <c r="G2135" s="543"/>
      <c r="H2135" s="543"/>
      <c r="I2135" s="543"/>
      <c r="J2135" s="543"/>
      <c r="K2135" s="543"/>
      <c r="L2135" s="543">
        <f t="shared" si="31"/>
        <v>0</v>
      </c>
      <c r="M2135" s="543"/>
      <c r="N2135" s="543"/>
      <c r="O2135" s="543"/>
      <c r="P2135" s="543"/>
      <c r="Q2135" s="543"/>
      <c r="R2135" s="543"/>
      <c r="S2135" s="543"/>
      <c r="T2135" s="543"/>
      <c r="U2135" s="543"/>
      <c r="V2135" s="543"/>
      <c r="W2135" s="543"/>
      <c r="X2135" s="543"/>
      <c r="Y2135" s="543"/>
    </row>
    <row r="2136" spans="1:25" x14ac:dyDescent="0.25">
      <c r="A2136" s="543"/>
      <c r="B2136" s="543"/>
      <c r="C2136" s="543"/>
      <c r="D2136" s="543"/>
      <c r="E2136" s="543"/>
      <c r="F2136" s="543"/>
      <c r="G2136" s="543"/>
      <c r="H2136" s="543"/>
      <c r="I2136" s="543"/>
      <c r="J2136" s="543"/>
      <c r="K2136" s="543"/>
      <c r="L2136" s="543">
        <f t="shared" si="31"/>
        <v>0</v>
      </c>
      <c r="M2136" s="543"/>
      <c r="N2136" s="543"/>
      <c r="O2136" s="543"/>
      <c r="P2136" s="543"/>
      <c r="Q2136" s="543"/>
      <c r="R2136" s="543"/>
      <c r="S2136" s="543"/>
      <c r="T2136" s="543"/>
      <c r="U2136" s="543"/>
      <c r="V2136" s="543"/>
      <c r="W2136" s="543"/>
      <c r="X2136" s="543"/>
      <c r="Y2136" s="543"/>
    </row>
    <row r="2137" spans="1:25" x14ac:dyDescent="0.25">
      <c r="A2137" s="543"/>
      <c r="B2137" s="543"/>
      <c r="C2137" s="543"/>
      <c r="D2137" s="543"/>
      <c r="E2137" s="543"/>
      <c r="F2137" s="543"/>
      <c r="G2137" s="543"/>
      <c r="H2137" s="543"/>
      <c r="I2137" s="543"/>
      <c r="J2137" s="543"/>
      <c r="K2137" s="543"/>
      <c r="L2137" s="543">
        <f t="shared" si="31"/>
        <v>0</v>
      </c>
      <c r="M2137" s="543"/>
      <c r="N2137" s="543"/>
      <c r="O2137" s="543"/>
      <c r="P2137" s="543"/>
      <c r="Q2137" s="543"/>
      <c r="R2137" s="543"/>
      <c r="S2137" s="543"/>
      <c r="T2137" s="543"/>
      <c r="U2137" s="543"/>
      <c r="V2137" s="543"/>
      <c r="W2137" s="543"/>
      <c r="X2137" s="543"/>
      <c r="Y2137" s="543"/>
    </row>
    <row r="2138" spans="1:25" x14ac:dyDescent="0.25">
      <c r="A2138" s="543"/>
      <c r="B2138" s="543"/>
      <c r="C2138" s="543"/>
      <c r="D2138" s="543"/>
      <c r="E2138" s="543"/>
      <c r="F2138" s="543"/>
      <c r="G2138" s="543"/>
      <c r="H2138" s="543"/>
      <c r="I2138" s="543"/>
      <c r="J2138" s="543"/>
      <c r="K2138" s="543"/>
      <c r="L2138" s="543">
        <f t="shared" si="31"/>
        <v>0</v>
      </c>
      <c r="M2138" s="543"/>
      <c r="N2138" s="543"/>
      <c r="O2138" s="543"/>
      <c r="P2138" s="543"/>
      <c r="Q2138" s="543"/>
      <c r="R2138" s="543"/>
      <c r="S2138" s="543"/>
      <c r="T2138" s="543"/>
      <c r="U2138" s="543"/>
      <c r="V2138" s="543"/>
      <c r="W2138" s="543"/>
      <c r="X2138" s="543"/>
      <c r="Y2138" s="543"/>
    </row>
    <row r="2139" spans="1:25" x14ac:dyDescent="0.25">
      <c r="A2139" s="543"/>
      <c r="B2139" s="543"/>
      <c r="C2139" s="543"/>
      <c r="D2139" s="543"/>
      <c r="E2139" s="543"/>
      <c r="F2139" s="543"/>
      <c r="G2139" s="543"/>
      <c r="H2139" s="543"/>
      <c r="I2139" s="543"/>
      <c r="J2139" s="543"/>
      <c r="K2139" s="543"/>
      <c r="L2139" s="543">
        <f t="shared" si="31"/>
        <v>0</v>
      </c>
      <c r="M2139" s="543"/>
      <c r="N2139" s="543"/>
      <c r="O2139" s="543"/>
      <c r="P2139" s="543"/>
      <c r="Q2139" s="543"/>
      <c r="R2139" s="543"/>
      <c r="S2139" s="543"/>
      <c r="T2139" s="543"/>
      <c r="U2139" s="543"/>
      <c r="V2139" s="543"/>
      <c r="W2139" s="543"/>
      <c r="X2139" s="543"/>
      <c r="Y2139" s="543"/>
    </row>
    <row r="2140" spans="1:25" x14ac:dyDescent="0.25">
      <c r="A2140" s="543"/>
      <c r="B2140" s="543"/>
      <c r="C2140" s="543"/>
      <c r="D2140" s="543"/>
      <c r="E2140" s="543"/>
      <c r="F2140" s="543"/>
      <c r="G2140" s="543"/>
      <c r="H2140" s="543"/>
      <c r="I2140" s="543"/>
      <c r="J2140" s="543"/>
      <c r="K2140" s="543"/>
      <c r="L2140" s="543">
        <f t="shared" si="31"/>
        <v>0</v>
      </c>
      <c r="M2140" s="543"/>
      <c r="N2140" s="543"/>
      <c r="O2140" s="543"/>
      <c r="P2140" s="543"/>
      <c r="Q2140" s="543"/>
      <c r="R2140" s="543"/>
      <c r="S2140" s="543"/>
      <c r="T2140" s="543"/>
      <c r="U2140" s="543"/>
      <c r="V2140" s="543"/>
      <c r="W2140" s="543"/>
      <c r="X2140" s="543"/>
      <c r="Y2140" s="543"/>
    </row>
    <row r="2141" spans="1:25" x14ac:dyDescent="0.25">
      <c r="A2141" s="543"/>
      <c r="B2141" s="543"/>
      <c r="C2141" s="543"/>
      <c r="D2141" s="543"/>
      <c r="E2141" s="543"/>
      <c r="F2141" s="543"/>
      <c r="G2141" s="543"/>
      <c r="H2141" s="543"/>
      <c r="I2141" s="543"/>
      <c r="J2141" s="543"/>
      <c r="K2141" s="543"/>
      <c r="L2141" s="543">
        <f t="shared" si="31"/>
        <v>0</v>
      </c>
      <c r="M2141" s="543"/>
      <c r="N2141" s="543"/>
      <c r="O2141" s="543"/>
      <c r="P2141" s="543"/>
      <c r="Q2141" s="543"/>
      <c r="R2141" s="543"/>
      <c r="S2141" s="543"/>
      <c r="T2141" s="543"/>
      <c r="U2141" s="543"/>
      <c r="V2141" s="543"/>
      <c r="W2141" s="543"/>
      <c r="X2141" s="543"/>
      <c r="Y2141" s="543"/>
    </row>
    <row r="2142" spans="1:25" x14ac:dyDescent="0.25">
      <c r="A2142" s="543"/>
      <c r="B2142" s="543"/>
      <c r="C2142" s="543"/>
      <c r="D2142" s="543"/>
      <c r="E2142" s="543"/>
      <c r="F2142" s="543"/>
      <c r="G2142" s="543"/>
      <c r="H2142" s="543"/>
      <c r="I2142" s="543"/>
      <c r="J2142" s="543"/>
      <c r="K2142" s="543"/>
      <c r="L2142" s="543">
        <f t="shared" si="31"/>
        <v>0</v>
      </c>
      <c r="M2142" s="543"/>
      <c r="N2142" s="543"/>
      <c r="O2142" s="543"/>
      <c r="P2142" s="543"/>
      <c r="Q2142" s="543"/>
      <c r="R2142" s="543"/>
      <c r="S2142" s="543"/>
      <c r="T2142" s="543"/>
      <c r="U2142" s="543"/>
      <c r="V2142" s="543"/>
      <c r="W2142" s="543"/>
      <c r="X2142" s="543"/>
      <c r="Y2142" s="543"/>
    </row>
    <row r="2143" spans="1:25" x14ac:dyDescent="0.25">
      <c r="A2143" s="543"/>
      <c r="B2143" s="543"/>
      <c r="C2143" s="543"/>
      <c r="D2143" s="543"/>
      <c r="E2143" s="543"/>
      <c r="F2143" s="543"/>
      <c r="G2143" s="543"/>
      <c r="H2143" s="543"/>
      <c r="I2143" s="543"/>
      <c r="J2143" s="543"/>
      <c r="K2143" s="543"/>
      <c r="L2143" s="543">
        <f t="shared" ref="L2143:L2164" si="32">E2143</f>
        <v>0</v>
      </c>
      <c r="M2143" s="543"/>
      <c r="N2143" s="543"/>
      <c r="O2143" s="543"/>
      <c r="P2143" s="543"/>
      <c r="Q2143" s="543"/>
      <c r="R2143" s="543"/>
      <c r="S2143" s="543"/>
      <c r="T2143" s="543"/>
      <c r="U2143" s="543"/>
      <c r="V2143" s="543"/>
      <c r="W2143" s="543"/>
      <c r="X2143" s="543"/>
      <c r="Y2143" s="543"/>
    </row>
    <row r="2144" spans="1:25" x14ac:dyDescent="0.25">
      <c r="A2144" s="543"/>
      <c r="B2144" s="543"/>
      <c r="C2144" s="543"/>
      <c r="D2144" s="543"/>
      <c r="E2144" s="543"/>
      <c r="F2144" s="543"/>
      <c r="G2144" s="543"/>
      <c r="H2144" s="543"/>
      <c r="I2144" s="543"/>
      <c r="J2144" s="543"/>
      <c r="K2144" s="543"/>
      <c r="L2144" s="543">
        <f t="shared" si="32"/>
        <v>0</v>
      </c>
      <c r="M2144" s="543"/>
      <c r="N2144" s="543"/>
      <c r="O2144" s="543"/>
      <c r="P2144" s="543"/>
      <c r="Q2144" s="543"/>
      <c r="R2144" s="543"/>
      <c r="S2144" s="543"/>
      <c r="T2144" s="543"/>
      <c r="U2144" s="543"/>
      <c r="V2144" s="543"/>
      <c r="W2144" s="543"/>
      <c r="X2144" s="543"/>
      <c r="Y2144" s="543"/>
    </row>
    <row r="2145" spans="1:25" x14ac:dyDescent="0.25">
      <c r="A2145" s="543"/>
      <c r="B2145" s="543"/>
      <c r="C2145" s="543"/>
      <c r="D2145" s="543"/>
      <c r="E2145" s="543"/>
      <c r="F2145" s="543"/>
      <c r="G2145" s="543"/>
      <c r="H2145" s="543"/>
      <c r="I2145" s="543"/>
      <c r="J2145" s="543"/>
      <c r="K2145" s="543"/>
      <c r="L2145" s="543">
        <f t="shared" si="32"/>
        <v>0</v>
      </c>
      <c r="M2145" s="543"/>
      <c r="N2145" s="543"/>
      <c r="O2145" s="543"/>
      <c r="P2145" s="543"/>
      <c r="Q2145" s="543"/>
      <c r="R2145" s="543"/>
      <c r="S2145" s="543"/>
      <c r="T2145" s="543"/>
      <c r="U2145" s="543"/>
      <c r="V2145" s="543"/>
      <c r="W2145" s="543"/>
      <c r="X2145" s="543"/>
      <c r="Y2145" s="543"/>
    </row>
    <row r="2146" spans="1:25" x14ac:dyDescent="0.25">
      <c r="A2146" s="543"/>
      <c r="B2146" s="543"/>
      <c r="C2146" s="543"/>
      <c r="D2146" s="543"/>
      <c r="E2146" s="543"/>
      <c r="F2146" s="543"/>
      <c r="G2146" s="543"/>
      <c r="H2146" s="543"/>
      <c r="I2146" s="543"/>
      <c r="J2146" s="543"/>
      <c r="K2146" s="543"/>
      <c r="L2146" s="543">
        <f t="shared" si="32"/>
        <v>0</v>
      </c>
      <c r="M2146" s="543"/>
      <c r="N2146" s="543"/>
      <c r="O2146" s="543"/>
      <c r="P2146" s="543"/>
      <c r="Q2146" s="543"/>
      <c r="R2146" s="543"/>
      <c r="S2146" s="543"/>
      <c r="T2146" s="543"/>
      <c r="U2146" s="543"/>
      <c r="V2146" s="543"/>
      <c r="W2146" s="543"/>
      <c r="X2146" s="543"/>
      <c r="Y2146" s="543"/>
    </row>
    <row r="2147" spans="1:25" x14ac:dyDescent="0.25">
      <c r="A2147" s="543"/>
      <c r="B2147" s="543"/>
      <c r="C2147" s="543"/>
      <c r="D2147" s="543"/>
      <c r="E2147" s="543"/>
      <c r="F2147" s="543"/>
      <c r="G2147" s="543"/>
      <c r="H2147" s="543"/>
      <c r="I2147" s="543"/>
      <c r="J2147" s="543"/>
      <c r="K2147" s="543"/>
      <c r="L2147" s="543">
        <f t="shared" si="32"/>
        <v>0</v>
      </c>
      <c r="M2147" s="543"/>
      <c r="N2147" s="543"/>
      <c r="O2147" s="543"/>
      <c r="P2147" s="543"/>
      <c r="Q2147" s="543"/>
      <c r="R2147" s="543"/>
      <c r="S2147" s="543"/>
      <c r="T2147" s="543"/>
      <c r="U2147" s="543"/>
      <c r="V2147" s="543"/>
      <c r="W2147" s="543"/>
      <c r="X2147" s="543"/>
      <c r="Y2147" s="543"/>
    </row>
    <row r="2148" spans="1:25" x14ac:dyDescent="0.25">
      <c r="A2148" s="543"/>
      <c r="B2148" s="543"/>
      <c r="C2148" s="543"/>
      <c r="D2148" s="543"/>
      <c r="E2148" s="543"/>
      <c r="F2148" s="543"/>
      <c r="G2148" s="543"/>
      <c r="H2148" s="543"/>
      <c r="I2148" s="543"/>
      <c r="J2148" s="543"/>
      <c r="K2148" s="543"/>
      <c r="L2148" s="543">
        <f t="shared" si="32"/>
        <v>0</v>
      </c>
      <c r="M2148" s="543"/>
      <c r="N2148" s="543"/>
      <c r="O2148" s="543"/>
      <c r="P2148" s="543"/>
      <c r="Q2148" s="543"/>
      <c r="R2148" s="543"/>
      <c r="S2148" s="543"/>
      <c r="T2148" s="543"/>
      <c r="U2148" s="543"/>
      <c r="V2148" s="543"/>
      <c r="W2148" s="543"/>
      <c r="X2148" s="543"/>
      <c r="Y2148" s="543"/>
    </row>
    <row r="2149" spans="1:25" x14ac:dyDescent="0.25">
      <c r="A2149" s="543"/>
      <c r="B2149" s="543"/>
      <c r="C2149" s="543"/>
      <c r="D2149" s="543"/>
      <c r="E2149" s="543"/>
      <c r="F2149" s="543"/>
      <c r="G2149" s="543"/>
      <c r="H2149" s="543"/>
      <c r="I2149" s="543"/>
      <c r="J2149" s="543"/>
      <c r="K2149" s="543"/>
      <c r="L2149" s="543">
        <f t="shared" si="32"/>
        <v>0</v>
      </c>
      <c r="M2149" s="543"/>
      <c r="N2149" s="543"/>
      <c r="O2149" s="543"/>
      <c r="P2149" s="543"/>
      <c r="Q2149" s="543"/>
      <c r="R2149" s="543"/>
      <c r="S2149" s="543"/>
      <c r="T2149" s="543"/>
      <c r="U2149" s="543"/>
      <c r="V2149" s="543"/>
      <c r="W2149" s="543"/>
      <c r="X2149" s="543"/>
      <c r="Y2149" s="543"/>
    </row>
    <row r="2150" spans="1:25" x14ac:dyDescent="0.25">
      <c r="A2150" s="543"/>
      <c r="B2150" s="543"/>
      <c r="C2150" s="543"/>
      <c r="D2150" s="543"/>
      <c r="E2150" s="543"/>
      <c r="F2150" s="543"/>
      <c r="G2150" s="543"/>
      <c r="H2150" s="543"/>
      <c r="I2150" s="543"/>
      <c r="J2150" s="543"/>
      <c r="K2150" s="543"/>
      <c r="L2150" s="543">
        <f t="shared" si="32"/>
        <v>0</v>
      </c>
      <c r="M2150" s="543"/>
      <c r="N2150" s="543"/>
      <c r="O2150" s="543"/>
      <c r="P2150" s="543"/>
      <c r="Q2150" s="543"/>
      <c r="R2150" s="543"/>
      <c r="S2150" s="543"/>
      <c r="T2150" s="543"/>
      <c r="U2150" s="543"/>
      <c r="V2150" s="543"/>
      <c r="W2150" s="543"/>
      <c r="X2150" s="543"/>
      <c r="Y2150" s="543"/>
    </row>
    <row r="2151" spans="1:25" x14ac:dyDescent="0.25">
      <c r="A2151" s="543"/>
      <c r="B2151" s="543"/>
      <c r="C2151" s="543"/>
      <c r="D2151" s="543"/>
      <c r="E2151" s="543"/>
      <c r="F2151" s="543"/>
      <c r="G2151" s="543"/>
      <c r="H2151" s="543"/>
      <c r="I2151" s="543"/>
      <c r="J2151" s="543"/>
      <c r="K2151" s="543"/>
      <c r="L2151" s="543">
        <f t="shared" si="32"/>
        <v>0</v>
      </c>
      <c r="M2151" s="543"/>
      <c r="N2151" s="543"/>
      <c r="O2151" s="543"/>
      <c r="P2151" s="543"/>
      <c r="Q2151" s="543"/>
      <c r="R2151" s="543"/>
      <c r="S2151" s="543"/>
      <c r="T2151" s="543"/>
      <c r="U2151" s="543"/>
      <c r="V2151" s="543"/>
      <c r="W2151" s="543"/>
      <c r="X2151" s="543"/>
      <c r="Y2151" s="543"/>
    </row>
    <row r="2152" spans="1:25" x14ac:dyDescent="0.25">
      <c r="A2152" s="543"/>
      <c r="B2152" s="543"/>
      <c r="C2152" s="543"/>
      <c r="D2152" s="543"/>
      <c r="E2152" s="543"/>
      <c r="F2152" s="543"/>
      <c r="G2152" s="543"/>
      <c r="H2152" s="543"/>
      <c r="I2152" s="543"/>
      <c r="J2152" s="543"/>
      <c r="K2152" s="543"/>
      <c r="L2152" s="543">
        <f t="shared" si="32"/>
        <v>0</v>
      </c>
      <c r="M2152" s="543"/>
      <c r="N2152" s="543"/>
      <c r="O2152" s="543"/>
      <c r="P2152" s="543"/>
      <c r="Q2152" s="543"/>
      <c r="R2152" s="543"/>
      <c r="S2152" s="543"/>
      <c r="T2152" s="543"/>
      <c r="U2152" s="543"/>
      <c r="V2152" s="543"/>
      <c r="W2152" s="543"/>
      <c r="X2152" s="543"/>
      <c r="Y2152" s="543"/>
    </row>
    <row r="2153" spans="1:25" x14ac:dyDescent="0.25">
      <c r="A2153" s="543"/>
      <c r="B2153" s="543"/>
      <c r="C2153" s="543"/>
      <c r="D2153" s="543"/>
      <c r="E2153" s="543"/>
      <c r="F2153" s="543"/>
      <c r="G2153" s="543"/>
      <c r="H2153" s="543"/>
      <c r="I2153" s="543"/>
      <c r="J2153" s="543"/>
      <c r="K2153" s="543"/>
      <c r="L2153" s="543">
        <f t="shared" si="32"/>
        <v>0</v>
      </c>
      <c r="M2153" s="543"/>
      <c r="N2153" s="543"/>
      <c r="O2153" s="543"/>
      <c r="P2153" s="543"/>
      <c r="Q2153" s="543"/>
      <c r="R2153" s="543"/>
      <c r="S2153" s="543"/>
      <c r="T2153" s="543"/>
      <c r="U2153" s="543"/>
      <c r="V2153" s="543"/>
      <c r="W2153" s="543"/>
      <c r="X2153" s="543"/>
      <c r="Y2153" s="543"/>
    </row>
    <row r="2154" spans="1:25" x14ac:dyDescent="0.25">
      <c r="A2154" s="543"/>
      <c r="B2154" s="543"/>
      <c r="C2154" s="543"/>
      <c r="D2154" s="543"/>
      <c r="E2154" s="543"/>
      <c r="F2154" s="543"/>
      <c r="G2154" s="543"/>
      <c r="H2154" s="543"/>
      <c r="I2154" s="543"/>
      <c r="J2154" s="543"/>
      <c r="K2154" s="543"/>
      <c r="L2154" s="543">
        <f t="shared" si="32"/>
        <v>0</v>
      </c>
      <c r="M2154" s="543"/>
      <c r="N2154" s="543"/>
      <c r="O2154" s="543"/>
      <c r="P2154" s="543"/>
      <c r="Q2154" s="543"/>
      <c r="R2154" s="543"/>
      <c r="S2154" s="543"/>
      <c r="T2154" s="543"/>
      <c r="U2154" s="543"/>
      <c r="V2154" s="543"/>
      <c r="W2154" s="543"/>
      <c r="X2154" s="543"/>
      <c r="Y2154" s="543"/>
    </row>
    <row r="2155" spans="1:25" x14ac:dyDescent="0.25">
      <c r="A2155" s="543"/>
      <c r="B2155" s="543"/>
      <c r="C2155" s="543"/>
      <c r="D2155" s="543"/>
      <c r="E2155" s="543"/>
      <c r="F2155" s="543"/>
      <c r="G2155" s="543"/>
      <c r="H2155" s="543"/>
      <c r="I2155" s="543"/>
      <c r="J2155" s="543"/>
      <c r="K2155" s="543"/>
      <c r="L2155" s="543">
        <f t="shared" si="32"/>
        <v>0</v>
      </c>
      <c r="M2155" s="543"/>
      <c r="N2155" s="543"/>
      <c r="O2155" s="543"/>
      <c r="P2155" s="543"/>
      <c r="Q2155" s="543"/>
      <c r="R2155" s="543"/>
      <c r="S2155" s="543"/>
      <c r="T2155" s="543"/>
      <c r="U2155" s="543"/>
      <c r="V2155" s="543"/>
      <c r="W2155" s="543"/>
      <c r="X2155" s="543"/>
      <c r="Y2155" s="543"/>
    </row>
    <row r="2156" spans="1:25" x14ac:dyDescent="0.25">
      <c r="A2156" s="543"/>
      <c r="B2156" s="543"/>
      <c r="C2156" s="543"/>
      <c r="D2156" s="543"/>
      <c r="E2156" s="543"/>
      <c r="F2156" s="543"/>
      <c r="G2156" s="543"/>
      <c r="H2156" s="543"/>
      <c r="I2156" s="543"/>
      <c r="J2156" s="543"/>
      <c r="K2156" s="543"/>
      <c r="L2156" s="543">
        <f t="shared" si="32"/>
        <v>0</v>
      </c>
      <c r="M2156" s="543"/>
      <c r="N2156" s="543"/>
      <c r="O2156" s="543"/>
      <c r="P2156" s="543"/>
      <c r="Q2156" s="543"/>
      <c r="R2156" s="543"/>
      <c r="S2156" s="543"/>
      <c r="T2156" s="543"/>
      <c r="U2156" s="543"/>
      <c r="V2156" s="543"/>
      <c r="W2156" s="543"/>
      <c r="X2156" s="543"/>
      <c r="Y2156" s="543"/>
    </row>
    <row r="2157" spans="1:25" x14ac:dyDescent="0.25">
      <c r="A2157" s="543"/>
      <c r="B2157" s="543"/>
      <c r="C2157" s="543"/>
      <c r="D2157" s="543"/>
      <c r="E2157" s="543"/>
      <c r="F2157" s="543"/>
      <c r="G2157" s="543"/>
      <c r="H2157" s="543"/>
      <c r="I2157" s="543"/>
      <c r="J2157" s="543"/>
      <c r="K2157" s="543"/>
      <c r="L2157" s="543">
        <f t="shared" si="32"/>
        <v>0</v>
      </c>
      <c r="M2157" s="543"/>
      <c r="N2157" s="543"/>
      <c r="O2157" s="543"/>
      <c r="P2157" s="543"/>
      <c r="Q2157" s="543"/>
      <c r="R2157" s="543"/>
      <c r="S2157" s="543"/>
      <c r="T2157" s="543"/>
      <c r="U2157" s="543"/>
      <c r="V2157" s="543"/>
      <c r="W2157" s="543"/>
      <c r="X2157" s="543"/>
      <c r="Y2157" s="543"/>
    </row>
    <row r="2158" spans="1:25" x14ac:dyDescent="0.25">
      <c r="A2158" s="543"/>
      <c r="B2158" s="543"/>
      <c r="C2158" s="543"/>
      <c r="D2158" s="543"/>
      <c r="E2158" s="543"/>
      <c r="F2158" s="543"/>
      <c r="G2158" s="543"/>
      <c r="H2158" s="543"/>
      <c r="I2158" s="543"/>
      <c r="J2158" s="543"/>
      <c r="K2158" s="543"/>
      <c r="L2158" s="543">
        <f t="shared" si="32"/>
        <v>0</v>
      </c>
      <c r="M2158" s="543"/>
      <c r="N2158" s="543"/>
      <c r="O2158" s="543"/>
      <c r="P2158" s="543"/>
      <c r="Q2158" s="543"/>
      <c r="R2158" s="543"/>
      <c r="S2158" s="543"/>
      <c r="T2158" s="543"/>
      <c r="U2158" s="543"/>
      <c r="V2158" s="543"/>
      <c r="W2158" s="543"/>
      <c r="X2158" s="543"/>
      <c r="Y2158" s="543"/>
    </row>
    <row r="2159" spans="1:25" x14ac:dyDescent="0.25">
      <c r="A2159" s="543"/>
      <c r="B2159" s="543"/>
      <c r="C2159" s="543"/>
      <c r="D2159" s="543"/>
      <c r="E2159" s="543"/>
      <c r="F2159" s="543"/>
      <c r="G2159" s="543"/>
      <c r="H2159" s="543"/>
      <c r="I2159" s="543"/>
      <c r="J2159" s="543"/>
      <c r="K2159" s="543"/>
      <c r="L2159" s="543">
        <f t="shared" si="32"/>
        <v>0</v>
      </c>
      <c r="M2159" s="543"/>
      <c r="N2159" s="543"/>
      <c r="O2159" s="543"/>
      <c r="P2159" s="543"/>
      <c r="Q2159" s="543"/>
      <c r="R2159" s="543"/>
      <c r="S2159" s="543"/>
      <c r="T2159" s="543"/>
      <c r="U2159" s="543"/>
      <c r="V2159" s="543"/>
      <c r="W2159" s="543"/>
      <c r="X2159" s="543"/>
      <c r="Y2159" s="543"/>
    </row>
    <row r="2160" spans="1:25" x14ac:dyDescent="0.25">
      <c r="A2160" s="543"/>
      <c r="B2160" s="543"/>
      <c r="C2160" s="543"/>
      <c r="D2160" s="543"/>
      <c r="E2160" s="543"/>
      <c r="F2160" s="543"/>
      <c r="G2160" s="543"/>
      <c r="H2160" s="543"/>
      <c r="I2160" s="543"/>
      <c r="J2160" s="543"/>
      <c r="K2160" s="543"/>
      <c r="L2160" s="543">
        <f t="shared" si="32"/>
        <v>0</v>
      </c>
      <c r="M2160" s="543"/>
      <c r="N2160" s="543"/>
      <c r="O2160" s="543"/>
      <c r="P2160" s="543"/>
      <c r="Q2160" s="543"/>
      <c r="R2160" s="543"/>
      <c r="S2160" s="543"/>
      <c r="T2160" s="543"/>
      <c r="U2160" s="543"/>
      <c r="V2160" s="543"/>
      <c r="W2160" s="543"/>
      <c r="X2160" s="543"/>
      <c r="Y2160" s="543"/>
    </row>
    <row r="2161" spans="1:25" x14ac:dyDescent="0.25">
      <c r="A2161" s="543"/>
      <c r="B2161" s="543"/>
      <c r="C2161" s="543"/>
      <c r="D2161" s="543"/>
      <c r="E2161" s="543"/>
      <c r="F2161" s="543"/>
      <c r="G2161" s="543"/>
      <c r="H2161" s="543"/>
      <c r="I2161" s="543"/>
      <c r="J2161" s="543"/>
      <c r="K2161" s="543"/>
      <c r="L2161" s="543">
        <f t="shared" si="32"/>
        <v>0</v>
      </c>
      <c r="M2161" s="543"/>
      <c r="N2161" s="543"/>
      <c r="O2161" s="543"/>
      <c r="P2161" s="543"/>
      <c r="Q2161" s="543"/>
      <c r="R2161" s="543"/>
      <c r="S2161" s="543"/>
      <c r="T2161" s="543"/>
      <c r="U2161" s="543"/>
      <c r="V2161" s="543"/>
      <c r="W2161" s="543"/>
      <c r="X2161" s="543"/>
      <c r="Y2161" s="543"/>
    </row>
    <row r="2162" spans="1:25" x14ac:dyDescent="0.25">
      <c r="A2162" s="543"/>
      <c r="B2162" s="543"/>
      <c r="C2162" s="543"/>
      <c r="D2162" s="543"/>
      <c r="E2162" s="543"/>
      <c r="F2162" s="543"/>
      <c r="G2162" s="543"/>
      <c r="H2162" s="543"/>
      <c r="I2162" s="543"/>
      <c r="J2162" s="543"/>
      <c r="K2162" s="543"/>
      <c r="L2162" s="543">
        <f t="shared" si="32"/>
        <v>0</v>
      </c>
      <c r="M2162" s="543"/>
      <c r="N2162" s="543"/>
      <c r="O2162" s="543"/>
      <c r="P2162" s="543"/>
      <c r="Q2162" s="543"/>
      <c r="R2162" s="543"/>
      <c r="S2162" s="543"/>
      <c r="T2162" s="543"/>
      <c r="U2162" s="543"/>
      <c r="V2162" s="543"/>
      <c r="W2162" s="543"/>
      <c r="X2162" s="543"/>
      <c r="Y2162" s="543"/>
    </row>
    <row r="2163" spans="1:25" x14ac:dyDescent="0.25">
      <c r="A2163" s="543"/>
      <c r="B2163" s="543"/>
      <c r="C2163" s="543"/>
      <c r="D2163" s="543"/>
      <c r="E2163" s="543"/>
      <c r="F2163" s="543"/>
      <c r="G2163" s="543"/>
      <c r="H2163" s="543"/>
      <c r="I2163" s="543"/>
      <c r="J2163" s="543"/>
      <c r="K2163" s="543"/>
      <c r="L2163" s="543">
        <f t="shared" si="32"/>
        <v>0</v>
      </c>
      <c r="M2163" s="543"/>
      <c r="N2163" s="543"/>
      <c r="O2163" s="543"/>
      <c r="P2163" s="543"/>
      <c r="Q2163" s="543"/>
      <c r="R2163" s="543"/>
      <c r="S2163" s="543"/>
      <c r="T2163" s="543"/>
      <c r="U2163" s="543"/>
      <c r="V2163" s="543"/>
      <c r="W2163" s="543"/>
      <c r="X2163" s="543"/>
      <c r="Y2163" s="543"/>
    </row>
    <row r="2164" spans="1:25" x14ac:dyDescent="0.25">
      <c r="A2164" s="543"/>
      <c r="B2164" s="543"/>
      <c r="C2164" s="543"/>
      <c r="D2164" s="543"/>
      <c r="E2164" s="543"/>
      <c r="F2164" s="543"/>
      <c r="G2164" s="543"/>
      <c r="H2164" s="543"/>
      <c r="I2164" s="543"/>
      <c r="J2164" s="543"/>
      <c r="K2164" s="543"/>
      <c r="L2164" s="543">
        <f t="shared" si="32"/>
        <v>0</v>
      </c>
      <c r="M2164" s="543"/>
      <c r="N2164" s="543"/>
      <c r="O2164" s="543"/>
      <c r="P2164" s="543"/>
      <c r="Q2164" s="543"/>
      <c r="R2164" s="543"/>
      <c r="S2164" s="543"/>
      <c r="T2164" s="543"/>
      <c r="U2164" s="543"/>
      <c r="V2164" s="543"/>
      <c r="W2164" s="543"/>
      <c r="X2164" s="543"/>
      <c r="Y2164" s="543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678"/>
  <sheetViews>
    <sheetView rightToLeft="1" zoomScale="160" zoomScaleNormal="160" workbookViewId="0">
      <pane ySplit="3" topLeftCell="A635" activePane="bottomLeft" state="frozen"/>
      <selection pane="bottomLeft" activeCell="D644" sqref="D644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840" t="s">
        <v>491</v>
      </c>
      <c r="B1" s="840"/>
      <c r="C1" s="840"/>
      <c r="D1" s="840"/>
      <c r="E1" s="840"/>
      <c r="F1" s="277"/>
    </row>
    <row r="2" spans="1:6" ht="15" customHeight="1" x14ac:dyDescent="0.25">
      <c r="A2" s="840" t="s">
        <v>492</v>
      </c>
      <c r="B2" s="840" t="s">
        <v>225</v>
      </c>
      <c r="C2" s="840" t="s">
        <v>141</v>
      </c>
      <c r="D2" s="840" t="s">
        <v>131</v>
      </c>
      <c r="E2" s="840" t="s">
        <v>534</v>
      </c>
      <c r="F2" s="276"/>
    </row>
    <row r="3" spans="1:6" ht="15" customHeight="1" thickBot="1" x14ac:dyDescent="0.3">
      <c r="A3" s="841"/>
      <c r="B3" s="841"/>
      <c r="C3" s="841"/>
      <c r="D3" s="841"/>
      <c r="E3" s="841"/>
      <c r="F3" s="276"/>
    </row>
    <row r="4" spans="1:6" x14ac:dyDescent="0.25">
      <c r="A4" s="280">
        <v>14030302</v>
      </c>
      <c r="B4" s="281">
        <v>162</v>
      </c>
      <c r="C4" s="281" t="s">
        <v>137</v>
      </c>
      <c r="D4" s="281" t="s">
        <v>109</v>
      </c>
      <c r="E4" s="282">
        <v>120</v>
      </c>
    </row>
    <row r="5" spans="1:6" x14ac:dyDescent="0.25">
      <c r="A5" s="283">
        <v>14030302</v>
      </c>
      <c r="B5" s="278">
        <v>150</v>
      </c>
      <c r="C5" s="278" t="s">
        <v>137</v>
      </c>
      <c r="D5" s="278" t="s">
        <v>109</v>
      </c>
      <c r="E5" s="284">
        <v>120</v>
      </c>
    </row>
    <row r="6" spans="1:6" x14ac:dyDescent="0.25">
      <c r="A6" s="283">
        <v>14030302</v>
      </c>
      <c r="B6" s="278">
        <v>112</v>
      </c>
      <c r="C6" s="278" t="s">
        <v>137</v>
      </c>
      <c r="D6" s="278" t="s">
        <v>109</v>
      </c>
      <c r="E6" s="284">
        <v>120</v>
      </c>
    </row>
    <row r="7" spans="1:6" x14ac:dyDescent="0.25">
      <c r="A7" s="283">
        <v>14030302</v>
      </c>
      <c r="B7" s="278">
        <v>1099</v>
      </c>
      <c r="C7" s="278" t="s">
        <v>137</v>
      </c>
      <c r="D7" s="278" t="s">
        <v>134</v>
      </c>
      <c r="E7" s="284">
        <v>180</v>
      </c>
    </row>
    <row r="8" spans="1:6" x14ac:dyDescent="0.25">
      <c r="A8" s="283">
        <v>14030302</v>
      </c>
      <c r="B8" s="278">
        <v>148</v>
      </c>
      <c r="C8" s="278" t="s">
        <v>137</v>
      </c>
      <c r="D8" s="278" t="s">
        <v>134</v>
      </c>
      <c r="E8" s="284">
        <v>180</v>
      </c>
    </row>
    <row r="9" spans="1:6" x14ac:dyDescent="0.25">
      <c r="A9" s="283">
        <v>14030302</v>
      </c>
      <c r="B9" s="278">
        <v>11</v>
      </c>
      <c r="C9" s="278" t="s">
        <v>424</v>
      </c>
      <c r="D9" s="278" t="s">
        <v>423</v>
      </c>
      <c r="E9" s="284">
        <v>80</v>
      </c>
    </row>
    <row r="10" spans="1:6" x14ac:dyDescent="0.25">
      <c r="A10" s="283">
        <v>14030302</v>
      </c>
      <c r="B10" s="278">
        <v>12</v>
      </c>
      <c r="C10" s="278" t="s">
        <v>424</v>
      </c>
      <c r="D10" s="278" t="s">
        <v>423</v>
      </c>
      <c r="E10" s="284">
        <v>24</v>
      </c>
    </row>
    <row r="11" spans="1:6" x14ac:dyDescent="0.25">
      <c r="A11" s="283">
        <v>14030302</v>
      </c>
      <c r="B11" s="278">
        <v>418</v>
      </c>
      <c r="C11" s="278" t="s">
        <v>118</v>
      </c>
      <c r="D11" s="278" t="s">
        <v>133</v>
      </c>
      <c r="E11" s="284">
        <v>180</v>
      </c>
    </row>
    <row r="12" spans="1:6" x14ac:dyDescent="0.25">
      <c r="A12" s="283">
        <v>14030302</v>
      </c>
      <c r="B12" s="278">
        <v>366</v>
      </c>
      <c r="C12" s="278" t="s">
        <v>118</v>
      </c>
      <c r="D12" s="278" t="s">
        <v>133</v>
      </c>
      <c r="E12" s="284">
        <v>180</v>
      </c>
    </row>
    <row r="13" spans="1:6" ht="15.75" thickBot="1" x14ac:dyDescent="0.3">
      <c r="A13" s="285">
        <v>14030302</v>
      </c>
      <c r="B13" s="286">
        <v>422</v>
      </c>
      <c r="C13" s="286" t="s">
        <v>118</v>
      </c>
      <c r="D13" s="286" t="s">
        <v>133</v>
      </c>
      <c r="E13" s="287">
        <v>180</v>
      </c>
    </row>
    <row r="14" spans="1:6" x14ac:dyDescent="0.25">
      <c r="A14" s="288">
        <v>14030305</v>
      </c>
      <c r="B14" s="281">
        <v>146</v>
      </c>
      <c r="C14" s="281" t="s">
        <v>137</v>
      </c>
      <c r="D14" s="281" t="s">
        <v>134</v>
      </c>
      <c r="E14" s="282">
        <v>180</v>
      </c>
    </row>
    <row r="15" spans="1:6" x14ac:dyDescent="0.25">
      <c r="A15" s="289">
        <v>14030305</v>
      </c>
      <c r="B15" s="278">
        <v>127</v>
      </c>
      <c r="C15" s="278" t="s">
        <v>137</v>
      </c>
      <c r="D15" s="278" t="s">
        <v>134</v>
      </c>
      <c r="E15" s="284">
        <v>180</v>
      </c>
    </row>
    <row r="16" spans="1:6" x14ac:dyDescent="0.25">
      <c r="A16" s="289">
        <v>14030305</v>
      </c>
      <c r="B16" s="278">
        <v>530</v>
      </c>
      <c r="C16" s="278" t="s">
        <v>121</v>
      </c>
      <c r="D16" s="278" t="s">
        <v>133</v>
      </c>
      <c r="E16" s="284">
        <v>180</v>
      </c>
    </row>
    <row r="17" spans="1:5" x14ac:dyDescent="0.25">
      <c r="A17" s="289">
        <v>14030305</v>
      </c>
      <c r="B17" s="278">
        <v>345</v>
      </c>
      <c r="C17" s="278" t="s">
        <v>118</v>
      </c>
      <c r="D17" s="278" t="s">
        <v>132</v>
      </c>
      <c r="E17" s="284">
        <v>168</v>
      </c>
    </row>
    <row r="18" spans="1:5" x14ac:dyDescent="0.25">
      <c r="A18" s="289">
        <v>14030305</v>
      </c>
      <c r="B18" s="278">
        <v>322</v>
      </c>
      <c r="C18" s="278" t="s">
        <v>118</v>
      </c>
      <c r="D18" s="278" t="s">
        <v>132</v>
      </c>
      <c r="E18" s="284">
        <v>180</v>
      </c>
    </row>
    <row r="19" spans="1:5" x14ac:dyDescent="0.25">
      <c r="A19" s="289">
        <v>14030305</v>
      </c>
      <c r="B19" s="278">
        <v>490</v>
      </c>
      <c r="C19" s="278" t="s">
        <v>121</v>
      </c>
      <c r="D19" s="278" t="s">
        <v>130</v>
      </c>
      <c r="E19" s="284">
        <v>180</v>
      </c>
    </row>
    <row r="20" spans="1:5" x14ac:dyDescent="0.25">
      <c r="A20" s="289">
        <v>14030305</v>
      </c>
      <c r="B20" s="278">
        <v>335</v>
      </c>
      <c r="C20" s="278" t="s">
        <v>118</v>
      </c>
      <c r="D20" s="278" t="s">
        <v>133</v>
      </c>
      <c r="E20" s="284">
        <v>180</v>
      </c>
    </row>
    <row r="21" spans="1:5" x14ac:dyDescent="0.25">
      <c r="A21" s="289">
        <v>14030305</v>
      </c>
      <c r="B21" s="278">
        <v>491</v>
      </c>
      <c r="C21" s="278" t="s">
        <v>121</v>
      </c>
      <c r="D21" s="278" t="s">
        <v>130</v>
      </c>
      <c r="E21" s="284">
        <v>180</v>
      </c>
    </row>
    <row r="22" spans="1:5" x14ac:dyDescent="0.25">
      <c r="A22" s="289">
        <v>14030305</v>
      </c>
      <c r="B22" s="278">
        <v>459</v>
      </c>
      <c r="C22" s="278" t="s">
        <v>121</v>
      </c>
      <c r="D22" s="278" t="s">
        <v>133</v>
      </c>
      <c r="E22" s="284">
        <v>180</v>
      </c>
    </row>
    <row r="23" spans="1:5" ht="15.75" thickBot="1" x14ac:dyDescent="0.3">
      <c r="A23" s="290">
        <v>14030305</v>
      </c>
      <c r="B23" s="286">
        <v>493</v>
      </c>
      <c r="C23" s="286" t="s">
        <v>121</v>
      </c>
      <c r="D23" s="286" t="s">
        <v>130</v>
      </c>
      <c r="E23" s="287">
        <v>180</v>
      </c>
    </row>
    <row r="24" spans="1:5" x14ac:dyDescent="0.25">
      <c r="A24" s="288">
        <v>14030305</v>
      </c>
      <c r="B24" s="281">
        <v>3240</v>
      </c>
      <c r="C24" s="281" t="s">
        <v>218</v>
      </c>
      <c r="D24" s="281" t="s">
        <v>132</v>
      </c>
      <c r="E24" s="282">
        <v>180</v>
      </c>
    </row>
    <row r="25" spans="1:5" x14ac:dyDescent="0.25">
      <c r="A25" s="289">
        <v>14030305</v>
      </c>
      <c r="B25" s="278">
        <v>3238</v>
      </c>
      <c r="C25" s="278" t="s">
        <v>218</v>
      </c>
      <c r="D25" s="278" t="s">
        <v>133</v>
      </c>
      <c r="E25" s="284">
        <v>180</v>
      </c>
    </row>
    <row r="26" spans="1:5" x14ac:dyDescent="0.25">
      <c r="A26" s="289">
        <v>14030305</v>
      </c>
      <c r="B26" s="278">
        <v>3247</v>
      </c>
      <c r="C26" s="278" t="s">
        <v>223</v>
      </c>
      <c r="D26" s="278" t="s">
        <v>133</v>
      </c>
      <c r="E26" s="284">
        <v>180</v>
      </c>
    </row>
    <row r="27" spans="1:5" x14ac:dyDescent="0.25">
      <c r="A27" s="289">
        <v>14030305</v>
      </c>
      <c r="B27" s="278">
        <v>1507</v>
      </c>
      <c r="C27" s="278" t="s">
        <v>107</v>
      </c>
      <c r="D27" s="278" t="s">
        <v>109</v>
      </c>
      <c r="E27" s="284">
        <v>180</v>
      </c>
    </row>
    <row r="28" spans="1:5" x14ac:dyDescent="0.25">
      <c r="A28" s="289">
        <v>14030305</v>
      </c>
      <c r="B28" s="278">
        <v>3187</v>
      </c>
      <c r="C28" s="278" t="s">
        <v>218</v>
      </c>
      <c r="D28" s="278" t="s">
        <v>132</v>
      </c>
      <c r="E28" s="284">
        <v>180</v>
      </c>
    </row>
    <row r="29" spans="1:5" x14ac:dyDescent="0.25">
      <c r="A29" s="289">
        <v>14030305</v>
      </c>
      <c r="B29" s="278">
        <v>3148</v>
      </c>
      <c r="C29" s="278" t="s">
        <v>223</v>
      </c>
      <c r="D29" s="278" t="s">
        <v>133</v>
      </c>
      <c r="E29" s="284">
        <v>180</v>
      </c>
    </row>
    <row r="30" spans="1:5" x14ac:dyDescent="0.25">
      <c r="A30" s="289">
        <v>14030305</v>
      </c>
      <c r="B30" s="278">
        <v>853</v>
      </c>
      <c r="C30" s="278" t="s">
        <v>142</v>
      </c>
      <c r="D30" s="278" t="s">
        <v>133</v>
      </c>
      <c r="E30" s="284">
        <v>180</v>
      </c>
    </row>
    <row r="31" spans="1:5" x14ac:dyDescent="0.25">
      <c r="A31" s="289">
        <v>14030305</v>
      </c>
      <c r="B31" s="278">
        <v>3208</v>
      </c>
      <c r="C31" s="278" t="s">
        <v>223</v>
      </c>
      <c r="D31" s="278" t="s">
        <v>133</v>
      </c>
      <c r="E31" s="284">
        <v>180</v>
      </c>
    </row>
    <row r="32" spans="1:5" x14ac:dyDescent="0.25">
      <c r="A32" s="289">
        <v>14030305</v>
      </c>
      <c r="B32" s="278">
        <v>3138</v>
      </c>
      <c r="C32" s="278" t="s">
        <v>223</v>
      </c>
      <c r="D32" s="278" t="s">
        <v>132</v>
      </c>
      <c r="E32" s="284">
        <v>180</v>
      </c>
    </row>
    <row r="33" spans="1:5" x14ac:dyDescent="0.25">
      <c r="A33" s="289">
        <v>14030305</v>
      </c>
      <c r="B33" s="278">
        <v>136</v>
      </c>
      <c r="C33" s="278" t="s">
        <v>144</v>
      </c>
      <c r="D33" s="278" t="s">
        <v>132</v>
      </c>
      <c r="E33" s="284">
        <v>180</v>
      </c>
    </row>
    <row r="34" spans="1:5" ht="15.75" thickBot="1" x14ac:dyDescent="0.3">
      <c r="A34" s="290">
        <v>14030305</v>
      </c>
      <c r="B34" s="286">
        <v>3271</v>
      </c>
      <c r="C34" s="286" t="s">
        <v>392</v>
      </c>
      <c r="D34" s="286" t="s">
        <v>130</v>
      </c>
      <c r="E34" s="287">
        <v>36</v>
      </c>
    </row>
    <row r="35" spans="1:5" x14ac:dyDescent="0.25">
      <c r="A35" s="288">
        <v>14030305</v>
      </c>
      <c r="B35" s="281">
        <v>532</v>
      </c>
      <c r="C35" s="281" t="s">
        <v>121</v>
      </c>
      <c r="D35" s="281" t="s">
        <v>130</v>
      </c>
      <c r="E35" s="282">
        <v>180</v>
      </c>
    </row>
    <row r="36" spans="1:5" x14ac:dyDescent="0.25">
      <c r="A36" s="289">
        <v>14030305</v>
      </c>
      <c r="B36" s="278">
        <v>126</v>
      </c>
      <c r="C36" s="278" t="s">
        <v>137</v>
      </c>
      <c r="D36" s="278" t="s">
        <v>134</v>
      </c>
      <c r="E36" s="284">
        <v>180</v>
      </c>
    </row>
    <row r="37" spans="1:5" x14ac:dyDescent="0.25">
      <c r="A37" s="289">
        <v>14030305</v>
      </c>
      <c r="B37" s="278">
        <v>77</v>
      </c>
      <c r="C37" s="278" t="s">
        <v>137</v>
      </c>
      <c r="D37" s="278" t="s">
        <v>134</v>
      </c>
      <c r="E37" s="284">
        <v>12</v>
      </c>
    </row>
    <row r="38" spans="1:5" x14ac:dyDescent="0.25">
      <c r="A38" s="289">
        <v>14030305</v>
      </c>
      <c r="B38" s="278">
        <v>146</v>
      </c>
      <c r="C38" s="278" t="s">
        <v>137</v>
      </c>
      <c r="D38" s="278" t="s">
        <v>134</v>
      </c>
      <c r="E38" s="284">
        <v>12</v>
      </c>
    </row>
    <row r="39" spans="1:5" x14ac:dyDescent="0.25">
      <c r="A39" s="289">
        <v>14030305</v>
      </c>
      <c r="B39" s="278">
        <v>545</v>
      </c>
      <c r="C39" s="278" t="s">
        <v>121</v>
      </c>
      <c r="D39" s="278" t="s">
        <v>133</v>
      </c>
      <c r="E39" s="284">
        <v>168</v>
      </c>
    </row>
    <row r="40" spans="1:5" x14ac:dyDescent="0.25">
      <c r="A40" s="289">
        <v>14030305</v>
      </c>
      <c r="B40" s="278">
        <v>502</v>
      </c>
      <c r="C40" s="278" t="s">
        <v>121</v>
      </c>
      <c r="D40" s="278" t="s">
        <v>133</v>
      </c>
      <c r="E40" s="284">
        <v>180</v>
      </c>
    </row>
    <row r="41" spans="1:5" ht="15.75" thickBot="1" x14ac:dyDescent="0.3">
      <c r="A41" s="290">
        <v>14030305</v>
      </c>
      <c r="B41" s="286">
        <v>500</v>
      </c>
      <c r="C41" s="286" t="s">
        <v>121</v>
      </c>
      <c r="D41" s="286" t="s">
        <v>133</v>
      </c>
      <c r="E41" s="287">
        <v>180</v>
      </c>
    </row>
    <row r="42" spans="1:5" x14ac:dyDescent="0.25">
      <c r="A42" s="288">
        <v>14030306</v>
      </c>
      <c r="B42" s="281">
        <v>440</v>
      </c>
      <c r="C42" s="281" t="s">
        <v>121</v>
      </c>
      <c r="D42" s="281" t="s">
        <v>132</v>
      </c>
      <c r="E42" s="282">
        <v>180</v>
      </c>
    </row>
    <row r="43" spans="1:5" x14ac:dyDescent="0.25">
      <c r="A43" s="289">
        <v>14030306</v>
      </c>
      <c r="B43" s="278">
        <v>519</v>
      </c>
      <c r="C43" s="278" t="s">
        <v>121</v>
      </c>
      <c r="D43" s="278" t="s">
        <v>130</v>
      </c>
      <c r="E43" s="284">
        <v>180</v>
      </c>
    </row>
    <row r="44" spans="1:5" x14ac:dyDescent="0.25">
      <c r="A44" s="289">
        <v>14030306</v>
      </c>
      <c r="B44" s="278">
        <v>506</v>
      </c>
      <c r="C44" s="278" t="s">
        <v>121</v>
      </c>
      <c r="D44" s="278" t="s">
        <v>132</v>
      </c>
      <c r="E44" s="284">
        <v>180</v>
      </c>
    </row>
    <row r="45" spans="1:5" ht="15.75" thickBot="1" x14ac:dyDescent="0.3">
      <c r="A45" s="290">
        <v>14030306</v>
      </c>
      <c r="B45" s="286">
        <v>509</v>
      </c>
      <c r="C45" s="286" t="s">
        <v>121</v>
      </c>
      <c r="D45" s="286" t="s">
        <v>130</v>
      </c>
      <c r="E45" s="287">
        <v>168</v>
      </c>
    </row>
    <row r="46" spans="1:5" x14ac:dyDescent="0.25">
      <c r="A46" s="288">
        <v>14030303</v>
      </c>
      <c r="B46" s="281">
        <v>131</v>
      </c>
      <c r="C46" s="281" t="s">
        <v>136</v>
      </c>
      <c r="D46" s="281" t="s">
        <v>134</v>
      </c>
      <c r="E46" s="282">
        <v>168</v>
      </c>
    </row>
    <row r="47" spans="1:5" x14ac:dyDescent="0.25">
      <c r="A47" s="289">
        <v>14030303</v>
      </c>
      <c r="B47" s="278">
        <v>147</v>
      </c>
      <c r="C47" s="278" t="s">
        <v>137</v>
      </c>
      <c r="D47" s="278" t="s">
        <v>134</v>
      </c>
      <c r="E47" s="284">
        <v>168</v>
      </c>
    </row>
    <row r="48" spans="1:5" x14ac:dyDescent="0.25">
      <c r="A48" s="289">
        <v>14030303</v>
      </c>
      <c r="B48" s="278">
        <v>82</v>
      </c>
      <c r="C48" s="278" t="s">
        <v>137</v>
      </c>
      <c r="D48" s="278" t="s">
        <v>134</v>
      </c>
      <c r="E48" s="284">
        <v>180</v>
      </c>
    </row>
    <row r="49" spans="1:5" x14ac:dyDescent="0.25">
      <c r="A49" s="289">
        <v>14030303</v>
      </c>
      <c r="B49" s="278">
        <v>159</v>
      </c>
      <c r="C49" s="278" t="s">
        <v>137</v>
      </c>
      <c r="D49" s="278" t="s">
        <v>130</v>
      </c>
      <c r="E49" s="284">
        <v>180</v>
      </c>
    </row>
    <row r="50" spans="1:5" ht="15.75" thickBot="1" x14ac:dyDescent="0.3">
      <c r="A50" s="290">
        <v>14030303</v>
      </c>
      <c r="B50" s="286">
        <v>128</v>
      </c>
      <c r="C50" s="286" t="s">
        <v>137</v>
      </c>
      <c r="D50" s="286" t="s">
        <v>134</v>
      </c>
      <c r="E50" s="287">
        <v>180</v>
      </c>
    </row>
    <row r="51" spans="1:5" x14ac:dyDescent="0.25">
      <c r="A51" s="288">
        <v>14030307</v>
      </c>
      <c r="B51" s="281">
        <v>205</v>
      </c>
      <c r="C51" s="281" t="s">
        <v>385</v>
      </c>
      <c r="D51" s="281" t="s">
        <v>130</v>
      </c>
      <c r="E51" s="282">
        <v>240</v>
      </c>
    </row>
    <row r="52" spans="1:5" x14ac:dyDescent="0.25">
      <c r="A52" s="289">
        <v>14030307</v>
      </c>
      <c r="B52" s="278">
        <v>485</v>
      </c>
      <c r="C52" s="278" t="s">
        <v>121</v>
      </c>
      <c r="D52" s="278" t="s">
        <v>132</v>
      </c>
      <c r="E52" s="284">
        <v>180</v>
      </c>
    </row>
    <row r="53" spans="1:5" x14ac:dyDescent="0.25">
      <c r="A53" s="289">
        <v>14030307</v>
      </c>
      <c r="B53" s="278">
        <v>180</v>
      </c>
      <c r="C53" s="278" t="s">
        <v>137</v>
      </c>
      <c r="D53" s="278" t="s">
        <v>130</v>
      </c>
      <c r="E53" s="284">
        <v>240</v>
      </c>
    </row>
    <row r="54" spans="1:5" x14ac:dyDescent="0.25">
      <c r="A54" s="289">
        <v>14030307</v>
      </c>
      <c r="B54" s="278">
        <v>521</v>
      </c>
      <c r="C54" s="278" t="s">
        <v>121</v>
      </c>
      <c r="D54" s="278" t="s">
        <v>130</v>
      </c>
      <c r="E54" s="284">
        <v>180</v>
      </c>
    </row>
    <row r="55" spans="1:5" x14ac:dyDescent="0.25">
      <c r="A55" s="289">
        <v>14030307</v>
      </c>
      <c r="B55" s="278">
        <v>518</v>
      </c>
      <c r="C55" s="278" t="s">
        <v>121</v>
      </c>
      <c r="D55" s="278" t="s">
        <v>130</v>
      </c>
      <c r="E55" s="284">
        <v>180</v>
      </c>
    </row>
    <row r="56" spans="1:5" x14ac:dyDescent="0.25">
      <c r="A56" s="289">
        <v>14030307</v>
      </c>
      <c r="B56" s="278">
        <v>513</v>
      </c>
      <c r="C56" s="278" t="s">
        <v>121</v>
      </c>
      <c r="D56" s="278" t="s">
        <v>130</v>
      </c>
      <c r="E56" s="284">
        <v>180</v>
      </c>
    </row>
    <row r="57" spans="1:5" x14ac:dyDescent="0.25">
      <c r="A57" s="289">
        <v>14030307</v>
      </c>
      <c r="B57" s="278">
        <v>206</v>
      </c>
      <c r="C57" s="278" t="s">
        <v>385</v>
      </c>
      <c r="D57" s="278" t="s">
        <v>133</v>
      </c>
      <c r="E57" s="284">
        <v>228</v>
      </c>
    </row>
    <row r="58" spans="1:5" x14ac:dyDescent="0.25">
      <c r="A58" s="289">
        <v>14030307</v>
      </c>
      <c r="B58" s="278">
        <v>149</v>
      </c>
      <c r="C58" s="278" t="s">
        <v>137</v>
      </c>
      <c r="D58" s="278" t="s">
        <v>130</v>
      </c>
      <c r="E58" s="284">
        <v>240</v>
      </c>
    </row>
    <row r="59" spans="1:5" x14ac:dyDescent="0.25">
      <c r="A59" s="289">
        <v>14030307</v>
      </c>
      <c r="B59" s="278">
        <v>184</v>
      </c>
      <c r="C59" s="278" t="s">
        <v>137</v>
      </c>
      <c r="D59" s="278" t="s">
        <v>130</v>
      </c>
      <c r="E59" s="284">
        <v>240</v>
      </c>
    </row>
    <row r="60" spans="1:5" ht="15.75" thickBot="1" x14ac:dyDescent="0.3">
      <c r="A60" s="290">
        <v>14030307</v>
      </c>
      <c r="B60" s="286">
        <v>498</v>
      </c>
      <c r="C60" s="286" t="s">
        <v>121</v>
      </c>
      <c r="D60" s="286" t="s">
        <v>133</v>
      </c>
      <c r="E60" s="287">
        <v>180</v>
      </c>
    </row>
    <row r="61" spans="1:5" x14ac:dyDescent="0.25">
      <c r="A61" s="288">
        <v>14030307</v>
      </c>
      <c r="B61" s="281">
        <v>83</v>
      </c>
      <c r="C61" s="281" t="s">
        <v>137</v>
      </c>
      <c r="D61" s="281" t="s">
        <v>130</v>
      </c>
      <c r="E61" s="282">
        <v>180</v>
      </c>
    </row>
    <row r="62" spans="1:5" x14ac:dyDescent="0.25">
      <c r="A62" s="289">
        <v>14030307</v>
      </c>
      <c r="B62" s="278">
        <v>160</v>
      </c>
      <c r="C62" s="278" t="s">
        <v>137</v>
      </c>
      <c r="D62" s="278" t="s">
        <v>130</v>
      </c>
      <c r="E62" s="284">
        <v>108</v>
      </c>
    </row>
    <row r="63" spans="1:5" x14ac:dyDescent="0.25">
      <c r="A63" s="289">
        <v>14030307</v>
      </c>
      <c r="B63" s="278">
        <v>527</v>
      </c>
      <c r="C63" s="278" t="s">
        <v>121</v>
      </c>
      <c r="D63" s="278" t="s">
        <v>132</v>
      </c>
      <c r="E63" s="284">
        <v>180</v>
      </c>
    </row>
    <row r="64" spans="1:5" ht="15.75" thickBot="1" x14ac:dyDescent="0.3">
      <c r="A64" s="290">
        <v>14030307</v>
      </c>
      <c r="B64" s="286">
        <v>449</v>
      </c>
      <c r="C64" s="286" t="s">
        <v>121</v>
      </c>
      <c r="D64" s="286" t="s">
        <v>133</v>
      </c>
      <c r="E64" s="287">
        <v>180</v>
      </c>
    </row>
    <row r="65" spans="1:5" x14ac:dyDescent="0.25">
      <c r="A65" s="288">
        <v>14030307</v>
      </c>
      <c r="B65" s="281">
        <v>3174</v>
      </c>
      <c r="C65" s="281" t="s">
        <v>223</v>
      </c>
      <c r="D65" s="281" t="s">
        <v>133</v>
      </c>
      <c r="E65" s="282">
        <v>180</v>
      </c>
    </row>
    <row r="66" spans="1:5" x14ac:dyDescent="0.25">
      <c r="A66" s="289">
        <v>14030307</v>
      </c>
      <c r="B66" s="278">
        <v>172</v>
      </c>
      <c r="C66" s="278" t="s">
        <v>144</v>
      </c>
      <c r="D66" s="278" t="s">
        <v>461</v>
      </c>
      <c r="E66" s="284">
        <v>168</v>
      </c>
    </row>
    <row r="67" spans="1:5" x14ac:dyDescent="0.25">
      <c r="A67" s="289">
        <v>14030307</v>
      </c>
      <c r="B67" s="278">
        <v>166</v>
      </c>
      <c r="C67" s="278" t="s">
        <v>144</v>
      </c>
      <c r="D67" s="278" t="s">
        <v>132</v>
      </c>
      <c r="E67" s="284">
        <v>144</v>
      </c>
    </row>
    <row r="68" spans="1:5" ht="15.75" thickBot="1" x14ac:dyDescent="0.3">
      <c r="A68" s="290">
        <v>14030307</v>
      </c>
      <c r="B68" s="286">
        <v>3200</v>
      </c>
      <c r="C68" s="286" t="s">
        <v>218</v>
      </c>
      <c r="D68" s="286" t="s">
        <v>132</v>
      </c>
      <c r="E68" s="287">
        <v>180</v>
      </c>
    </row>
    <row r="69" spans="1:5" x14ac:dyDescent="0.25">
      <c r="A69" s="288">
        <v>14030308</v>
      </c>
      <c r="B69" s="281">
        <v>194</v>
      </c>
      <c r="C69" s="281" t="s">
        <v>230</v>
      </c>
      <c r="D69" s="281" t="s">
        <v>132</v>
      </c>
      <c r="E69" s="282">
        <v>12</v>
      </c>
    </row>
    <row r="70" spans="1:5" x14ac:dyDescent="0.25">
      <c r="A70" s="289">
        <v>14030308</v>
      </c>
      <c r="B70" s="278">
        <v>118</v>
      </c>
      <c r="C70" s="278" t="s">
        <v>144</v>
      </c>
      <c r="D70" s="278" t="s">
        <v>133</v>
      </c>
      <c r="E70" s="284">
        <v>12</v>
      </c>
    </row>
    <row r="71" spans="1:5" x14ac:dyDescent="0.25">
      <c r="A71" s="289">
        <v>14030308</v>
      </c>
      <c r="B71" s="278">
        <v>618</v>
      </c>
      <c r="C71" s="278" t="s">
        <v>277</v>
      </c>
      <c r="D71" s="278" t="s">
        <v>130</v>
      </c>
      <c r="E71" s="284">
        <v>12</v>
      </c>
    </row>
    <row r="72" spans="1:5" x14ac:dyDescent="0.25">
      <c r="A72" s="289">
        <v>14030308</v>
      </c>
      <c r="B72" s="278">
        <v>3208</v>
      </c>
      <c r="C72" s="278" t="s">
        <v>223</v>
      </c>
      <c r="D72" s="278" t="s">
        <v>133</v>
      </c>
      <c r="E72" s="284">
        <v>12</v>
      </c>
    </row>
    <row r="73" spans="1:5" x14ac:dyDescent="0.25">
      <c r="A73" s="289">
        <v>14030308</v>
      </c>
      <c r="B73" s="278">
        <v>193</v>
      </c>
      <c r="C73" s="278" t="s">
        <v>230</v>
      </c>
      <c r="D73" s="278" t="s">
        <v>133</v>
      </c>
      <c r="E73" s="284">
        <v>12</v>
      </c>
    </row>
    <row r="74" spans="1:5" x14ac:dyDescent="0.25">
      <c r="A74" s="289">
        <v>14030308</v>
      </c>
      <c r="B74" s="278">
        <v>3160</v>
      </c>
      <c r="C74" s="278" t="s">
        <v>218</v>
      </c>
      <c r="D74" s="278" t="s">
        <v>420</v>
      </c>
      <c r="E74" s="284">
        <v>12</v>
      </c>
    </row>
    <row r="75" spans="1:5" ht="15.75" thickBot="1" x14ac:dyDescent="0.3">
      <c r="A75" s="290">
        <v>14030308</v>
      </c>
      <c r="B75" s="286">
        <v>162</v>
      </c>
      <c r="C75" s="286" t="s">
        <v>144</v>
      </c>
      <c r="D75" s="286" t="s">
        <v>231</v>
      </c>
      <c r="E75" s="287">
        <v>12</v>
      </c>
    </row>
    <row r="76" spans="1:5" x14ac:dyDescent="0.25">
      <c r="A76" s="288">
        <v>14030308</v>
      </c>
      <c r="B76" s="281">
        <v>65</v>
      </c>
      <c r="C76" s="281" t="s">
        <v>493</v>
      </c>
      <c r="D76" s="281" t="s">
        <v>130</v>
      </c>
      <c r="E76" s="282">
        <v>12</v>
      </c>
    </row>
    <row r="77" spans="1:5" x14ac:dyDescent="0.25">
      <c r="A77" s="289">
        <v>14030308</v>
      </c>
      <c r="B77" s="278">
        <v>621</v>
      </c>
      <c r="C77" s="278" t="s">
        <v>494</v>
      </c>
      <c r="D77" s="278" t="s">
        <v>133</v>
      </c>
      <c r="E77" s="284">
        <v>12</v>
      </c>
    </row>
    <row r="78" spans="1:5" x14ac:dyDescent="0.25">
      <c r="A78" s="289">
        <v>14030308</v>
      </c>
      <c r="B78" s="278">
        <v>3066</v>
      </c>
      <c r="C78" s="278" t="s">
        <v>117</v>
      </c>
      <c r="D78" s="278" t="s">
        <v>130</v>
      </c>
      <c r="E78" s="284">
        <v>12</v>
      </c>
    </row>
    <row r="79" spans="1:5" x14ac:dyDescent="0.25">
      <c r="A79" s="289">
        <v>14030308</v>
      </c>
      <c r="B79" s="278">
        <v>856</v>
      </c>
      <c r="C79" s="278" t="s">
        <v>142</v>
      </c>
      <c r="D79" s="278" t="s">
        <v>130</v>
      </c>
      <c r="E79" s="284">
        <v>21</v>
      </c>
    </row>
    <row r="80" spans="1:5" x14ac:dyDescent="0.25">
      <c r="A80" s="289">
        <v>14030308</v>
      </c>
      <c r="B80" s="278">
        <v>850</v>
      </c>
      <c r="C80" s="278" t="s">
        <v>142</v>
      </c>
      <c r="D80" s="278" t="s">
        <v>133</v>
      </c>
      <c r="E80" s="284">
        <v>21</v>
      </c>
    </row>
    <row r="81" spans="1:5" x14ac:dyDescent="0.25">
      <c r="A81" s="289">
        <v>14030308</v>
      </c>
      <c r="B81" s="278">
        <v>3175</v>
      </c>
      <c r="C81" s="278" t="s">
        <v>223</v>
      </c>
      <c r="D81" s="278" t="s">
        <v>133</v>
      </c>
      <c r="E81" s="284">
        <v>12</v>
      </c>
    </row>
    <row r="82" spans="1:5" x14ac:dyDescent="0.25">
      <c r="A82" s="289">
        <v>14030308</v>
      </c>
      <c r="B82" s="278">
        <v>3199</v>
      </c>
      <c r="C82" s="278" t="s">
        <v>218</v>
      </c>
      <c r="D82" s="278" t="s">
        <v>133</v>
      </c>
      <c r="E82" s="284">
        <v>21</v>
      </c>
    </row>
    <row r="83" spans="1:5" x14ac:dyDescent="0.25">
      <c r="A83" s="289">
        <v>14030308</v>
      </c>
      <c r="B83" s="278">
        <v>3259</v>
      </c>
      <c r="C83" s="278" t="s">
        <v>218</v>
      </c>
      <c r="D83" s="278" t="s">
        <v>130</v>
      </c>
      <c r="E83" s="284">
        <v>12</v>
      </c>
    </row>
    <row r="84" spans="1:5" x14ac:dyDescent="0.25">
      <c r="A84" s="289">
        <v>14030308</v>
      </c>
      <c r="B84" s="278">
        <v>1493</v>
      </c>
      <c r="C84" s="278" t="s">
        <v>107</v>
      </c>
      <c r="D84" s="278" t="s">
        <v>109</v>
      </c>
      <c r="E84" s="284">
        <v>12</v>
      </c>
    </row>
    <row r="85" spans="1:5" ht="15.75" thickBot="1" x14ac:dyDescent="0.3">
      <c r="A85" s="290">
        <v>14030308</v>
      </c>
      <c r="B85" s="286">
        <v>725</v>
      </c>
      <c r="C85" s="286" t="s">
        <v>495</v>
      </c>
      <c r="D85" s="286" t="s">
        <v>130</v>
      </c>
      <c r="E85" s="287">
        <v>12</v>
      </c>
    </row>
    <row r="86" spans="1:5" ht="15.75" thickBot="1" x14ac:dyDescent="0.3">
      <c r="A86" s="288">
        <v>14030308</v>
      </c>
      <c r="B86" s="281">
        <v>464</v>
      </c>
      <c r="C86" s="281" t="s">
        <v>135</v>
      </c>
      <c r="D86" s="281" t="s">
        <v>130</v>
      </c>
      <c r="E86" s="282">
        <v>180</v>
      </c>
    </row>
    <row r="87" spans="1:5" ht="15.75" thickBot="1" x14ac:dyDescent="0.3">
      <c r="A87" s="288">
        <v>14030308</v>
      </c>
      <c r="B87" s="278">
        <v>479</v>
      </c>
      <c r="C87" s="278" t="s">
        <v>121</v>
      </c>
      <c r="D87" s="278" t="s">
        <v>133</v>
      </c>
      <c r="E87" s="284">
        <v>180</v>
      </c>
    </row>
    <row r="88" spans="1:5" ht="15.75" thickBot="1" x14ac:dyDescent="0.3">
      <c r="A88" s="288">
        <v>14030308</v>
      </c>
      <c r="B88" s="278">
        <v>444</v>
      </c>
      <c r="C88" s="278" t="s">
        <v>121</v>
      </c>
      <c r="D88" s="278" t="s">
        <v>133</v>
      </c>
      <c r="E88" s="284">
        <v>180</v>
      </c>
    </row>
    <row r="89" spans="1:5" ht="15.75" thickBot="1" x14ac:dyDescent="0.3">
      <c r="A89" s="288">
        <v>14030308</v>
      </c>
      <c r="B89" s="278">
        <v>476</v>
      </c>
      <c r="C89" s="278" t="s">
        <v>135</v>
      </c>
      <c r="D89" s="278" t="s">
        <v>133</v>
      </c>
      <c r="E89" s="284">
        <v>180</v>
      </c>
    </row>
    <row r="90" spans="1:5" ht="15.75" thickBot="1" x14ac:dyDescent="0.3">
      <c r="A90" s="288">
        <v>14030308</v>
      </c>
      <c r="B90" s="278">
        <v>483</v>
      </c>
      <c r="C90" s="278" t="s">
        <v>121</v>
      </c>
      <c r="D90" s="278" t="s">
        <v>133</v>
      </c>
      <c r="E90" s="284">
        <v>180</v>
      </c>
    </row>
    <row r="91" spans="1:5" ht="15.75" thickBot="1" x14ac:dyDescent="0.3">
      <c r="A91" s="288">
        <v>14030308</v>
      </c>
      <c r="B91" s="278">
        <v>539</v>
      </c>
      <c r="C91" s="278" t="s">
        <v>121</v>
      </c>
      <c r="D91" s="278" t="s">
        <v>133</v>
      </c>
      <c r="E91" s="284">
        <v>180</v>
      </c>
    </row>
    <row r="92" spans="1:5" ht="15.75" thickBot="1" x14ac:dyDescent="0.3">
      <c r="A92" s="288">
        <v>14030308</v>
      </c>
      <c r="B92" s="278">
        <v>511</v>
      </c>
      <c r="C92" s="278" t="s">
        <v>121</v>
      </c>
      <c r="D92" s="278" t="s">
        <v>130</v>
      </c>
      <c r="E92" s="284">
        <v>180</v>
      </c>
    </row>
    <row r="93" spans="1:5" ht="15.75" thickBot="1" x14ac:dyDescent="0.3">
      <c r="A93" s="288">
        <v>14030308</v>
      </c>
      <c r="B93" s="278">
        <v>516</v>
      </c>
      <c r="C93" s="278" t="s">
        <v>121</v>
      </c>
      <c r="D93" s="278" t="s">
        <v>130</v>
      </c>
      <c r="E93" s="284">
        <v>180</v>
      </c>
    </row>
    <row r="94" spans="1:5" ht="15.75" thickBot="1" x14ac:dyDescent="0.3">
      <c r="A94" s="288">
        <v>14030308</v>
      </c>
      <c r="B94" s="278">
        <v>535</v>
      </c>
      <c r="C94" s="278" t="s">
        <v>121</v>
      </c>
      <c r="D94" s="278" t="s">
        <v>133</v>
      </c>
      <c r="E94" s="284">
        <v>180</v>
      </c>
    </row>
    <row r="95" spans="1:5" ht="15.75" thickBot="1" x14ac:dyDescent="0.3">
      <c r="A95" s="288">
        <v>14030308</v>
      </c>
      <c r="B95" s="278">
        <v>522</v>
      </c>
      <c r="C95" s="278" t="s">
        <v>121</v>
      </c>
      <c r="D95" s="278" t="s">
        <v>130</v>
      </c>
      <c r="E95" s="284">
        <v>180</v>
      </c>
    </row>
    <row r="96" spans="1:5" ht="15.75" thickBot="1" x14ac:dyDescent="0.3">
      <c r="A96" s="288">
        <v>14030308</v>
      </c>
      <c r="B96" s="286">
        <v>457</v>
      </c>
      <c r="C96" s="286" t="s">
        <v>135</v>
      </c>
      <c r="D96" s="286" t="s">
        <v>130</v>
      </c>
      <c r="E96" s="287">
        <v>180</v>
      </c>
    </row>
    <row r="97" spans="1:5" ht="15.75" thickBot="1" x14ac:dyDescent="0.3">
      <c r="A97" s="288">
        <v>14030309</v>
      </c>
      <c r="B97" s="281">
        <v>457</v>
      </c>
      <c r="C97" s="281" t="s">
        <v>135</v>
      </c>
      <c r="D97" s="281" t="s">
        <v>130</v>
      </c>
      <c r="E97" s="282">
        <v>180</v>
      </c>
    </row>
    <row r="98" spans="1:5" ht="15.75" thickBot="1" x14ac:dyDescent="0.3">
      <c r="A98" s="288">
        <v>14030309</v>
      </c>
      <c r="B98" s="278">
        <v>522</v>
      </c>
      <c r="C98" s="278" t="s">
        <v>121</v>
      </c>
      <c r="D98" s="278" t="s">
        <v>130</v>
      </c>
      <c r="E98" s="284">
        <v>180</v>
      </c>
    </row>
    <row r="99" spans="1:5" ht="15.75" thickBot="1" x14ac:dyDescent="0.3">
      <c r="A99" s="288">
        <v>14030309</v>
      </c>
      <c r="B99" s="278">
        <v>540</v>
      </c>
      <c r="C99" s="278" t="s">
        <v>121</v>
      </c>
      <c r="D99" s="278" t="s">
        <v>132</v>
      </c>
      <c r="E99" s="284">
        <v>180</v>
      </c>
    </row>
    <row r="100" spans="1:5" ht="15.75" thickBot="1" x14ac:dyDescent="0.3">
      <c r="A100" s="288">
        <v>14030309</v>
      </c>
      <c r="B100" s="278">
        <v>496</v>
      </c>
      <c r="C100" s="278" t="s">
        <v>121</v>
      </c>
      <c r="D100" s="278" t="s">
        <v>130</v>
      </c>
      <c r="E100" s="284">
        <v>180</v>
      </c>
    </row>
    <row r="101" spans="1:5" ht="15.75" thickBot="1" x14ac:dyDescent="0.3">
      <c r="A101" s="288">
        <v>14030309</v>
      </c>
      <c r="B101" s="278">
        <v>4</v>
      </c>
      <c r="C101" s="278" t="s">
        <v>496</v>
      </c>
      <c r="D101" s="278" t="s">
        <v>130</v>
      </c>
      <c r="E101" s="284">
        <v>120</v>
      </c>
    </row>
    <row r="102" spans="1:5" ht="15.75" thickBot="1" x14ac:dyDescent="0.3">
      <c r="A102" s="288">
        <v>14030309</v>
      </c>
      <c r="B102" s="278">
        <v>492</v>
      </c>
      <c r="C102" s="278" t="s">
        <v>121</v>
      </c>
      <c r="D102" s="278" t="s">
        <v>130</v>
      </c>
      <c r="E102" s="284">
        <v>180</v>
      </c>
    </row>
    <row r="103" spans="1:5" ht="15.75" thickBot="1" x14ac:dyDescent="0.3">
      <c r="A103" s="288">
        <v>14030309</v>
      </c>
      <c r="B103" s="286">
        <v>417</v>
      </c>
      <c r="C103" s="286" t="s">
        <v>121</v>
      </c>
      <c r="D103" s="286" t="s">
        <v>132</v>
      </c>
      <c r="E103" s="287">
        <v>180</v>
      </c>
    </row>
    <row r="104" spans="1:5" ht="15.75" thickBot="1" x14ac:dyDescent="0.3">
      <c r="A104" s="288">
        <v>14030308</v>
      </c>
      <c r="B104" s="281">
        <v>3195</v>
      </c>
      <c r="C104" s="281" t="s">
        <v>218</v>
      </c>
      <c r="D104" s="281" t="s">
        <v>133</v>
      </c>
      <c r="E104" s="282">
        <v>180</v>
      </c>
    </row>
    <row r="105" spans="1:5" ht="15.75" thickBot="1" x14ac:dyDescent="0.3">
      <c r="A105" s="288">
        <v>14030308</v>
      </c>
      <c r="B105" s="278">
        <v>2921</v>
      </c>
      <c r="C105" s="278" t="s">
        <v>497</v>
      </c>
      <c r="D105" s="278" t="s">
        <v>420</v>
      </c>
      <c r="E105" s="284">
        <v>180</v>
      </c>
    </row>
    <row r="106" spans="1:5" ht="15.75" thickBot="1" x14ac:dyDescent="0.3">
      <c r="A106" s="288">
        <v>14030308</v>
      </c>
      <c r="B106" s="278">
        <v>3041</v>
      </c>
      <c r="C106" s="278" t="s">
        <v>218</v>
      </c>
      <c r="D106" s="278" t="s">
        <v>133</v>
      </c>
      <c r="E106" s="284">
        <v>180</v>
      </c>
    </row>
    <row r="107" spans="1:5" ht="15.75" thickBot="1" x14ac:dyDescent="0.3">
      <c r="A107" s="288">
        <v>14030308</v>
      </c>
      <c r="B107" s="278">
        <v>3121</v>
      </c>
      <c r="C107" s="278" t="s">
        <v>218</v>
      </c>
      <c r="D107" s="278" t="s">
        <v>420</v>
      </c>
      <c r="E107" s="284">
        <v>180</v>
      </c>
    </row>
    <row r="108" spans="1:5" ht="15.75" thickBot="1" x14ac:dyDescent="0.3">
      <c r="A108" s="288">
        <v>14030308</v>
      </c>
      <c r="B108" s="278">
        <v>2923</v>
      </c>
      <c r="C108" s="278" t="s">
        <v>218</v>
      </c>
      <c r="D108" s="278" t="s">
        <v>132</v>
      </c>
      <c r="E108" s="284">
        <v>180</v>
      </c>
    </row>
    <row r="109" spans="1:5" ht="15.75" thickBot="1" x14ac:dyDescent="0.3">
      <c r="A109" s="288">
        <v>14030308</v>
      </c>
      <c r="B109" s="278">
        <v>2915</v>
      </c>
      <c r="C109" s="278" t="s">
        <v>218</v>
      </c>
      <c r="D109" s="278" t="s">
        <v>133</v>
      </c>
      <c r="E109" s="284">
        <v>180</v>
      </c>
    </row>
    <row r="110" spans="1:5" ht="15.75" thickBot="1" x14ac:dyDescent="0.3">
      <c r="A110" s="288">
        <v>14030308</v>
      </c>
      <c r="B110" s="286">
        <v>3235</v>
      </c>
      <c r="C110" s="286" t="s">
        <v>218</v>
      </c>
      <c r="D110" s="286" t="s">
        <v>130</v>
      </c>
      <c r="E110" s="287">
        <v>180</v>
      </c>
    </row>
    <row r="111" spans="1:5" ht="15.75" thickBot="1" x14ac:dyDescent="0.3">
      <c r="A111" s="288">
        <v>14030308</v>
      </c>
      <c r="B111" s="281">
        <v>202</v>
      </c>
      <c r="C111" s="281" t="s">
        <v>385</v>
      </c>
      <c r="D111" s="281" t="s">
        <v>134</v>
      </c>
      <c r="E111" s="282">
        <v>180</v>
      </c>
    </row>
    <row r="112" spans="1:5" ht="15.75" thickBot="1" x14ac:dyDescent="0.3">
      <c r="A112" s="288">
        <v>14030308</v>
      </c>
      <c r="B112" s="278">
        <v>201</v>
      </c>
      <c r="C112" s="278" t="s">
        <v>385</v>
      </c>
      <c r="D112" s="278" t="s">
        <v>134</v>
      </c>
      <c r="E112" s="284">
        <v>180</v>
      </c>
    </row>
    <row r="113" spans="1:5" ht="15.75" thickBot="1" x14ac:dyDescent="0.3">
      <c r="A113" s="288">
        <v>14030308</v>
      </c>
      <c r="B113" s="278">
        <v>204</v>
      </c>
      <c r="C113" s="278" t="s">
        <v>385</v>
      </c>
      <c r="D113" s="278" t="s">
        <v>134</v>
      </c>
      <c r="E113" s="284">
        <v>180</v>
      </c>
    </row>
    <row r="114" spans="1:5" ht="15.75" thickBot="1" x14ac:dyDescent="0.3">
      <c r="A114" s="288">
        <v>14030308</v>
      </c>
      <c r="B114" s="278">
        <v>203</v>
      </c>
      <c r="C114" s="278" t="s">
        <v>385</v>
      </c>
      <c r="D114" s="278" t="s">
        <v>134</v>
      </c>
      <c r="E114" s="284">
        <v>180</v>
      </c>
    </row>
    <row r="115" spans="1:5" ht="15.75" thickBot="1" x14ac:dyDescent="0.3">
      <c r="A115" s="288">
        <v>14030308</v>
      </c>
      <c r="B115" s="286">
        <v>212</v>
      </c>
      <c r="C115" s="286" t="s">
        <v>385</v>
      </c>
      <c r="D115" s="286" t="s">
        <v>134</v>
      </c>
      <c r="E115" s="287">
        <v>180</v>
      </c>
    </row>
    <row r="116" spans="1:5" ht="15.75" thickBot="1" x14ac:dyDescent="0.3">
      <c r="A116" s="288">
        <v>14030310</v>
      </c>
      <c r="B116" s="281">
        <v>3273</v>
      </c>
      <c r="C116" s="281" t="s">
        <v>223</v>
      </c>
      <c r="D116" s="281" t="s">
        <v>133</v>
      </c>
      <c r="E116" s="282">
        <v>240</v>
      </c>
    </row>
    <row r="117" spans="1:5" ht="15.75" thickBot="1" x14ac:dyDescent="0.3">
      <c r="A117" s="288">
        <v>14030310</v>
      </c>
      <c r="B117" s="278">
        <v>3274</v>
      </c>
      <c r="C117" s="278" t="s">
        <v>218</v>
      </c>
      <c r="D117" s="278" t="s">
        <v>132</v>
      </c>
      <c r="E117" s="284">
        <v>240</v>
      </c>
    </row>
    <row r="118" spans="1:5" ht="15.75" thickBot="1" x14ac:dyDescent="0.3">
      <c r="A118" s="288">
        <v>14030310</v>
      </c>
      <c r="B118" s="278">
        <v>3275</v>
      </c>
      <c r="C118" s="278" t="s">
        <v>218</v>
      </c>
      <c r="D118" s="278" t="s">
        <v>133</v>
      </c>
      <c r="E118" s="284">
        <v>240</v>
      </c>
    </row>
    <row r="119" spans="1:5" ht="15.75" thickBot="1" x14ac:dyDescent="0.3">
      <c r="A119" s="288">
        <v>14030310</v>
      </c>
      <c r="B119" s="286">
        <v>3272</v>
      </c>
      <c r="C119" s="286" t="s">
        <v>223</v>
      </c>
      <c r="D119" s="286" t="s">
        <v>132</v>
      </c>
      <c r="E119" s="287">
        <v>240</v>
      </c>
    </row>
    <row r="120" spans="1:5" ht="15.75" thickBot="1" x14ac:dyDescent="0.3">
      <c r="A120" s="288">
        <v>14030309</v>
      </c>
      <c r="B120" s="281">
        <v>5</v>
      </c>
      <c r="C120" s="281" t="s">
        <v>496</v>
      </c>
      <c r="D120" s="281" t="s">
        <v>130</v>
      </c>
      <c r="E120" s="282">
        <v>168</v>
      </c>
    </row>
    <row r="121" spans="1:5" ht="15.75" thickBot="1" x14ac:dyDescent="0.3">
      <c r="A121" s="288">
        <v>14030309</v>
      </c>
      <c r="B121" s="278">
        <v>482</v>
      </c>
      <c r="C121" s="278" t="s">
        <v>121</v>
      </c>
      <c r="D121" s="278" t="s">
        <v>133</v>
      </c>
      <c r="E121" s="284">
        <v>180</v>
      </c>
    </row>
    <row r="122" spans="1:5" ht="15.75" thickBot="1" x14ac:dyDescent="0.3">
      <c r="A122" s="288">
        <v>14030309</v>
      </c>
      <c r="B122" s="278">
        <v>544</v>
      </c>
      <c r="C122" s="278" t="s">
        <v>121</v>
      </c>
      <c r="D122" s="278" t="s">
        <v>133</v>
      </c>
      <c r="E122" s="284">
        <v>180</v>
      </c>
    </row>
    <row r="123" spans="1:5" ht="15.75" thickBot="1" x14ac:dyDescent="0.3">
      <c r="A123" s="288">
        <v>14030309</v>
      </c>
      <c r="B123" s="278">
        <v>529</v>
      </c>
      <c r="C123" s="278" t="s">
        <v>121</v>
      </c>
      <c r="D123" s="278" t="s">
        <v>133</v>
      </c>
      <c r="E123" s="284">
        <v>180</v>
      </c>
    </row>
    <row r="124" spans="1:5" ht="15.75" thickBot="1" x14ac:dyDescent="0.3">
      <c r="A124" s="288">
        <v>14030309</v>
      </c>
      <c r="B124" s="278">
        <v>187</v>
      </c>
      <c r="C124" s="278" t="s">
        <v>137</v>
      </c>
      <c r="D124" s="278" t="s">
        <v>134</v>
      </c>
      <c r="E124" s="284">
        <v>180</v>
      </c>
    </row>
    <row r="125" spans="1:5" ht="15.75" thickBot="1" x14ac:dyDescent="0.3">
      <c r="A125" s="288">
        <v>14030309</v>
      </c>
      <c r="B125" s="278">
        <v>172</v>
      </c>
      <c r="C125" s="278" t="s">
        <v>136</v>
      </c>
      <c r="D125" s="278" t="s">
        <v>134</v>
      </c>
      <c r="E125" s="284">
        <v>120</v>
      </c>
    </row>
    <row r="126" spans="1:5" ht="15.75" thickBot="1" x14ac:dyDescent="0.3">
      <c r="A126" s="288">
        <v>14030309</v>
      </c>
      <c r="B126" s="278">
        <v>434</v>
      </c>
      <c r="C126" s="278" t="s">
        <v>118</v>
      </c>
      <c r="D126" s="278" t="s">
        <v>130</v>
      </c>
      <c r="E126" s="284">
        <v>144</v>
      </c>
    </row>
    <row r="127" spans="1:5" ht="15.75" thickBot="1" x14ac:dyDescent="0.3">
      <c r="A127" s="288">
        <v>14030309</v>
      </c>
      <c r="B127" s="278">
        <v>512</v>
      </c>
      <c r="C127" s="278" t="s">
        <v>452</v>
      </c>
      <c r="D127" s="278" t="s">
        <v>130</v>
      </c>
      <c r="E127" s="284" t="s">
        <v>253</v>
      </c>
    </row>
    <row r="128" spans="1:5" ht="15.75" thickBot="1" x14ac:dyDescent="0.3">
      <c r="A128" s="288">
        <v>14030309</v>
      </c>
      <c r="B128" s="278">
        <v>473</v>
      </c>
      <c r="C128" s="278" t="s">
        <v>121</v>
      </c>
      <c r="D128" s="278" t="s">
        <v>133</v>
      </c>
      <c r="E128" s="284">
        <v>180</v>
      </c>
    </row>
    <row r="129" spans="1:5" ht="15.75" thickBot="1" x14ac:dyDescent="0.3">
      <c r="A129" s="288">
        <v>14030309</v>
      </c>
      <c r="B129" s="278">
        <v>302</v>
      </c>
      <c r="C129" s="278" t="s">
        <v>118</v>
      </c>
      <c r="D129" s="278" t="s">
        <v>132</v>
      </c>
      <c r="E129" s="284">
        <v>180</v>
      </c>
    </row>
    <row r="130" spans="1:5" ht="15.75" thickBot="1" x14ac:dyDescent="0.3">
      <c r="A130" s="288">
        <v>14030309</v>
      </c>
      <c r="B130" s="278">
        <v>3257</v>
      </c>
      <c r="C130" s="278" t="s">
        <v>117</v>
      </c>
      <c r="D130" s="278" t="s">
        <v>462</v>
      </c>
      <c r="E130" s="284">
        <v>180</v>
      </c>
    </row>
    <row r="131" spans="1:5" ht="15.75" thickBot="1" x14ac:dyDescent="0.3">
      <c r="A131" s="288">
        <v>14030309</v>
      </c>
      <c r="B131" s="286">
        <v>3275</v>
      </c>
      <c r="C131" s="286" t="s">
        <v>218</v>
      </c>
      <c r="D131" s="286" t="s">
        <v>133</v>
      </c>
      <c r="E131" s="287">
        <v>240</v>
      </c>
    </row>
    <row r="132" spans="1:5" ht="15.75" thickBot="1" x14ac:dyDescent="0.3">
      <c r="A132" s="288">
        <v>14030309</v>
      </c>
      <c r="B132" s="281">
        <v>457</v>
      </c>
      <c r="C132" s="281" t="s">
        <v>438</v>
      </c>
      <c r="D132" s="281" t="s">
        <v>130</v>
      </c>
      <c r="E132" s="282">
        <v>180</v>
      </c>
    </row>
    <row r="133" spans="1:5" ht="15.75" thickBot="1" x14ac:dyDescent="0.3">
      <c r="A133" s="288">
        <v>14030309</v>
      </c>
      <c r="B133" s="278">
        <v>522</v>
      </c>
      <c r="C133" s="278" t="s">
        <v>121</v>
      </c>
      <c r="D133" s="278" t="s">
        <v>130</v>
      </c>
      <c r="E133" s="284">
        <v>180</v>
      </c>
    </row>
    <row r="134" spans="1:5" ht="15.75" thickBot="1" x14ac:dyDescent="0.3">
      <c r="A134" s="288">
        <v>14030309</v>
      </c>
      <c r="B134" s="278">
        <v>540</v>
      </c>
      <c r="C134" s="278" t="s">
        <v>121</v>
      </c>
      <c r="D134" s="278" t="s">
        <v>132</v>
      </c>
      <c r="E134" s="284">
        <v>180</v>
      </c>
    </row>
    <row r="135" spans="1:5" ht="15.75" thickBot="1" x14ac:dyDescent="0.3">
      <c r="A135" s="288">
        <v>14030309</v>
      </c>
      <c r="B135" s="278">
        <v>496</v>
      </c>
      <c r="C135" s="278" t="s">
        <v>121</v>
      </c>
      <c r="D135" s="278" t="s">
        <v>130</v>
      </c>
      <c r="E135" s="284">
        <v>180</v>
      </c>
    </row>
    <row r="136" spans="1:5" ht="15.75" thickBot="1" x14ac:dyDescent="0.3">
      <c r="A136" s="288">
        <v>14030309</v>
      </c>
      <c r="B136" s="278">
        <v>4</v>
      </c>
      <c r="C136" s="278" t="s">
        <v>496</v>
      </c>
      <c r="D136" s="278" t="s">
        <v>130</v>
      </c>
      <c r="E136" s="284">
        <v>180</v>
      </c>
    </row>
    <row r="137" spans="1:5" ht="15.75" thickBot="1" x14ac:dyDescent="0.3">
      <c r="A137" s="288">
        <v>14030309</v>
      </c>
      <c r="B137" s="278">
        <v>492</v>
      </c>
      <c r="C137" s="278" t="s">
        <v>121</v>
      </c>
      <c r="D137" s="278" t="s">
        <v>130</v>
      </c>
      <c r="E137" s="284">
        <v>180</v>
      </c>
    </row>
    <row r="138" spans="1:5" ht="15.75" thickBot="1" x14ac:dyDescent="0.3">
      <c r="A138" s="288">
        <v>14030309</v>
      </c>
      <c r="B138" s="278">
        <v>487</v>
      </c>
      <c r="C138" s="278" t="s">
        <v>121</v>
      </c>
      <c r="D138" s="278" t="s">
        <v>130</v>
      </c>
      <c r="E138" s="284">
        <v>180</v>
      </c>
    </row>
    <row r="139" spans="1:5" ht="15.75" thickBot="1" x14ac:dyDescent="0.3">
      <c r="A139" s="288">
        <v>14030309</v>
      </c>
      <c r="B139" s="278">
        <v>515</v>
      </c>
      <c r="C139" s="278" t="s">
        <v>121</v>
      </c>
      <c r="D139" s="278" t="s">
        <v>130</v>
      </c>
      <c r="E139" s="284">
        <v>180</v>
      </c>
    </row>
    <row r="140" spans="1:5" ht="15.75" thickBot="1" x14ac:dyDescent="0.3">
      <c r="A140" s="288">
        <v>14030309</v>
      </c>
      <c r="B140" s="278">
        <v>501</v>
      </c>
      <c r="C140" s="278" t="s">
        <v>121</v>
      </c>
      <c r="D140" s="278" t="s">
        <v>133</v>
      </c>
      <c r="E140" s="284">
        <v>180</v>
      </c>
    </row>
    <row r="141" spans="1:5" ht="15.75" thickBot="1" x14ac:dyDescent="0.3">
      <c r="A141" s="288">
        <v>14030309</v>
      </c>
      <c r="B141" s="286">
        <v>112</v>
      </c>
      <c r="C141" s="286" t="s">
        <v>137</v>
      </c>
      <c r="D141" s="286" t="s">
        <v>109</v>
      </c>
      <c r="E141" s="287">
        <v>180</v>
      </c>
    </row>
    <row r="142" spans="1:5" ht="15.75" thickBot="1" x14ac:dyDescent="0.3">
      <c r="A142" s="288">
        <v>14030309</v>
      </c>
      <c r="B142" s="281">
        <v>3245</v>
      </c>
      <c r="C142" s="281" t="s">
        <v>218</v>
      </c>
      <c r="D142" s="281" t="s">
        <v>133</v>
      </c>
      <c r="E142" s="282">
        <v>180</v>
      </c>
    </row>
    <row r="143" spans="1:5" ht="15.75" thickBot="1" x14ac:dyDescent="0.3">
      <c r="A143" s="288">
        <v>14030309</v>
      </c>
      <c r="B143" s="278">
        <v>3274</v>
      </c>
      <c r="C143" s="278" t="s">
        <v>218</v>
      </c>
      <c r="D143" s="278" t="s">
        <v>132</v>
      </c>
      <c r="E143" s="284">
        <v>168</v>
      </c>
    </row>
    <row r="144" spans="1:5" ht="15.75" thickBot="1" x14ac:dyDescent="0.3">
      <c r="A144" s="288">
        <v>14030309</v>
      </c>
      <c r="B144" s="278">
        <v>3258</v>
      </c>
      <c r="C144" s="278" t="s">
        <v>117</v>
      </c>
      <c r="D144" s="278" t="s">
        <v>109</v>
      </c>
      <c r="E144" s="284">
        <v>180</v>
      </c>
    </row>
    <row r="145" spans="1:5" ht="15.75" thickBot="1" x14ac:dyDescent="0.3">
      <c r="A145" s="288">
        <v>14030309</v>
      </c>
      <c r="B145" s="278">
        <v>3202</v>
      </c>
      <c r="C145" s="278" t="s">
        <v>223</v>
      </c>
      <c r="D145" s="278" t="s">
        <v>132</v>
      </c>
      <c r="E145" s="284">
        <v>180</v>
      </c>
    </row>
    <row r="146" spans="1:5" ht="15.75" thickBot="1" x14ac:dyDescent="0.3">
      <c r="A146" s="288">
        <v>14030309</v>
      </c>
      <c r="B146" s="286">
        <v>3077</v>
      </c>
      <c r="C146" s="286" t="s">
        <v>218</v>
      </c>
      <c r="D146" s="286" t="s">
        <v>130</v>
      </c>
      <c r="E146" s="287">
        <v>180</v>
      </c>
    </row>
    <row r="147" spans="1:5" ht="15.75" thickBot="1" x14ac:dyDescent="0.3">
      <c r="A147" s="288">
        <v>14030309</v>
      </c>
      <c r="B147" s="281">
        <v>191</v>
      </c>
      <c r="C147" s="281" t="s">
        <v>230</v>
      </c>
      <c r="D147" s="281" t="s">
        <v>130</v>
      </c>
      <c r="E147" s="282">
        <v>240</v>
      </c>
    </row>
    <row r="148" spans="1:5" ht="15.75" thickBot="1" x14ac:dyDescent="0.3">
      <c r="A148" s="288">
        <v>14030309</v>
      </c>
      <c r="B148" s="278">
        <v>3269</v>
      </c>
      <c r="C148" s="278" t="s">
        <v>498</v>
      </c>
      <c r="D148" s="278" t="s">
        <v>420</v>
      </c>
      <c r="E148" s="284">
        <v>180</v>
      </c>
    </row>
    <row r="149" spans="1:5" ht="15.75" thickBot="1" x14ac:dyDescent="0.3">
      <c r="A149" s="288">
        <v>14030309</v>
      </c>
      <c r="B149" s="278">
        <v>2896</v>
      </c>
      <c r="C149" s="278" t="s">
        <v>499</v>
      </c>
      <c r="D149" s="278" t="s">
        <v>130</v>
      </c>
      <c r="E149" s="284">
        <v>180</v>
      </c>
    </row>
    <row r="150" spans="1:5" ht="15.75" thickBot="1" x14ac:dyDescent="0.3">
      <c r="A150" s="288">
        <v>14030309</v>
      </c>
      <c r="B150" s="278">
        <v>3177</v>
      </c>
      <c r="C150" s="278" t="s">
        <v>223</v>
      </c>
      <c r="D150" s="278" t="s">
        <v>132</v>
      </c>
      <c r="E150" s="284">
        <v>180</v>
      </c>
    </row>
    <row r="151" spans="1:5" ht="15.75" thickBot="1" x14ac:dyDescent="0.3">
      <c r="A151" s="288">
        <v>14030309</v>
      </c>
      <c r="B151" s="278">
        <v>2857</v>
      </c>
      <c r="C151" s="278" t="s">
        <v>497</v>
      </c>
      <c r="D151" s="278" t="s">
        <v>130</v>
      </c>
      <c r="E151" s="284">
        <v>168</v>
      </c>
    </row>
    <row r="152" spans="1:5" ht="15.75" thickBot="1" x14ac:dyDescent="0.3">
      <c r="A152" s="288">
        <v>14030309</v>
      </c>
      <c r="B152" s="278">
        <v>3044</v>
      </c>
      <c r="C152" s="278" t="s">
        <v>218</v>
      </c>
      <c r="D152" s="278" t="s">
        <v>132</v>
      </c>
      <c r="E152" s="284">
        <v>180</v>
      </c>
    </row>
    <row r="153" spans="1:5" ht="15.75" thickBot="1" x14ac:dyDescent="0.3">
      <c r="A153" s="288">
        <v>14030309</v>
      </c>
      <c r="B153" s="278">
        <v>2911</v>
      </c>
      <c r="C153" s="278" t="s">
        <v>218</v>
      </c>
      <c r="D153" s="278" t="s">
        <v>133</v>
      </c>
      <c r="E153" s="284">
        <v>180</v>
      </c>
    </row>
    <row r="154" spans="1:5" ht="15.75" thickBot="1" x14ac:dyDescent="0.3">
      <c r="A154" s="288">
        <v>14030309</v>
      </c>
      <c r="B154" s="278">
        <v>2920</v>
      </c>
      <c r="C154" s="278" t="s">
        <v>497</v>
      </c>
      <c r="D154" s="278" t="s">
        <v>420</v>
      </c>
      <c r="E154" s="284">
        <v>168</v>
      </c>
    </row>
    <row r="155" spans="1:5" ht="15.75" thickBot="1" x14ac:dyDescent="0.3">
      <c r="A155" s="288">
        <v>14030309</v>
      </c>
      <c r="B155" s="278">
        <v>2883</v>
      </c>
      <c r="C155" s="278" t="s">
        <v>497</v>
      </c>
      <c r="D155" s="278" t="s">
        <v>130</v>
      </c>
      <c r="E155" s="284">
        <v>180</v>
      </c>
    </row>
    <row r="156" spans="1:5" ht="15.75" thickBot="1" x14ac:dyDescent="0.3">
      <c r="A156" s="288">
        <v>14030309</v>
      </c>
      <c r="B156" s="286">
        <v>2931</v>
      </c>
      <c r="C156" s="286" t="s">
        <v>497</v>
      </c>
      <c r="D156" s="286" t="s">
        <v>420</v>
      </c>
      <c r="E156" s="287">
        <v>180</v>
      </c>
    </row>
    <row r="157" spans="1:5" ht="15.75" thickBot="1" x14ac:dyDescent="0.3">
      <c r="A157" s="288">
        <v>14030312</v>
      </c>
      <c r="B157" s="281">
        <v>210</v>
      </c>
      <c r="C157" s="281" t="s">
        <v>385</v>
      </c>
      <c r="D157" s="281" t="s">
        <v>130</v>
      </c>
      <c r="E157" s="282">
        <v>180</v>
      </c>
    </row>
    <row r="158" spans="1:5" ht="15.75" thickBot="1" x14ac:dyDescent="0.3">
      <c r="A158" s="288">
        <v>14030312</v>
      </c>
      <c r="B158" s="278">
        <v>215</v>
      </c>
      <c r="C158" s="278" t="s">
        <v>137</v>
      </c>
      <c r="D158" s="278" t="s">
        <v>109</v>
      </c>
      <c r="E158" s="284">
        <v>120</v>
      </c>
    </row>
    <row r="159" spans="1:5" ht="15.75" thickBot="1" x14ac:dyDescent="0.3">
      <c r="A159" s="288">
        <v>14030312</v>
      </c>
      <c r="B159" s="278">
        <v>372</v>
      </c>
      <c r="C159" s="278" t="s">
        <v>118</v>
      </c>
      <c r="D159" s="278" t="s">
        <v>130</v>
      </c>
      <c r="E159" s="284">
        <v>180</v>
      </c>
    </row>
    <row r="160" spans="1:5" ht="15.75" thickBot="1" x14ac:dyDescent="0.3">
      <c r="A160" s="288">
        <v>14030312</v>
      </c>
      <c r="B160" s="278">
        <v>217</v>
      </c>
      <c r="C160" s="278" t="s">
        <v>137</v>
      </c>
      <c r="D160" s="278" t="s">
        <v>109</v>
      </c>
      <c r="E160" s="284">
        <v>240</v>
      </c>
    </row>
    <row r="161" spans="1:5" ht="15.75" thickBot="1" x14ac:dyDescent="0.3">
      <c r="A161" s="288">
        <v>14030312</v>
      </c>
      <c r="B161" s="278">
        <v>510</v>
      </c>
      <c r="C161" s="278" t="s">
        <v>121</v>
      </c>
      <c r="D161" s="278" t="s">
        <v>130</v>
      </c>
      <c r="E161" s="284">
        <v>180</v>
      </c>
    </row>
    <row r="162" spans="1:5" ht="15.75" thickBot="1" x14ac:dyDescent="0.3">
      <c r="A162" s="288">
        <v>14030312</v>
      </c>
      <c r="B162" s="278">
        <v>473</v>
      </c>
      <c r="C162" s="278" t="s">
        <v>121</v>
      </c>
      <c r="D162" s="278" t="s">
        <v>133</v>
      </c>
      <c r="E162" s="284">
        <v>180</v>
      </c>
    </row>
    <row r="163" spans="1:5" ht="15.75" thickBot="1" x14ac:dyDescent="0.3">
      <c r="A163" s="288">
        <v>14030312</v>
      </c>
      <c r="B163" s="278">
        <v>504</v>
      </c>
      <c r="C163" s="278" t="s">
        <v>121</v>
      </c>
      <c r="D163" s="278" t="s">
        <v>132</v>
      </c>
      <c r="E163" s="284">
        <v>180</v>
      </c>
    </row>
    <row r="164" spans="1:5" ht="15.75" thickBot="1" x14ac:dyDescent="0.3">
      <c r="A164" s="288">
        <v>14030312</v>
      </c>
      <c r="B164" s="278">
        <v>531</v>
      </c>
      <c r="C164" s="278" t="s">
        <v>121</v>
      </c>
      <c r="D164" s="278" t="s">
        <v>133</v>
      </c>
      <c r="E164" s="284">
        <v>180</v>
      </c>
    </row>
    <row r="165" spans="1:5" ht="15.75" thickBot="1" x14ac:dyDescent="0.3">
      <c r="A165" s="288">
        <v>14030312</v>
      </c>
      <c r="B165" s="278">
        <v>489</v>
      </c>
      <c r="C165" s="278" t="s">
        <v>121</v>
      </c>
      <c r="D165" s="278" t="s">
        <v>130</v>
      </c>
      <c r="E165" s="284">
        <v>180</v>
      </c>
    </row>
    <row r="166" spans="1:5" ht="15.75" thickBot="1" x14ac:dyDescent="0.3">
      <c r="A166" s="288">
        <v>14030312</v>
      </c>
      <c r="B166" s="278">
        <v>144</v>
      </c>
      <c r="C166" s="278" t="s">
        <v>137</v>
      </c>
      <c r="D166" s="278" t="s">
        <v>134</v>
      </c>
      <c r="E166" s="284">
        <v>120</v>
      </c>
    </row>
    <row r="167" spans="1:5" ht="15.75" thickBot="1" x14ac:dyDescent="0.3">
      <c r="A167" s="288">
        <v>14030312</v>
      </c>
      <c r="B167" s="286">
        <v>105</v>
      </c>
      <c r="C167" s="286" t="s">
        <v>137</v>
      </c>
      <c r="D167" s="286" t="s">
        <v>133</v>
      </c>
      <c r="E167" s="287">
        <v>120</v>
      </c>
    </row>
    <row r="168" spans="1:5" ht="15.75" thickBot="1" x14ac:dyDescent="0.3">
      <c r="A168" s="288">
        <v>14030313</v>
      </c>
      <c r="B168" s="281">
        <v>536</v>
      </c>
      <c r="C168" s="281" t="s">
        <v>121</v>
      </c>
      <c r="D168" s="281" t="s">
        <v>133</v>
      </c>
      <c r="E168" s="282">
        <v>180</v>
      </c>
    </row>
    <row r="169" spans="1:5" ht="15.75" thickBot="1" x14ac:dyDescent="0.3">
      <c r="A169" s="288">
        <v>14030313</v>
      </c>
      <c r="B169" s="278">
        <v>478</v>
      </c>
      <c r="C169" s="278" t="s">
        <v>121</v>
      </c>
      <c r="D169" s="278" t="s">
        <v>133</v>
      </c>
      <c r="E169" s="284">
        <v>180</v>
      </c>
    </row>
    <row r="170" spans="1:5" ht="15.75" thickBot="1" x14ac:dyDescent="0.3">
      <c r="A170" s="288">
        <v>14030313</v>
      </c>
      <c r="B170" s="278">
        <v>517</v>
      </c>
      <c r="C170" s="278" t="s">
        <v>121</v>
      </c>
      <c r="D170" s="278" t="s">
        <v>130</v>
      </c>
      <c r="E170" s="284">
        <v>180</v>
      </c>
    </row>
    <row r="171" spans="1:5" ht="15.75" thickBot="1" x14ac:dyDescent="0.3">
      <c r="A171" s="288">
        <v>14030313</v>
      </c>
      <c r="B171" s="278">
        <v>474</v>
      </c>
      <c r="C171" s="278" t="s">
        <v>121</v>
      </c>
      <c r="D171" s="278" t="s">
        <v>132</v>
      </c>
      <c r="E171" s="284">
        <v>180</v>
      </c>
    </row>
    <row r="172" spans="1:5" ht="15.75" thickBot="1" x14ac:dyDescent="0.3">
      <c r="A172" s="288">
        <v>14030313</v>
      </c>
      <c r="B172" s="278">
        <v>445</v>
      </c>
      <c r="C172" s="278" t="s">
        <v>121</v>
      </c>
      <c r="D172" s="278" t="s">
        <v>133</v>
      </c>
      <c r="E172" s="284">
        <v>168</v>
      </c>
    </row>
    <row r="173" spans="1:5" ht="15.75" thickBot="1" x14ac:dyDescent="0.3">
      <c r="A173" s="288">
        <v>14030313</v>
      </c>
      <c r="B173" s="278">
        <v>520</v>
      </c>
      <c r="C173" s="278" t="s">
        <v>121</v>
      </c>
      <c r="D173" s="278" t="s">
        <v>130</v>
      </c>
      <c r="E173" s="284">
        <v>168</v>
      </c>
    </row>
    <row r="174" spans="1:5" ht="15.75" thickBot="1" x14ac:dyDescent="0.3">
      <c r="A174" s="288">
        <v>14030313</v>
      </c>
      <c r="B174" s="278">
        <v>494</v>
      </c>
      <c r="C174" s="278" t="s">
        <v>121</v>
      </c>
      <c r="D174" s="278" t="s">
        <v>130</v>
      </c>
      <c r="E174" s="284">
        <v>180</v>
      </c>
    </row>
    <row r="175" spans="1:5" ht="15.75" thickBot="1" x14ac:dyDescent="0.3">
      <c r="A175" s="288">
        <v>14030313</v>
      </c>
      <c r="B175" s="278">
        <v>53</v>
      </c>
      <c r="C175" s="278" t="s">
        <v>121</v>
      </c>
      <c r="D175" s="278" t="s">
        <v>133</v>
      </c>
      <c r="E175" s="284">
        <v>180</v>
      </c>
    </row>
    <row r="176" spans="1:5" ht="15.75" thickBot="1" x14ac:dyDescent="0.3">
      <c r="A176" s="288">
        <v>14030313</v>
      </c>
      <c r="B176" s="278">
        <v>505</v>
      </c>
      <c r="C176" s="278" t="s">
        <v>121</v>
      </c>
      <c r="D176" s="278" t="s">
        <v>132</v>
      </c>
      <c r="E176" s="284">
        <v>180</v>
      </c>
    </row>
    <row r="177" spans="1:5" ht="15.75" thickBot="1" x14ac:dyDescent="0.3">
      <c r="A177" s="288">
        <v>14030313</v>
      </c>
      <c r="B177" s="286">
        <v>524</v>
      </c>
      <c r="C177" s="286" t="s">
        <v>121</v>
      </c>
      <c r="D177" s="286" t="s">
        <v>133</v>
      </c>
      <c r="E177" s="287">
        <v>180</v>
      </c>
    </row>
    <row r="178" spans="1:5" ht="15.75" thickBot="1" x14ac:dyDescent="0.3">
      <c r="A178" s="288">
        <v>14030313</v>
      </c>
      <c r="B178" s="281">
        <v>179</v>
      </c>
      <c r="C178" s="281" t="s">
        <v>137</v>
      </c>
      <c r="D178" s="281" t="s">
        <v>132</v>
      </c>
      <c r="E178" s="282">
        <v>240</v>
      </c>
    </row>
    <row r="179" spans="1:5" ht="15.75" thickBot="1" x14ac:dyDescent="0.3">
      <c r="A179" s="288">
        <v>14030313</v>
      </c>
      <c r="B179" s="278">
        <v>542</v>
      </c>
      <c r="C179" s="278" t="s">
        <v>121</v>
      </c>
      <c r="D179" s="278" t="s">
        <v>132</v>
      </c>
      <c r="E179" s="284">
        <v>180</v>
      </c>
    </row>
    <row r="180" spans="1:5" ht="15.75" thickBot="1" x14ac:dyDescent="0.3">
      <c r="A180" s="288">
        <v>14030313</v>
      </c>
      <c r="B180" s="278">
        <v>142</v>
      </c>
      <c r="C180" s="278" t="s">
        <v>137</v>
      </c>
      <c r="D180" s="278" t="s">
        <v>134</v>
      </c>
      <c r="E180" s="284">
        <v>180</v>
      </c>
    </row>
    <row r="181" spans="1:5" ht="15.75" thickBot="1" x14ac:dyDescent="0.3">
      <c r="A181" s="288">
        <v>14030313</v>
      </c>
      <c r="B181" s="278">
        <v>213</v>
      </c>
      <c r="C181" s="278" t="s">
        <v>385</v>
      </c>
      <c r="D181" s="278" t="s">
        <v>134</v>
      </c>
      <c r="E181" s="284">
        <v>228</v>
      </c>
    </row>
    <row r="182" spans="1:5" ht="15.75" thickBot="1" x14ac:dyDescent="0.3">
      <c r="A182" s="288">
        <v>14030313</v>
      </c>
      <c r="B182" s="278">
        <v>514</v>
      </c>
      <c r="C182" s="278" t="s">
        <v>121</v>
      </c>
      <c r="D182" s="278" t="s">
        <v>130</v>
      </c>
      <c r="E182" s="284">
        <v>180</v>
      </c>
    </row>
    <row r="183" spans="1:5" ht="15.75" thickBot="1" x14ac:dyDescent="0.3">
      <c r="A183" s="288">
        <v>14030313</v>
      </c>
      <c r="B183" s="286">
        <v>547</v>
      </c>
      <c r="C183" s="286" t="s">
        <v>121</v>
      </c>
      <c r="D183" s="286" t="s">
        <v>130</v>
      </c>
      <c r="E183" s="287">
        <v>180</v>
      </c>
    </row>
    <row r="184" spans="1:5" ht="15.75" thickBot="1" x14ac:dyDescent="0.3">
      <c r="A184" s="288">
        <v>14030313</v>
      </c>
      <c r="B184" s="281">
        <v>88</v>
      </c>
      <c r="C184" s="281" t="s">
        <v>137</v>
      </c>
      <c r="D184" s="281" t="s">
        <v>133</v>
      </c>
      <c r="E184" s="282">
        <v>168</v>
      </c>
    </row>
    <row r="185" spans="1:5" ht="15.75" thickBot="1" x14ac:dyDescent="0.3">
      <c r="A185" s="288">
        <v>14030313</v>
      </c>
      <c r="B185" s="286">
        <v>100</v>
      </c>
      <c r="C185" s="286" t="s">
        <v>137</v>
      </c>
      <c r="D185" s="286" t="s">
        <v>133</v>
      </c>
      <c r="E185" s="287">
        <v>180</v>
      </c>
    </row>
    <row r="186" spans="1:5" ht="15.75" thickBot="1" x14ac:dyDescent="0.3">
      <c r="A186" s="288">
        <v>14030313</v>
      </c>
      <c r="B186" s="281">
        <v>3280</v>
      </c>
      <c r="C186" s="281" t="s">
        <v>392</v>
      </c>
      <c r="D186" s="281" t="s">
        <v>132</v>
      </c>
      <c r="E186" s="282">
        <v>168</v>
      </c>
    </row>
    <row r="187" spans="1:5" ht="15.75" thickBot="1" x14ac:dyDescent="0.3">
      <c r="A187" s="288">
        <v>14030313</v>
      </c>
      <c r="B187" s="278">
        <v>3279</v>
      </c>
      <c r="C187" s="278" t="s">
        <v>392</v>
      </c>
      <c r="D187" s="278" t="s">
        <v>133</v>
      </c>
      <c r="E187" s="284">
        <v>180</v>
      </c>
    </row>
    <row r="188" spans="1:5" ht="15.75" thickBot="1" x14ac:dyDescent="0.3">
      <c r="A188" s="288">
        <v>14030313</v>
      </c>
      <c r="B188" s="278">
        <v>3276</v>
      </c>
      <c r="C188" s="278" t="s">
        <v>392</v>
      </c>
      <c r="D188" s="278" t="s">
        <v>130</v>
      </c>
      <c r="E188" s="284">
        <v>120</v>
      </c>
    </row>
    <row r="189" spans="1:5" ht="15.75" thickBot="1" x14ac:dyDescent="0.3">
      <c r="A189" s="288">
        <v>14030313</v>
      </c>
      <c r="B189" s="286">
        <v>3277</v>
      </c>
      <c r="C189" s="286" t="s">
        <v>392</v>
      </c>
      <c r="D189" s="286" t="s">
        <v>130</v>
      </c>
      <c r="E189" s="287">
        <v>120</v>
      </c>
    </row>
    <row r="190" spans="1:5" ht="15.75" thickBot="1" x14ac:dyDescent="0.3">
      <c r="A190" s="288">
        <v>14030319</v>
      </c>
      <c r="B190" s="281">
        <v>861</v>
      </c>
      <c r="C190" s="281" t="s">
        <v>137</v>
      </c>
      <c r="D190" s="281" t="s">
        <v>134</v>
      </c>
      <c r="E190" s="282">
        <v>168</v>
      </c>
    </row>
    <row r="191" spans="1:5" ht="15.75" thickBot="1" x14ac:dyDescent="0.3">
      <c r="A191" s="288">
        <v>14030319</v>
      </c>
      <c r="B191" s="278">
        <v>120</v>
      </c>
      <c r="C191" s="278" t="s">
        <v>137</v>
      </c>
      <c r="D191" s="278" t="s">
        <v>132</v>
      </c>
      <c r="E191" s="284">
        <v>180</v>
      </c>
    </row>
    <row r="192" spans="1:5" ht="15.75" thickBot="1" x14ac:dyDescent="0.3">
      <c r="A192" s="288">
        <v>14030319</v>
      </c>
      <c r="B192" s="286">
        <v>549</v>
      </c>
      <c r="C192" s="286" t="s">
        <v>121</v>
      </c>
      <c r="D192" s="286" t="s">
        <v>130</v>
      </c>
      <c r="E192" s="287">
        <v>180</v>
      </c>
    </row>
    <row r="193" spans="1:5" ht="15.75" thickBot="1" x14ac:dyDescent="0.3">
      <c r="A193" s="288">
        <v>14030320</v>
      </c>
      <c r="B193" s="281">
        <v>333</v>
      </c>
      <c r="C193" s="281" t="s">
        <v>118</v>
      </c>
      <c r="D193" s="281" t="s">
        <v>130</v>
      </c>
      <c r="E193" s="282">
        <v>180</v>
      </c>
    </row>
    <row r="194" spans="1:5" ht="15.75" thickBot="1" x14ac:dyDescent="0.3">
      <c r="A194" s="288">
        <v>14030320</v>
      </c>
      <c r="B194" s="278">
        <v>431</v>
      </c>
      <c r="C194" s="278" t="s">
        <v>118</v>
      </c>
      <c r="D194" s="278" t="s">
        <v>130</v>
      </c>
      <c r="E194" s="284">
        <v>180</v>
      </c>
    </row>
    <row r="195" spans="1:5" ht="15.75" thickBot="1" x14ac:dyDescent="0.3">
      <c r="A195" s="288">
        <v>14030320</v>
      </c>
      <c r="B195" s="286">
        <v>355</v>
      </c>
      <c r="C195" s="286" t="s">
        <v>118</v>
      </c>
      <c r="D195" s="286" t="s">
        <v>130</v>
      </c>
      <c r="E195" s="287">
        <v>180</v>
      </c>
    </row>
    <row r="196" spans="1:5" ht="15.75" thickBot="1" x14ac:dyDescent="0.3">
      <c r="A196" s="288">
        <v>14030320</v>
      </c>
      <c r="B196" s="281">
        <v>841</v>
      </c>
      <c r="C196" s="281" t="s">
        <v>459</v>
      </c>
      <c r="D196" s="281" t="s">
        <v>130</v>
      </c>
      <c r="E196" s="282">
        <v>36</v>
      </c>
    </row>
    <row r="197" spans="1:5" ht="15.75" thickBot="1" x14ac:dyDescent="0.3">
      <c r="A197" s="288">
        <v>14030320</v>
      </c>
      <c r="B197" s="278">
        <v>842</v>
      </c>
      <c r="C197" s="278" t="s">
        <v>459</v>
      </c>
      <c r="D197" s="278" t="s">
        <v>420</v>
      </c>
      <c r="E197" s="284">
        <v>36</v>
      </c>
    </row>
    <row r="198" spans="1:5" ht="15.75" thickBot="1" x14ac:dyDescent="0.3">
      <c r="A198" s="288">
        <v>14030320</v>
      </c>
      <c r="B198" s="278">
        <v>3042</v>
      </c>
      <c r="C198" s="278" t="s">
        <v>218</v>
      </c>
      <c r="D198" s="278" t="s">
        <v>133</v>
      </c>
      <c r="E198" s="284">
        <v>120</v>
      </c>
    </row>
    <row r="199" spans="1:5" ht="15.75" thickBot="1" x14ac:dyDescent="0.3">
      <c r="A199" s="288">
        <v>14030320</v>
      </c>
      <c r="B199" s="278">
        <v>3011</v>
      </c>
      <c r="C199" s="278" t="s">
        <v>218</v>
      </c>
      <c r="D199" s="278" t="s">
        <v>132</v>
      </c>
      <c r="E199" s="284">
        <v>180</v>
      </c>
    </row>
    <row r="200" spans="1:5" ht="15.75" thickBot="1" x14ac:dyDescent="0.3">
      <c r="A200" s="288">
        <v>14030320</v>
      </c>
      <c r="B200" s="278">
        <v>3007</v>
      </c>
      <c r="C200" s="278" t="s">
        <v>218</v>
      </c>
      <c r="D200" s="278" t="s">
        <v>130</v>
      </c>
      <c r="E200" s="284">
        <v>180</v>
      </c>
    </row>
    <row r="201" spans="1:5" ht="15.75" thickBot="1" x14ac:dyDescent="0.3">
      <c r="A201" s="288">
        <v>14030320</v>
      </c>
      <c r="B201" s="278">
        <v>3009</v>
      </c>
      <c r="C201" s="278" t="s">
        <v>218</v>
      </c>
      <c r="D201" s="278" t="s">
        <v>133</v>
      </c>
      <c r="E201" s="284">
        <v>180</v>
      </c>
    </row>
    <row r="202" spans="1:5" ht="15.75" thickBot="1" x14ac:dyDescent="0.3">
      <c r="A202" s="288">
        <v>14030320</v>
      </c>
      <c r="B202" s="278">
        <v>858</v>
      </c>
      <c r="C202" s="278" t="s">
        <v>142</v>
      </c>
      <c r="D202" s="278" t="s">
        <v>133</v>
      </c>
      <c r="E202" s="284">
        <v>240</v>
      </c>
    </row>
    <row r="203" spans="1:5" ht="15.75" thickBot="1" x14ac:dyDescent="0.3">
      <c r="A203" s="288">
        <v>14030320</v>
      </c>
      <c r="B203" s="278">
        <v>857</v>
      </c>
      <c r="C203" s="278" t="s">
        <v>142</v>
      </c>
      <c r="D203" s="278" t="s">
        <v>132</v>
      </c>
      <c r="E203" s="284">
        <v>240</v>
      </c>
    </row>
    <row r="204" spans="1:5" ht="15.75" thickBot="1" x14ac:dyDescent="0.3">
      <c r="A204" s="288">
        <v>14030320</v>
      </c>
      <c r="B204" s="278">
        <v>2970</v>
      </c>
      <c r="C204" s="278" t="s">
        <v>218</v>
      </c>
      <c r="D204" s="278" t="s">
        <v>130</v>
      </c>
      <c r="E204" s="284">
        <v>180</v>
      </c>
    </row>
    <row r="205" spans="1:5" ht="15.75" thickBot="1" x14ac:dyDescent="0.3">
      <c r="A205" s="288">
        <v>14030320</v>
      </c>
      <c r="B205" s="286">
        <v>3264</v>
      </c>
      <c r="C205" s="286" t="s">
        <v>218</v>
      </c>
      <c r="D205" s="286" t="s">
        <v>130</v>
      </c>
      <c r="E205" s="287">
        <v>180</v>
      </c>
    </row>
    <row r="206" spans="1:5" ht="15.75" thickBot="1" x14ac:dyDescent="0.3">
      <c r="A206" s="288">
        <v>14030321</v>
      </c>
      <c r="B206" s="281">
        <v>3078</v>
      </c>
      <c r="C206" s="281" t="s">
        <v>218</v>
      </c>
      <c r="D206" s="281" t="s">
        <v>130</v>
      </c>
      <c r="E206" s="282">
        <v>180</v>
      </c>
    </row>
    <row r="207" spans="1:5" ht="15.75" thickBot="1" x14ac:dyDescent="0.3">
      <c r="A207" s="288">
        <v>14030321</v>
      </c>
      <c r="B207" s="278">
        <v>2954</v>
      </c>
      <c r="C207" s="278" t="s">
        <v>218</v>
      </c>
      <c r="D207" s="278" t="s">
        <v>130</v>
      </c>
      <c r="E207" s="284">
        <v>180</v>
      </c>
    </row>
    <row r="208" spans="1:5" ht="15.75" thickBot="1" x14ac:dyDescent="0.3">
      <c r="A208" s="288">
        <v>14030321</v>
      </c>
      <c r="B208" s="278">
        <v>1504</v>
      </c>
      <c r="C208" s="278" t="s">
        <v>107</v>
      </c>
      <c r="D208" s="278" t="s">
        <v>462</v>
      </c>
      <c r="E208" s="284">
        <v>180</v>
      </c>
    </row>
    <row r="209" spans="1:5" ht="15.75" thickBot="1" x14ac:dyDescent="0.3">
      <c r="A209" s="288">
        <v>14030321</v>
      </c>
      <c r="B209" s="278">
        <v>3223</v>
      </c>
      <c r="C209" s="278" t="s">
        <v>500</v>
      </c>
      <c r="D209" s="278" t="s">
        <v>462</v>
      </c>
      <c r="E209" s="284">
        <v>180</v>
      </c>
    </row>
    <row r="210" spans="1:5" ht="15.75" thickBot="1" x14ac:dyDescent="0.3">
      <c r="A210" s="288">
        <v>14030321</v>
      </c>
      <c r="B210" s="278">
        <v>3265</v>
      </c>
      <c r="C210" s="278" t="s">
        <v>117</v>
      </c>
      <c r="D210" s="278" t="s">
        <v>109</v>
      </c>
      <c r="E210" s="284">
        <v>180</v>
      </c>
    </row>
    <row r="211" spans="1:5" ht="15.75" thickBot="1" x14ac:dyDescent="0.3">
      <c r="A211" s="288">
        <v>14030321</v>
      </c>
      <c r="B211" s="278">
        <v>1503</v>
      </c>
      <c r="C211" s="278" t="s">
        <v>107</v>
      </c>
      <c r="D211" s="278" t="s">
        <v>109</v>
      </c>
      <c r="E211" s="284">
        <v>180</v>
      </c>
    </row>
    <row r="212" spans="1:5" ht="15.75" thickBot="1" x14ac:dyDescent="0.3">
      <c r="A212" s="288">
        <v>14030321</v>
      </c>
      <c r="B212" s="278">
        <v>3206</v>
      </c>
      <c r="C212" s="278" t="s">
        <v>218</v>
      </c>
      <c r="D212" s="278" t="s">
        <v>133</v>
      </c>
      <c r="E212" s="284">
        <v>180</v>
      </c>
    </row>
    <row r="213" spans="1:5" ht="15.75" thickBot="1" x14ac:dyDescent="0.3">
      <c r="A213" s="288">
        <v>14030321</v>
      </c>
      <c r="B213" s="278">
        <v>155</v>
      </c>
      <c r="C213" s="278" t="s">
        <v>144</v>
      </c>
      <c r="D213" s="278" t="s">
        <v>130</v>
      </c>
      <c r="E213" s="284">
        <v>168</v>
      </c>
    </row>
    <row r="214" spans="1:5" ht="15.75" thickBot="1" x14ac:dyDescent="0.3">
      <c r="A214" s="288">
        <v>14030321</v>
      </c>
      <c r="B214" s="278">
        <v>3278</v>
      </c>
      <c r="C214" s="278" t="s">
        <v>392</v>
      </c>
      <c r="D214" s="278" t="s">
        <v>130</v>
      </c>
      <c r="E214" s="284">
        <v>108</v>
      </c>
    </row>
    <row r="215" spans="1:5" ht="15.75" thickBot="1" x14ac:dyDescent="0.3">
      <c r="A215" s="288">
        <v>14030321</v>
      </c>
      <c r="B215" s="292">
        <v>170</v>
      </c>
      <c r="C215" s="292" t="s">
        <v>144</v>
      </c>
      <c r="D215" s="292" t="s">
        <v>133</v>
      </c>
      <c r="E215" s="293">
        <v>168</v>
      </c>
    </row>
    <row r="216" spans="1:5" ht="15.75" thickBot="1" x14ac:dyDescent="0.3">
      <c r="A216" s="294">
        <v>14030322</v>
      </c>
      <c r="B216" s="281">
        <v>326</v>
      </c>
      <c r="C216" s="281" t="s">
        <v>483</v>
      </c>
      <c r="D216" s="281" t="s">
        <v>130</v>
      </c>
      <c r="E216" s="282">
        <v>60</v>
      </c>
    </row>
    <row r="217" spans="1:5" ht="15.75" thickBot="1" x14ac:dyDescent="0.3">
      <c r="A217" s="294">
        <v>14030322</v>
      </c>
      <c r="B217" s="278">
        <v>854</v>
      </c>
      <c r="C217" s="278" t="s">
        <v>142</v>
      </c>
      <c r="D217" s="278" t="s">
        <v>132</v>
      </c>
      <c r="E217" s="284">
        <v>180</v>
      </c>
    </row>
    <row r="218" spans="1:5" ht="15.75" thickBot="1" x14ac:dyDescent="0.3">
      <c r="A218" s="294">
        <v>14030322</v>
      </c>
      <c r="B218" s="278">
        <v>2980</v>
      </c>
      <c r="C218" s="278" t="s">
        <v>218</v>
      </c>
      <c r="D218" s="278" t="s">
        <v>130</v>
      </c>
      <c r="E218" s="284">
        <v>180</v>
      </c>
    </row>
    <row r="219" spans="1:5" ht="15.75" thickBot="1" x14ac:dyDescent="0.3">
      <c r="A219" s="294">
        <v>14030322</v>
      </c>
      <c r="B219" s="278">
        <v>855</v>
      </c>
      <c r="C219" s="278" t="s">
        <v>142</v>
      </c>
      <c r="D219" s="278" t="s">
        <v>461</v>
      </c>
      <c r="E219" s="284">
        <v>240</v>
      </c>
    </row>
    <row r="220" spans="1:5" ht="15.75" thickBot="1" x14ac:dyDescent="0.3">
      <c r="A220" s="294">
        <v>14030322</v>
      </c>
      <c r="B220" s="278">
        <v>2991</v>
      </c>
      <c r="C220" s="278" t="s">
        <v>218</v>
      </c>
      <c r="D220" s="278" t="s">
        <v>130</v>
      </c>
      <c r="E220" s="284">
        <v>180</v>
      </c>
    </row>
    <row r="221" spans="1:5" ht="15.75" thickBot="1" x14ac:dyDescent="0.3">
      <c r="A221" s="294">
        <v>14030322</v>
      </c>
      <c r="B221" s="278">
        <v>3008</v>
      </c>
      <c r="C221" s="278" t="s">
        <v>218</v>
      </c>
      <c r="D221" s="278" t="s">
        <v>133</v>
      </c>
      <c r="E221" s="284">
        <v>180</v>
      </c>
    </row>
    <row r="222" spans="1:5" ht="15.75" thickBot="1" x14ac:dyDescent="0.3">
      <c r="A222" s="294">
        <v>14030322</v>
      </c>
      <c r="B222" s="286">
        <v>2990</v>
      </c>
      <c r="C222" s="286" t="s">
        <v>218</v>
      </c>
      <c r="D222" s="286" t="s">
        <v>130</v>
      </c>
      <c r="E222" s="287">
        <v>180</v>
      </c>
    </row>
    <row r="223" spans="1:5" ht="15.75" thickBot="1" x14ac:dyDescent="0.3">
      <c r="A223" s="288">
        <v>14030323</v>
      </c>
      <c r="B223" s="281">
        <v>565</v>
      </c>
      <c r="C223" s="281" t="s">
        <v>501</v>
      </c>
      <c r="D223" s="281" t="s">
        <v>130</v>
      </c>
      <c r="E223" s="282">
        <v>180</v>
      </c>
    </row>
    <row r="224" spans="1:5" ht="15.75" thickBot="1" x14ac:dyDescent="0.3">
      <c r="A224" s="288">
        <v>14030323</v>
      </c>
      <c r="B224" s="278">
        <v>3256</v>
      </c>
      <c r="C224" s="278" t="s">
        <v>117</v>
      </c>
      <c r="D224" s="278" t="s">
        <v>130</v>
      </c>
      <c r="E224" s="284">
        <v>180</v>
      </c>
    </row>
    <row r="225" spans="1:5" ht="15.75" thickBot="1" x14ac:dyDescent="0.3">
      <c r="A225" s="288">
        <v>14030323</v>
      </c>
      <c r="B225" s="278">
        <v>3263</v>
      </c>
      <c r="C225" s="278" t="s">
        <v>117</v>
      </c>
      <c r="D225" s="278" t="s">
        <v>130</v>
      </c>
      <c r="E225" s="284">
        <v>180</v>
      </c>
    </row>
    <row r="226" spans="1:5" ht="15.75" thickBot="1" x14ac:dyDescent="0.3">
      <c r="A226" s="288">
        <v>14030323</v>
      </c>
      <c r="B226" s="278">
        <v>1524</v>
      </c>
      <c r="C226" s="278" t="s">
        <v>387</v>
      </c>
      <c r="D226" s="278" t="s">
        <v>130</v>
      </c>
      <c r="E226" s="284">
        <v>36</v>
      </c>
    </row>
    <row r="227" spans="1:5" ht="15.75" thickBot="1" x14ac:dyDescent="0.3">
      <c r="A227" s="288">
        <v>14030323</v>
      </c>
      <c r="B227" s="278">
        <v>1525</v>
      </c>
      <c r="C227" s="278" t="s">
        <v>387</v>
      </c>
      <c r="D227" s="278" t="s">
        <v>420</v>
      </c>
      <c r="E227" s="284">
        <v>36</v>
      </c>
    </row>
    <row r="228" spans="1:5" ht="15.75" thickBot="1" x14ac:dyDescent="0.3">
      <c r="A228" s="288">
        <v>14030323</v>
      </c>
      <c r="B228" s="278">
        <v>3073</v>
      </c>
      <c r="C228" s="278" t="s">
        <v>218</v>
      </c>
      <c r="D228" s="278" t="s">
        <v>130</v>
      </c>
      <c r="E228" s="284">
        <v>180</v>
      </c>
    </row>
    <row r="229" spans="1:5" ht="15.75" thickBot="1" x14ac:dyDescent="0.3">
      <c r="A229" s="288">
        <v>14030323</v>
      </c>
      <c r="B229" s="278">
        <v>2991</v>
      </c>
      <c r="C229" s="278" t="s">
        <v>218</v>
      </c>
      <c r="D229" s="278" t="s">
        <v>130</v>
      </c>
      <c r="E229" s="284">
        <v>180</v>
      </c>
    </row>
    <row r="230" spans="1:5" ht="15.75" thickBot="1" x14ac:dyDescent="0.3">
      <c r="A230" s="288">
        <v>14030323</v>
      </c>
      <c r="B230" s="286">
        <v>2992</v>
      </c>
      <c r="C230" s="286" t="s">
        <v>218</v>
      </c>
      <c r="D230" s="286" t="s">
        <v>130</v>
      </c>
      <c r="E230" s="287">
        <v>180</v>
      </c>
    </row>
    <row r="231" spans="1:5" ht="15.75" thickBot="1" x14ac:dyDescent="0.3">
      <c r="A231" s="288">
        <v>14030323</v>
      </c>
      <c r="B231" s="281">
        <v>23</v>
      </c>
      <c r="C231" s="281" t="s">
        <v>502</v>
      </c>
      <c r="D231" s="281" t="s">
        <v>130</v>
      </c>
      <c r="E231" s="282">
        <v>120</v>
      </c>
    </row>
    <row r="232" spans="1:5" ht="15.75" thickBot="1" x14ac:dyDescent="0.3">
      <c r="A232" s="288">
        <v>14030323</v>
      </c>
      <c r="B232" s="286">
        <v>21</v>
      </c>
      <c r="C232" s="286" t="s">
        <v>502</v>
      </c>
      <c r="D232" s="286" t="s">
        <v>130</v>
      </c>
      <c r="E232" s="287">
        <v>56</v>
      </c>
    </row>
    <row r="233" spans="1:5" x14ac:dyDescent="0.25">
      <c r="A233" s="279">
        <v>14030326</v>
      </c>
      <c r="B233" s="279">
        <v>3076</v>
      </c>
      <c r="C233" s="279" t="s">
        <v>218</v>
      </c>
      <c r="D233" s="279" t="s">
        <v>130</v>
      </c>
      <c r="E233" s="279">
        <v>180</v>
      </c>
    </row>
    <row r="234" spans="1:5" x14ac:dyDescent="0.25">
      <c r="A234" s="279">
        <v>14030326</v>
      </c>
      <c r="B234" s="278">
        <v>3267</v>
      </c>
      <c r="C234" s="278" t="s">
        <v>218</v>
      </c>
      <c r="D234" s="278" t="s">
        <v>130</v>
      </c>
      <c r="E234" s="278">
        <v>180</v>
      </c>
    </row>
    <row r="235" spans="1:5" x14ac:dyDescent="0.25">
      <c r="A235" s="279">
        <v>14030326</v>
      </c>
      <c r="B235" s="278">
        <v>3039</v>
      </c>
      <c r="C235" s="278" t="s">
        <v>218</v>
      </c>
      <c r="D235" s="278" t="s">
        <v>130</v>
      </c>
      <c r="E235" s="278">
        <v>180</v>
      </c>
    </row>
    <row r="236" spans="1:5" x14ac:dyDescent="0.25">
      <c r="A236" s="279">
        <v>14030326</v>
      </c>
      <c r="B236" s="278">
        <v>170</v>
      </c>
      <c r="C236" s="278" t="s">
        <v>144</v>
      </c>
      <c r="D236" s="278" t="s">
        <v>133</v>
      </c>
      <c r="E236" s="278">
        <v>12</v>
      </c>
    </row>
    <row r="237" spans="1:5" x14ac:dyDescent="0.25">
      <c r="A237" s="279">
        <v>14030326</v>
      </c>
      <c r="B237" s="278">
        <v>3278</v>
      </c>
      <c r="C237" s="278" t="s">
        <v>392</v>
      </c>
      <c r="D237" s="278" t="s">
        <v>130</v>
      </c>
      <c r="E237" s="278">
        <v>12</v>
      </c>
    </row>
    <row r="238" spans="1:5" x14ac:dyDescent="0.25">
      <c r="A238" s="279">
        <v>14030326</v>
      </c>
      <c r="B238" s="278">
        <v>3155</v>
      </c>
      <c r="C238" s="278" t="s">
        <v>117</v>
      </c>
      <c r="D238" s="278" t="s">
        <v>130</v>
      </c>
      <c r="E238" s="278">
        <v>12</v>
      </c>
    </row>
    <row r="239" spans="1:5" x14ac:dyDescent="0.25">
      <c r="A239" s="279">
        <v>14030326</v>
      </c>
      <c r="B239" s="278">
        <v>3380</v>
      </c>
      <c r="C239" s="278" t="s">
        <v>392</v>
      </c>
      <c r="D239" s="278" t="s">
        <v>132</v>
      </c>
      <c r="E239" s="278">
        <v>12</v>
      </c>
    </row>
    <row r="240" spans="1:5" x14ac:dyDescent="0.25">
      <c r="A240" s="279">
        <v>14030326</v>
      </c>
      <c r="B240" s="278">
        <v>2920</v>
      </c>
      <c r="C240" s="278" t="s">
        <v>497</v>
      </c>
      <c r="D240" s="278" t="s">
        <v>420</v>
      </c>
      <c r="E240" s="278">
        <v>12</v>
      </c>
    </row>
    <row r="241" spans="1:5" x14ac:dyDescent="0.25">
      <c r="A241" s="279">
        <v>14030326</v>
      </c>
      <c r="B241" s="278">
        <v>2857</v>
      </c>
      <c r="C241" s="278" t="s">
        <v>497</v>
      </c>
      <c r="D241" s="278" t="s">
        <v>130</v>
      </c>
      <c r="E241" s="278">
        <v>12</v>
      </c>
    </row>
    <row r="242" spans="1:5" x14ac:dyDescent="0.25">
      <c r="A242" s="279">
        <v>14030326</v>
      </c>
      <c r="B242" s="278">
        <v>155</v>
      </c>
      <c r="C242" s="278" t="s">
        <v>297</v>
      </c>
      <c r="D242" s="278" t="s">
        <v>231</v>
      </c>
      <c r="E242" s="278">
        <v>108</v>
      </c>
    </row>
    <row r="243" spans="1:5" x14ac:dyDescent="0.25">
      <c r="A243" s="279">
        <v>14030326</v>
      </c>
      <c r="B243" s="278">
        <v>157</v>
      </c>
      <c r="C243" s="278" t="s">
        <v>297</v>
      </c>
      <c r="D243" s="278" t="s">
        <v>132</v>
      </c>
      <c r="E243" s="278">
        <v>120</v>
      </c>
    </row>
    <row r="244" spans="1:5" x14ac:dyDescent="0.25">
      <c r="A244" s="279">
        <v>14030326</v>
      </c>
      <c r="B244" s="278">
        <v>427</v>
      </c>
      <c r="C244" s="278" t="s">
        <v>118</v>
      </c>
      <c r="D244" s="278" t="s">
        <v>130</v>
      </c>
      <c r="E244" s="278">
        <v>180</v>
      </c>
    </row>
    <row r="245" spans="1:5" x14ac:dyDescent="0.25">
      <c r="A245" s="279">
        <v>14030326</v>
      </c>
      <c r="B245" s="278">
        <v>350</v>
      </c>
      <c r="C245" s="278" t="s">
        <v>118</v>
      </c>
      <c r="D245" s="278" t="s">
        <v>130</v>
      </c>
      <c r="E245" s="278">
        <v>180</v>
      </c>
    </row>
    <row r="246" spans="1:5" x14ac:dyDescent="0.25">
      <c r="A246" s="279">
        <v>14030326</v>
      </c>
      <c r="B246" s="278">
        <v>301</v>
      </c>
      <c r="C246" s="278" t="s">
        <v>118</v>
      </c>
      <c r="D246" s="278" t="s">
        <v>130</v>
      </c>
      <c r="E246" s="278">
        <v>180</v>
      </c>
    </row>
    <row r="247" spans="1:5" x14ac:dyDescent="0.25">
      <c r="A247" s="279">
        <v>14030326</v>
      </c>
      <c r="B247" s="278">
        <v>331</v>
      </c>
      <c r="C247" s="278" t="s">
        <v>118</v>
      </c>
      <c r="D247" s="278" t="s">
        <v>130</v>
      </c>
      <c r="E247" s="278">
        <v>180</v>
      </c>
    </row>
    <row r="248" spans="1:5" x14ac:dyDescent="0.25">
      <c r="A248" s="279">
        <v>14030326</v>
      </c>
      <c r="B248" s="278">
        <v>332</v>
      </c>
      <c r="C248" s="278" t="s">
        <v>118</v>
      </c>
      <c r="D248" s="278" t="s">
        <v>130</v>
      </c>
      <c r="E248" s="278">
        <v>180</v>
      </c>
    </row>
    <row r="249" spans="1:5" x14ac:dyDescent="0.25">
      <c r="A249" s="279">
        <v>14030326</v>
      </c>
      <c r="B249" s="278">
        <v>200</v>
      </c>
      <c r="C249" s="278" t="s">
        <v>136</v>
      </c>
      <c r="D249" s="278" t="s">
        <v>133</v>
      </c>
      <c r="E249" s="278">
        <v>180</v>
      </c>
    </row>
    <row r="250" spans="1:5" ht="15.75" thickBot="1" x14ac:dyDescent="0.3">
      <c r="A250" s="286">
        <v>14030326</v>
      </c>
      <c r="B250" s="286">
        <v>138</v>
      </c>
      <c r="C250" s="286" t="s">
        <v>137</v>
      </c>
      <c r="D250" s="286" t="s">
        <v>134</v>
      </c>
      <c r="E250" s="286">
        <v>180</v>
      </c>
    </row>
    <row r="251" spans="1:5" x14ac:dyDescent="0.25">
      <c r="A251" s="279">
        <v>14030329</v>
      </c>
      <c r="B251" s="279">
        <v>340</v>
      </c>
      <c r="C251" s="279" t="s">
        <v>118</v>
      </c>
      <c r="D251" s="279" t="s">
        <v>130</v>
      </c>
      <c r="E251" s="279">
        <v>180</v>
      </c>
    </row>
    <row r="252" spans="1:5" x14ac:dyDescent="0.25">
      <c r="A252" s="279">
        <v>14030329</v>
      </c>
      <c r="B252" s="278">
        <v>546</v>
      </c>
      <c r="C252" s="278" t="s">
        <v>121</v>
      </c>
      <c r="D252" s="278" t="s">
        <v>133</v>
      </c>
      <c r="E252" s="278">
        <v>180</v>
      </c>
    </row>
    <row r="253" spans="1:5" x14ac:dyDescent="0.25">
      <c r="A253" s="279">
        <v>14030329</v>
      </c>
      <c r="B253" s="278">
        <v>349</v>
      </c>
      <c r="C253" s="278" t="s">
        <v>118</v>
      </c>
      <c r="D253" s="278" t="s">
        <v>130</v>
      </c>
      <c r="E253" s="278">
        <v>180</v>
      </c>
    </row>
    <row r="254" spans="1:5" x14ac:dyDescent="0.25">
      <c r="A254" s="279">
        <v>14030329</v>
      </c>
      <c r="B254" s="278">
        <v>175</v>
      </c>
      <c r="C254" s="278" t="s">
        <v>136</v>
      </c>
      <c r="D254" s="278" t="s">
        <v>134</v>
      </c>
      <c r="E254" s="278">
        <v>180</v>
      </c>
    </row>
    <row r="255" spans="1:5" x14ac:dyDescent="0.25">
      <c r="A255" s="279">
        <v>14030329</v>
      </c>
      <c r="B255" s="278">
        <v>300</v>
      </c>
      <c r="C255" s="278" t="s">
        <v>118</v>
      </c>
      <c r="D255" s="278" t="s">
        <v>130</v>
      </c>
      <c r="E255" s="278">
        <v>180</v>
      </c>
    </row>
    <row r="256" spans="1:5" x14ac:dyDescent="0.25">
      <c r="A256" s="279">
        <v>14030329</v>
      </c>
      <c r="B256" s="278">
        <v>428</v>
      </c>
      <c r="C256" s="278" t="s">
        <v>118</v>
      </c>
      <c r="D256" s="278" t="s">
        <v>130</v>
      </c>
      <c r="E256" s="278">
        <v>180</v>
      </c>
    </row>
    <row r="257" spans="1:5" x14ac:dyDescent="0.25">
      <c r="A257" s="279">
        <v>14030329</v>
      </c>
      <c r="B257" s="278">
        <v>216</v>
      </c>
      <c r="C257" s="278" t="s">
        <v>137</v>
      </c>
      <c r="D257" s="278" t="s">
        <v>134</v>
      </c>
      <c r="E257" s="278">
        <v>180</v>
      </c>
    </row>
    <row r="258" spans="1:5" x14ac:dyDescent="0.25">
      <c r="A258" s="279">
        <v>14030329</v>
      </c>
      <c r="B258" s="278">
        <v>104</v>
      </c>
      <c r="C258" s="278" t="s">
        <v>137</v>
      </c>
      <c r="D258" s="278" t="s">
        <v>133</v>
      </c>
      <c r="E258" s="278">
        <v>120</v>
      </c>
    </row>
    <row r="259" spans="1:5" x14ac:dyDescent="0.25">
      <c r="A259" s="279">
        <v>14030329</v>
      </c>
      <c r="B259" s="278">
        <v>546</v>
      </c>
      <c r="C259" s="278" t="s">
        <v>121</v>
      </c>
      <c r="D259" s="278" t="s">
        <v>133</v>
      </c>
      <c r="E259" s="278">
        <v>168</v>
      </c>
    </row>
    <row r="260" spans="1:5" x14ac:dyDescent="0.25">
      <c r="A260" s="279">
        <v>14030329</v>
      </c>
      <c r="B260" s="278">
        <v>104</v>
      </c>
      <c r="C260" s="278" t="s">
        <v>137</v>
      </c>
      <c r="D260" s="278" t="s">
        <v>133</v>
      </c>
      <c r="E260" s="278">
        <v>120</v>
      </c>
    </row>
    <row r="261" spans="1:5" x14ac:dyDescent="0.25">
      <c r="A261" s="279">
        <v>14030329</v>
      </c>
      <c r="B261" s="278">
        <v>3006</v>
      </c>
      <c r="C261" s="278" t="s">
        <v>218</v>
      </c>
      <c r="D261" s="278" t="s">
        <v>130</v>
      </c>
      <c r="E261" s="278">
        <v>180</v>
      </c>
    </row>
    <row r="262" spans="1:5" x14ac:dyDescent="0.25">
      <c r="A262" s="279">
        <v>14030329</v>
      </c>
      <c r="B262" s="278">
        <v>152</v>
      </c>
      <c r="C262" s="278" t="s">
        <v>297</v>
      </c>
      <c r="D262" s="278" t="s">
        <v>133</v>
      </c>
      <c r="E262" s="278">
        <v>120</v>
      </c>
    </row>
    <row r="263" spans="1:5" x14ac:dyDescent="0.25">
      <c r="A263" s="279">
        <v>14030329</v>
      </c>
      <c r="B263" s="278">
        <v>153</v>
      </c>
      <c r="C263" s="278" t="s">
        <v>297</v>
      </c>
      <c r="D263" s="278" t="s">
        <v>132</v>
      </c>
      <c r="E263" s="278">
        <v>120</v>
      </c>
    </row>
    <row r="264" spans="1:5" x14ac:dyDescent="0.25">
      <c r="A264" s="279">
        <v>14030329</v>
      </c>
      <c r="B264" s="278">
        <v>3282</v>
      </c>
      <c r="C264" s="278" t="s">
        <v>218</v>
      </c>
      <c r="D264" s="278" t="s">
        <v>130</v>
      </c>
      <c r="E264" s="278">
        <v>36</v>
      </c>
    </row>
    <row r="265" spans="1:5" x14ac:dyDescent="0.25">
      <c r="A265" s="279">
        <v>14030329</v>
      </c>
      <c r="B265" s="278">
        <v>224</v>
      </c>
      <c r="C265" s="278" t="s">
        <v>419</v>
      </c>
      <c r="D265" s="278" t="s">
        <v>132</v>
      </c>
      <c r="E265" s="278">
        <v>120</v>
      </c>
    </row>
    <row r="266" spans="1:5" x14ac:dyDescent="0.25">
      <c r="A266" s="279">
        <v>14030329</v>
      </c>
      <c r="B266" s="278">
        <v>323</v>
      </c>
      <c r="C266" s="278" t="s">
        <v>419</v>
      </c>
      <c r="D266" s="278" t="s">
        <v>133</v>
      </c>
      <c r="E266" s="278">
        <v>120</v>
      </c>
    </row>
    <row r="267" spans="1:5" x14ac:dyDescent="0.25">
      <c r="A267" s="279">
        <v>14030329</v>
      </c>
      <c r="B267" s="278">
        <v>176</v>
      </c>
      <c r="C267" s="278" t="s">
        <v>136</v>
      </c>
      <c r="D267" s="278" t="s">
        <v>134</v>
      </c>
      <c r="E267" s="278">
        <v>180</v>
      </c>
    </row>
    <row r="268" spans="1:5" x14ac:dyDescent="0.25">
      <c r="A268" s="279">
        <v>14030329</v>
      </c>
      <c r="B268" s="278">
        <v>9</v>
      </c>
      <c r="C268" s="278" t="s">
        <v>281</v>
      </c>
      <c r="D268" s="278" t="s">
        <v>420</v>
      </c>
      <c r="E268" s="278">
        <v>180</v>
      </c>
    </row>
    <row r="269" spans="1:5" x14ac:dyDescent="0.25">
      <c r="A269" s="279">
        <v>14030329</v>
      </c>
      <c r="B269" s="278">
        <v>351</v>
      </c>
      <c r="C269" s="278" t="s">
        <v>118</v>
      </c>
      <c r="D269" s="278" t="s">
        <v>130</v>
      </c>
      <c r="E269" s="278">
        <v>180</v>
      </c>
    </row>
    <row r="270" spans="1:5" x14ac:dyDescent="0.25">
      <c r="A270" s="279">
        <v>14030329</v>
      </c>
      <c r="B270" s="278">
        <v>325</v>
      </c>
      <c r="C270" s="278" t="s">
        <v>118</v>
      </c>
      <c r="D270" s="278" t="s">
        <v>130</v>
      </c>
      <c r="E270" s="278">
        <v>180</v>
      </c>
    </row>
    <row r="271" spans="1:5" x14ac:dyDescent="0.25">
      <c r="A271" s="279">
        <v>14030329</v>
      </c>
      <c r="B271" s="278">
        <v>5</v>
      </c>
      <c r="C271" s="278" t="s">
        <v>281</v>
      </c>
      <c r="D271" s="278" t="s">
        <v>130</v>
      </c>
      <c r="E271" s="278">
        <v>120</v>
      </c>
    </row>
    <row r="272" spans="1:5" ht="15.75" thickBot="1" x14ac:dyDescent="0.3">
      <c r="A272" s="286">
        <v>14030329</v>
      </c>
      <c r="B272" s="286">
        <v>13</v>
      </c>
      <c r="C272" s="286" t="s">
        <v>281</v>
      </c>
      <c r="D272" s="286" t="s">
        <v>134</v>
      </c>
      <c r="E272" s="286">
        <v>24</v>
      </c>
    </row>
    <row r="273" spans="1:5" x14ac:dyDescent="0.25">
      <c r="A273" s="279">
        <v>14030330</v>
      </c>
      <c r="B273" s="279">
        <v>3291</v>
      </c>
      <c r="C273" s="279" t="s">
        <v>392</v>
      </c>
      <c r="D273" s="279" t="s">
        <v>420</v>
      </c>
      <c r="E273" s="279">
        <v>180</v>
      </c>
    </row>
    <row r="274" spans="1:5" x14ac:dyDescent="0.25">
      <c r="A274" s="279">
        <v>14030330</v>
      </c>
      <c r="B274" s="278">
        <v>3222</v>
      </c>
      <c r="C274" s="278" t="s">
        <v>117</v>
      </c>
      <c r="D274" s="278" t="s">
        <v>130</v>
      </c>
      <c r="E274" s="278">
        <v>180</v>
      </c>
    </row>
    <row r="275" spans="1:5" x14ac:dyDescent="0.25">
      <c r="A275" s="279">
        <v>14030330</v>
      </c>
      <c r="B275" s="278">
        <v>2969</v>
      </c>
      <c r="C275" s="278" t="s">
        <v>218</v>
      </c>
      <c r="D275" s="278" t="s">
        <v>130</v>
      </c>
      <c r="E275" s="278">
        <v>180</v>
      </c>
    </row>
    <row r="276" spans="1:5" x14ac:dyDescent="0.25">
      <c r="A276" s="279">
        <v>14030330</v>
      </c>
      <c r="B276" s="278">
        <v>3281</v>
      </c>
      <c r="C276" s="278" t="s">
        <v>392</v>
      </c>
      <c r="D276" s="278" t="s">
        <v>130</v>
      </c>
      <c r="E276" s="278">
        <v>168</v>
      </c>
    </row>
    <row r="277" spans="1:5" x14ac:dyDescent="0.25">
      <c r="A277" s="279">
        <v>14030330</v>
      </c>
      <c r="B277" s="278">
        <v>433</v>
      </c>
      <c r="C277" s="278" t="s">
        <v>118</v>
      </c>
      <c r="D277" s="278" t="s">
        <v>130</v>
      </c>
      <c r="E277" s="278">
        <v>180</v>
      </c>
    </row>
    <row r="278" spans="1:5" x14ac:dyDescent="0.25">
      <c r="A278" s="279">
        <v>14030330</v>
      </c>
      <c r="B278" s="278">
        <v>357</v>
      </c>
      <c r="C278" s="278" t="s">
        <v>118</v>
      </c>
      <c r="D278" s="278" t="s">
        <v>130</v>
      </c>
      <c r="E278" s="278">
        <v>180</v>
      </c>
    </row>
    <row r="279" spans="1:5" ht="15.75" thickBot="1" x14ac:dyDescent="0.3">
      <c r="A279" s="286">
        <v>14030330</v>
      </c>
      <c r="B279" s="286">
        <v>336</v>
      </c>
      <c r="C279" s="286" t="s">
        <v>118</v>
      </c>
      <c r="D279" s="286" t="s">
        <v>133</v>
      </c>
      <c r="E279" s="286">
        <v>12</v>
      </c>
    </row>
    <row r="280" spans="1:5" x14ac:dyDescent="0.25">
      <c r="A280" s="288">
        <v>14030331</v>
      </c>
      <c r="B280" s="281">
        <v>300</v>
      </c>
      <c r="C280" s="281" t="s">
        <v>118</v>
      </c>
      <c r="D280" s="281" t="s">
        <v>130</v>
      </c>
      <c r="E280" s="282">
        <v>180</v>
      </c>
    </row>
    <row r="281" spans="1:5" x14ac:dyDescent="0.25">
      <c r="A281" s="289">
        <v>14030331</v>
      </c>
      <c r="B281" s="278">
        <v>362</v>
      </c>
      <c r="C281" s="278" t="s">
        <v>118</v>
      </c>
      <c r="D281" s="278" t="s">
        <v>130</v>
      </c>
      <c r="E281" s="284">
        <v>180</v>
      </c>
    </row>
    <row r="282" spans="1:5" x14ac:dyDescent="0.25">
      <c r="A282" s="289">
        <v>14030331</v>
      </c>
      <c r="B282" s="278">
        <v>334</v>
      </c>
      <c r="C282" s="278" t="s">
        <v>118</v>
      </c>
      <c r="D282" s="278" t="s">
        <v>130</v>
      </c>
      <c r="E282" s="284">
        <v>180</v>
      </c>
    </row>
    <row r="283" spans="1:5" x14ac:dyDescent="0.25">
      <c r="A283" s="289">
        <v>14030331</v>
      </c>
      <c r="B283" s="278">
        <v>509</v>
      </c>
      <c r="C283" s="278" t="s">
        <v>121</v>
      </c>
      <c r="D283" s="278" t="s">
        <v>130</v>
      </c>
      <c r="E283" s="284">
        <v>12</v>
      </c>
    </row>
    <row r="284" spans="1:5" x14ac:dyDescent="0.25">
      <c r="A284" s="289">
        <v>14030331</v>
      </c>
      <c r="B284" s="278">
        <v>534</v>
      </c>
      <c r="C284" s="278" t="s">
        <v>121</v>
      </c>
      <c r="D284" s="278" t="s">
        <v>130</v>
      </c>
      <c r="E284" s="284">
        <v>96</v>
      </c>
    </row>
    <row r="285" spans="1:5" x14ac:dyDescent="0.25">
      <c r="A285" s="289">
        <v>14030331</v>
      </c>
      <c r="B285" s="278">
        <v>3268</v>
      </c>
      <c r="C285" s="278" t="s">
        <v>218</v>
      </c>
      <c r="D285" s="278" t="s">
        <v>130</v>
      </c>
      <c r="E285" s="284">
        <v>180</v>
      </c>
    </row>
    <row r="286" spans="1:5" x14ac:dyDescent="0.25">
      <c r="A286" s="289">
        <v>14030331</v>
      </c>
      <c r="B286" s="278">
        <v>623</v>
      </c>
      <c r="C286" s="278" t="s">
        <v>277</v>
      </c>
      <c r="D286" s="278" t="s">
        <v>130</v>
      </c>
      <c r="E286" s="284">
        <v>180</v>
      </c>
    </row>
    <row r="287" spans="1:5" x14ac:dyDescent="0.25">
      <c r="A287" s="289">
        <v>14030331</v>
      </c>
      <c r="B287" s="278">
        <v>610</v>
      </c>
      <c r="C287" s="278" t="s">
        <v>277</v>
      </c>
      <c r="D287" s="278" t="s">
        <v>133</v>
      </c>
      <c r="E287" s="284">
        <v>240</v>
      </c>
    </row>
    <row r="288" spans="1:5" x14ac:dyDescent="0.25">
      <c r="A288" s="289">
        <v>14030331</v>
      </c>
      <c r="B288" s="278">
        <v>620</v>
      </c>
      <c r="C288" s="278" t="s">
        <v>277</v>
      </c>
      <c r="D288" s="278" t="s">
        <v>133</v>
      </c>
      <c r="E288" s="284">
        <v>180</v>
      </c>
    </row>
    <row r="289" spans="1:5" x14ac:dyDescent="0.25">
      <c r="A289" s="289">
        <v>14030331</v>
      </c>
      <c r="B289" s="278">
        <v>1698</v>
      </c>
      <c r="C289" s="278" t="s">
        <v>535</v>
      </c>
      <c r="D289" s="278" t="s">
        <v>420</v>
      </c>
      <c r="E289" s="284">
        <v>180</v>
      </c>
    </row>
    <row r="290" spans="1:5" ht="15.75" thickBot="1" x14ac:dyDescent="0.3">
      <c r="A290" s="290">
        <v>14030331</v>
      </c>
      <c r="B290" s="286">
        <v>3362</v>
      </c>
      <c r="C290" s="286" t="s">
        <v>117</v>
      </c>
      <c r="D290" s="286" t="s">
        <v>130</v>
      </c>
      <c r="E290" s="287">
        <v>180</v>
      </c>
    </row>
    <row r="291" spans="1:5" ht="15.75" thickBot="1" x14ac:dyDescent="0.3">
      <c r="A291" s="288">
        <v>14030402</v>
      </c>
      <c r="B291" s="281">
        <v>3171</v>
      </c>
      <c r="C291" s="281" t="s">
        <v>218</v>
      </c>
      <c r="D291" s="281" t="s">
        <v>130</v>
      </c>
      <c r="E291" s="282">
        <v>180</v>
      </c>
    </row>
    <row r="292" spans="1:5" ht="15.75" thickBot="1" x14ac:dyDescent="0.3">
      <c r="A292" s="288">
        <v>14030402</v>
      </c>
      <c r="B292" s="278">
        <v>627</v>
      </c>
      <c r="C292" s="278" t="s">
        <v>277</v>
      </c>
      <c r="D292" s="278" t="s">
        <v>420</v>
      </c>
      <c r="E292" s="284">
        <v>228</v>
      </c>
    </row>
    <row r="293" spans="1:5" ht="15.75" thickBot="1" x14ac:dyDescent="0.3">
      <c r="A293" s="288">
        <v>14030402</v>
      </c>
      <c r="B293" s="278">
        <v>3293</v>
      </c>
      <c r="C293" s="278" t="s">
        <v>223</v>
      </c>
      <c r="D293" s="278" t="s">
        <v>133</v>
      </c>
      <c r="E293" s="284">
        <v>180</v>
      </c>
    </row>
    <row r="294" spans="1:5" ht="15.75" thickBot="1" x14ac:dyDescent="0.3">
      <c r="A294" s="288">
        <v>14030402</v>
      </c>
      <c r="B294" s="278">
        <v>1523</v>
      </c>
      <c r="C294" s="278" t="s">
        <v>107</v>
      </c>
      <c r="D294" s="278" t="s">
        <v>462</v>
      </c>
      <c r="E294" s="284">
        <v>180</v>
      </c>
    </row>
    <row r="295" spans="1:5" ht="15.75" thickBot="1" x14ac:dyDescent="0.3">
      <c r="A295" s="288">
        <v>14030402</v>
      </c>
      <c r="B295" s="278">
        <v>3286</v>
      </c>
      <c r="C295" s="278" t="s">
        <v>223</v>
      </c>
      <c r="D295" s="278" t="s">
        <v>133</v>
      </c>
      <c r="E295" s="284">
        <v>180</v>
      </c>
    </row>
    <row r="296" spans="1:5" ht="15.75" thickBot="1" x14ac:dyDescent="0.3">
      <c r="A296" s="288">
        <v>14030402</v>
      </c>
      <c r="B296" s="278">
        <v>227</v>
      </c>
      <c r="C296" s="278" t="s">
        <v>419</v>
      </c>
      <c r="D296" s="278" t="s">
        <v>461</v>
      </c>
      <c r="E296" s="284">
        <v>120</v>
      </c>
    </row>
    <row r="297" spans="1:5" ht="15.75" thickBot="1" x14ac:dyDescent="0.3">
      <c r="A297" s="288">
        <v>14030402</v>
      </c>
      <c r="B297" s="278">
        <v>225</v>
      </c>
      <c r="C297" s="278" t="s">
        <v>419</v>
      </c>
      <c r="D297" s="278" t="s">
        <v>130</v>
      </c>
      <c r="E297" s="284">
        <v>120</v>
      </c>
    </row>
    <row r="298" spans="1:5" ht="15.75" thickBot="1" x14ac:dyDescent="0.3">
      <c r="A298" s="288">
        <v>14030402</v>
      </c>
      <c r="B298" s="278">
        <v>178</v>
      </c>
      <c r="C298" s="278" t="s">
        <v>137</v>
      </c>
      <c r="D298" s="278" t="s">
        <v>134</v>
      </c>
      <c r="E298" s="284">
        <v>180</v>
      </c>
    </row>
    <row r="299" spans="1:5" ht="15.75" thickBot="1" x14ac:dyDescent="0.3">
      <c r="A299" s="288">
        <v>14030402</v>
      </c>
      <c r="B299" s="278">
        <v>288</v>
      </c>
      <c r="C299" s="278" t="s">
        <v>118</v>
      </c>
      <c r="D299" s="278" t="s">
        <v>130</v>
      </c>
      <c r="E299" s="284">
        <v>180</v>
      </c>
    </row>
    <row r="300" spans="1:5" ht="15.75" thickBot="1" x14ac:dyDescent="0.3">
      <c r="A300" s="288">
        <v>14030402</v>
      </c>
      <c r="B300" s="278">
        <v>374</v>
      </c>
      <c r="C300" s="278" t="s">
        <v>118</v>
      </c>
      <c r="D300" s="278" t="s">
        <v>133</v>
      </c>
      <c r="E300" s="284">
        <v>180</v>
      </c>
    </row>
    <row r="301" spans="1:5" ht="15.75" thickBot="1" x14ac:dyDescent="0.3">
      <c r="A301" s="288">
        <v>14030402</v>
      </c>
      <c r="B301" s="278">
        <v>553</v>
      </c>
      <c r="C301" s="278" t="s">
        <v>121</v>
      </c>
      <c r="D301" s="278" t="s">
        <v>130</v>
      </c>
      <c r="E301" s="284">
        <v>180</v>
      </c>
    </row>
    <row r="302" spans="1:5" ht="15.75" thickBot="1" x14ac:dyDescent="0.3">
      <c r="A302" s="406">
        <v>14030402</v>
      </c>
      <c r="B302" s="292">
        <v>419</v>
      </c>
      <c r="C302" s="292" t="s">
        <v>118</v>
      </c>
      <c r="D302" s="292" t="s">
        <v>133</v>
      </c>
      <c r="E302" s="293">
        <v>180</v>
      </c>
    </row>
    <row r="303" spans="1:5" x14ac:dyDescent="0.25">
      <c r="A303" s="288">
        <v>14030403</v>
      </c>
      <c r="B303" s="281">
        <v>3292</v>
      </c>
      <c r="C303" s="281" t="s">
        <v>223</v>
      </c>
      <c r="D303" s="281" t="s">
        <v>132</v>
      </c>
      <c r="E303" s="282">
        <v>168</v>
      </c>
    </row>
    <row r="304" spans="1:5" x14ac:dyDescent="0.25">
      <c r="A304" s="289">
        <v>14030403</v>
      </c>
      <c r="B304" s="278">
        <v>859</v>
      </c>
      <c r="C304" s="278" t="s">
        <v>536</v>
      </c>
      <c r="D304" s="278" t="s">
        <v>130</v>
      </c>
      <c r="E304" s="284">
        <v>168</v>
      </c>
    </row>
    <row r="305" spans="1:5" x14ac:dyDescent="0.25">
      <c r="A305" s="289">
        <v>14030403</v>
      </c>
      <c r="B305" s="278">
        <v>624</v>
      </c>
      <c r="C305" s="278" t="s">
        <v>277</v>
      </c>
      <c r="D305" s="278" t="s">
        <v>133</v>
      </c>
      <c r="E305" s="284">
        <v>180</v>
      </c>
    </row>
    <row r="306" spans="1:5" x14ac:dyDescent="0.25">
      <c r="A306" s="289">
        <v>14030403</v>
      </c>
      <c r="B306" s="278">
        <v>3288</v>
      </c>
      <c r="C306" s="278" t="s">
        <v>223</v>
      </c>
      <c r="D306" s="278" t="s">
        <v>133</v>
      </c>
      <c r="E306" s="284">
        <v>180</v>
      </c>
    </row>
    <row r="307" spans="1:5" ht="15.75" thickBot="1" x14ac:dyDescent="0.3">
      <c r="A307" s="290">
        <v>14030403</v>
      </c>
      <c r="B307" s="286">
        <v>628</v>
      </c>
      <c r="C307" s="286" t="s">
        <v>419</v>
      </c>
      <c r="D307" s="286" t="s">
        <v>231</v>
      </c>
      <c r="E307" s="287">
        <v>120</v>
      </c>
    </row>
    <row r="308" spans="1:5" x14ac:dyDescent="0.25">
      <c r="A308" s="279">
        <v>14030404</v>
      </c>
      <c r="B308" s="279">
        <v>421</v>
      </c>
      <c r="C308" s="279" t="s">
        <v>118</v>
      </c>
      <c r="D308" s="279" t="s">
        <v>133</v>
      </c>
      <c r="E308" s="279">
        <v>180</v>
      </c>
    </row>
    <row r="309" spans="1:5" x14ac:dyDescent="0.25">
      <c r="A309" s="279">
        <v>14030404</v>
      </c>
      <c r="B309" s="278">
        <v>361</v>
      </c>
      <c r="C309" s="278" t="s">
        <v>118</v>
      </c>
      <c r="D309" s="278" t="s">
        <v>133</v>
      </c>
      <c r="E309" s="278">
        <v>180</v>
      </c>
    </row>
    <row r="310" spans="1:5" x14ac:dyDescent="0.25">
      <c r="A310" s="279">
        <v>14030404</v>
      </c>
      <c r="B310" s="278">
        <v>437</v>
      </c>
      <c r="C310" s="278" t="s">
        <v>118</v>
      </c>
      <c r="D310" s="278" t="s">
        <v>133</v>
      </c>
      <c r="E310" s="278">
        <v>180</v>
      </c>
    </row>
    <row r="311" spans="1:5" x14ac:dyDescent="0.25">
      <c r="A311" s="279">
        <v>14030404</v>
      </c>
      <c r="B311" s="278">
        <v>316</v>
      </c>
      <c r="C311" s="278" t="s">
        <v>118</v>
      </c>
      <c r="D311" s="278" t="s">
        <v>133</v>
      </c>
      <c r="E311" s="278">
        <v>180</v>
      </c>
    </row>
    <row r="312" spans="1:5" x14ac:dyDescent="0.25">
      <c r="A312" s="279">
        <v>14030404</v>
      </c>
      <c r="B312" s="278">
        <v>625</v>
      </c>
      <c r="C312" s="278" t="s">
        <v>277</v>
      </c>
      <c r="D312" s="278" t="s">
        <v>132</v>
      </c>
      <c r="E312" s="278">
        <v>180</v>
      </c>
    </row>
    <row r="313" spans="1:5" x14ac:dyDescent="0.25">
      <c r="A313" s="279">
        <v>14030404</v>
      </c>
      <c r="B313" s="278">
        <v>3296</v>
      </c>
      <c r="C313" s="278" t="s">
        <v>392</v>
      </c>
      <c r="D313" s="278" t="s">
        <v>130</v>
      </c>
      <c r="E313" s="278">
        <v>180</v>
      </c>
    </row>
    <row r="314" spans="1:5" x14ac:dyDescent="0.25">
      <c r="A314" s="279">
        <v>14030404</v>
      </c>
      <c r="B314" s="278">
        <v>3285</v>
      </c>
      <c r="C314" s="278" t="s">
        <v>392</v>
      </c>
      <c r="D314" s="278" t="s">
        <v>420</v>
      </c>
      <c r="E314" s="278">
        <v>180</v>
      </c>
    </row>
    <row r="315" spans="1:5" x14ac:dyDescent="0.25">
      <c r="A315" s="279">
        <v>14030404</v>
      </c>
      <c r="B315" s="278">
        <v>3283</v>
      </c>
      <c r="C315" s="278" t="s">
        <v>218</v>
      </c>
      <c r="D315" s="278" t="s">
        <v>420</v>
      </c>
      <c r="E315" s="278">
        <v>180</v>
      </c>
    </row>
    <row r="316" spans="1:5" x14ac:dyDescent="0.25">
      <c r="A316" s="279">
        <v>14030404</v>
      </c>
      <c r="B316" s="278">
        <v>221</v>
      </c>
      <c r="C316" s="278" t="s">
        <v>517</v>
      </c>
      <c r="D316" s="278" t="s">
        <v>420</v>
      </c>
      <c r="E316" s="278">
        <v>180</v>
      </c>
    </row>
    <row r="317" spans="1:5" x14ac:dyDescent="0.25">
      <c r="A317" s="279">
        <v>14030404</v>
      </c>
      <c r="B317" s="278">
        <v>4</v>
      </c>
      <c r="C317" s="278" t="s">
        <v>508</v>
      </c>
      <c r="D317" s="278" t="s">
        <v>132</v>
      </c>
      <c r="E317" s="278">
        <v>120</v>
      </c>
    </row>
    <row r="318" spans="1:5" x14ac:dyDescent="0.25">
      <c r="A318" s="279">
        <v>14030404</v>
      </c>
      <c r="B318" s="278">
        <v>1</v>
      </c>
      <c r="C318" s="278" t="s">
        <v>508</v>
      </c>
      <c r="D318" s="278" t="s">
        <v>130</v>
      </c>
      <c r="E318" s="278">
        <v>120</v>
      </c>
    </row>
    <row r="319" spans="1:5" x14ac:dyDescent="0.25">
      <c r="A319" s="279">
        <v>14030404</v>
      </c>
      <c r="B319" s="278">
        <v>178</v>
      </c>
      <c r="C319" s="278" t="s">
        <v>137</v>
      </c>
      <c r="D319" s="278" t="s">
        <v>134</v>
      </c>
      <c r="E319" s="278">
        <v>240</v>
      </c>
    </row>
    <row r="320" spans="1:5" x14ac:dyDescent="0.25">
      <c r="A320" s="279">
        <v>14030404</v>
      </c>
      <c r="B320" s="278">
        <v>312</v>
      </c>
      <c r="C320" s="278" t="s">
        <v>118</v>
      </c>
      <c r="D320" s="278" t="s">
        <v>133</v>
      </c>
      <c r="E320" s="278">
        <v>180</v>
      </c>
    </row>
    <row r="321" spans="1:5" ht="15.75" thickBot="1" x14ac:dyDescent="0.3">
      <c r="A321" s="286">
        <v>14030404</v>
      </c>
      <c r="B321" s="286">
        <v>199</v>
      </c>
      <c r="C321" s="286" t="s">
        <v>136</v>
      </c>
      <c r="D321" s="286" t="s">
        <v>133</v>
      </c>
      <c r="E321" s="286">
        <v>180</v>
      </c>
    </row>
    <row r="322" spans="1:5" x14ac:dyDescent="0.25">
      <c r="A322" s="279">
        <v>14030406</v>
      </c>
      <c r="B322" s="279">
        <v>296</v>
      </c>
      <c r="C322" s="279" t="s">
        <v>118</v>
      </c>
      <c r="D322" s="279" t="s">
        <v>133</v>
      </c>
      <c r="E322" s="279">
        <v>180</v>
      </c>
    </row>
    <row r="323" spans="1:5" x14ac:dyDescent="0.25">
      <c r="A323" s="279">
        <v>14030406</v>
      </c>
      <c r="B323" s="278">
        <v>99</v>
      </c>
      <c r="C323" s="278" t="s">
        <v>137</v>
      </c>
      <c r="D323" s="278" t="s">
        <v>133</v>
      </c>
      <c r="E323" s="278">
        <v>180</v>
      </c>
    </row>
    <row r="324" spans="1:5" x14ac:dyDescent="0.25">
      <c r="A324" s="279">
        <v>14030406</v>
      </c>
      <c r="B324" s="278">
        <v>359</v>
      </c>
      <c r="C324" s="278" t="s">
        <v>118</v>
      </c>
      <c r="D324" s="278" t="s">
        <v>133</v>
      </c>
      <c r="E324" s="278">
        <v>180</v>
      </c>
    </row>
    <row r="325" spans="1:5" ht="15.75" thickBot="1" x14ac:dyDescent="0.3">
      <c r="A325" s="279">
        <v>14030406</v>
      </c>
      <c r="B325" s="286">
        <v>310</v>
      </c>
      <c r="C325" s="286" t="s">
        <v>118</v>
      </c>
      <c r="D325" s="286" t="s">
        <v>133</v>
      </c>
      <c r="E325" s="286">
        <v>180</v>
      </c>
    </row>
    <row r="326" spans="1:5" x14ac:dyDescent="0.25">
      <c r="A326" s="279">
        <v>14030406</v>
      </c>
      <c r="B326" s="279">
        <v>471</v>
      </c>
      <c r="C326" s="279" t="s">
        <v>503</v>
      </c>
      <c r="D326" s="279" t="s">
        <v>130</v>
      </c>
      <c r="E326" s="279">
        <v>120</v>
      </c>
    </row>
    <row r="327" spans="1:5" x14ac:dyDescent="0.25">
      <c r="A327" s="279">
        <v>14030406</v>
      </c>
      <c r="B327" s="278">
        <v>473</v>
      </c>
      <c r="C327" s="278" t="s">
        <v>503</v>
      </c>
      <c r="D327" s="278" t="s">
        <v>130</v>
      </c>
      <c r="E327" s="278">
        <v>120</v>
      </c>
    </row>
    <row r="328" spans="1:5" x14ac:dyDescent="0.25">
      <c r="A328" s="279">
        <v>14030406</v>
      </c>
      <c r="B328" s="278">
        <v>474</v>
      </c>
      <c r="C328" s="278" t="s">
        <v>503</v>
      </c>
      <c r="D328" s="278" t="s">
        <v>130</v>
      </c>
      <c r="E328" s="278">
        <v>120</v>
      </c>
    </row>
    <row r="329" spans="1:5" x14ac:dyDescent="0.25">
      <c r="A329" s="279">
        <v>14030406</v>
      </c>
      <c r="B329" s="278">
        <v>475</v>
      </c>
      <c r="C329" s="278" t="s">
        <v>503</v>
      </c>
      <c r="D329" s="278" t="s">
        <v>130</v>
      </c>
      <c r="E329" s="278">
        <v>120</v>
      </c>
    </row>
    <row r="330" spans="1:5" x14ac:dyDescent="0.25">
      <c r="A330" s="279">
        <v>14030406</v>
      </c>
      <c r="B330" s="278">
        <v>3295</v>
      </c>
      <c r="C330" s="278" t="s">
        <v>392</v>
      </c>
      <c r="D330" s="278" t="s">
        <v>130</v>
      </c>
      <c r="E330" s="278">
        <v>180</v>
      </c>
    </row>
    <row r="331" spans="1:5" x14ac:dyDescent="0.25">
      <c r="A331" s="279">
        <v>14030406</v>
      </c>
      <c r="B331" s="278">
        <v>3080</v>
      </c>
      <c r="C331" s="278" t="s">
        <v>218</v>
      </c>
      <c r="D331" s="278" t="s">
        <v>130</v>
      </c>
      <c r="E331" s="278">
        <v>180</v>
      </c>
    </row>
    <row r="332" spans="1:5" x14ac:dyDescent="0.25">
      <c r="A332" s="279">
        <v>14030406</v>
      </c>
      <c r="B332" s="278">
        <v>3297</v>
      </c>
      <c r="C332" s="278" t="s">
        <v>392</v>
      </c>
      <c r="D332" s="278" t="s">
        <v>130</v>
      </c>
      <c r="E332" s="278">
        <v>180</v>
      </c>
    </row>
    <row r="333" spans="1:5" ht="15.75" thickBot="1" x14ac:dyDescent="0.3">
      <c r="A333" s="286">
        <v>14030406</v>
      </c>
      <c r="B333" s="286">
        <v>3290</v>
      </c>
      <c r="C333" s="286" t="s">
        <v>223</v>
      </c>
      <c r="D333" s="286" t="s">
        <v>130</v>
      </c>
      <c r="E333" s="286">
        <v>180</v>
      </c>
    </row>
    <row r="334" spans="1:5" x14ac:dyDescent="0.25">
      <c r="A334" s="279">
        <v>14030408</v>
      </c>
      <c r="B334" s="279">
        <v>3294</v>
      </c>
      <c r="C334" s="279" t="s">
        <v>223</v>
      </c>
      <c r="D334" s="279" t="s">
        <v>133</v>
      </c>
      <c r="E334" s="279">
        <v>180</v>
      </c>
    </row>
    <row r="335" spans="1:5" x14ac:dyDescent="0.25">
      <c r="A335" s="279">
        <v>14030408</v>
      </c>
      <c r="B335" s="278">
        <v>622</v>
      </c>
      <c r="C335" s="278" t="s">
        <v>277</v>
      </c>
      <c r="D335" s="278" t="s">
        <v>130</v>
      </c>
      <c r="E335" s="278">
        <v>180</v>
      </c>
    </row>
    <row r="336" spans="1:5" x14ac:dyDescent="0.25">
      <c r="A336" s="279">
        <v>14030408</v>
      </c>
      <c r="B336" s="278">
        <v>3315</v>
      </c>
      <c r="C336" s="278" t="s">
        <v>392</v>
      </c>
      <c r="D336" s="278" t="s">
        <v>420</v>
      </c>
      <c r="E336" s="278">
        <v>180</v>
      </c>
    </row>
    <row r="337" spans="1:5" x14ac:dyDescent="0.25">
      <c r="A337" s="279">
        <v>14030408</v>
      </c>
      <c r="B337" s="278">
        <v>3287</v>
      </c>
      <c r="C337" s="278" t="s">
        <v>223</v>
      </c>
      <c r="D337" s="278" t="s">
        <v>133</v>
      </c>
      <c r="E337" s="278">
        <v>180</v>
      </c>
    </row>
    <row r="338" spans="1:5" x14ac:dyDescent="0.25">
      <c r="A338" s="279">
        <v>14030408</v>
      </c>
      <c r="B338" s="278">
        <v>3316</v>
      </c>
      <c r="C338" s="278" t="s">
        <v>392</v>
      </c>
      <c r="D338" s="278" t="s">
        <v>109</v>
      </c>
      <c r="E338" s="278">
        <v>180</v>
      </c>
    </row>
    <row r="339" spans="1:5" x14ac:dyDescent="0.25">
      <c r="A339" s="279">
        <v>14030408</v>
      </c>
      <c r="B339" s="278">
        <v>628</v>
      </c>
      <c r="C339" s="278" t="s">
        <v>277</v>
      </c>
      <c r="D339" s="278" t="s">
        <v>130</v>
      </c>
      <c r="E339" s="278">
        <v>180</v>
      </c>
    </row>
    <row r="340" spans="1:5" x14ac:dyDescent="0.25">
      <c r="A340" s="279">
        <v>14030408</v>
      </c>
      <c r="B340" s="278">
        <v>236</v>
      </c>
      <c r="C340" s="278" t="s">
        <v>213</v>
      </c>
      <c r="D340" s="278" t="s">
        <v>130</v>
      </c>
      <c r="E340" s="278">
        <v>120</v>
      </c>
    </row>
    <row r="341" spans="1:5" x14ac:dyDescent="0.25">
      <c r="A341" s="279">
        <v>14030408</v>
      </c>
      <c r="B341" s="278">
        <v>1</v>
      </c>
      <c r="C341" s="278" t="s">
        <v>395</v>
      </c>
      <c r="D341" s="278" t="s">
        <v>130</v>
      </c>
      <c r="E341" s="278">
        <v>112</v>
      </c>
    </row>
    <row r="342" spans="1:5" x14ac:dyDescent="0.25">
      <c r="A342" s="279">
        <v>14030408</v>
      </c>
      <c r="B342" s="278">
        <v>3</v>
      </c>
      <c r="C342" s="278" t="s">
        <v>537</v>
      </c>
      <c r="D342" s="278" t="s">
        <v>109</v>
      </c>
      <c r="E342" s="278">
        <v>112</v>
      </c>
    </row>
    <row r="343" spans="1:5" x14ac:dyDescent="0.25">
      <c r="A343" s="279">
        <v>14030408</v>
      </c>
      <c r="B343" s="278">
        <v>358</v>
      </c>
      <c r="C343" s="278" t="s">
        <v>118</v>
      </c>
      <c r="D343" s="278" t="s">
        <v>130</v>
      </c>
      <c r="E343" s="278">
        <v>180</v>
      </c>
    </row>
    <row r="344" spans="1:5" x14ac:dyDescent="0.25">
      <c r="A344" s="279">
        <v>14030408</v>
      </c>
      <c r="B344" s="278">
        <v>103</v>
      </c>
      <c r="C344" s="278" t="s">
        <v>265</v>
      </c>
      <c r="D344" s="278" t="s">
        <v>130</v>
      </c>
      <c r="E344" s="278">
        <v>244</v>
      </c>
    </row>
    <row r="345" spans="1:5" x14ac:dyDescent="0.25">
      <c r="A345" s="279">
        <v>14030408</v>
      </c>
      <c r="B345" s="278">
        <v>140</v>
      </c>
      <c r="C345" s="278" t="s">
        <v>137</v>
      </c>
      <c r="D345" s="278" t="s">
        <v>134</v>
      </c>
      <c r="E345" s="278">
        <v>180</v>
      </c>
    </row>
    <row r="346" spans="1:5" x14ac:dyDescent="0.25">
      <c r="A346" s="279">
        <v>14030408</v>
      </c>
      <c r="B346" s="278">
        <v>417</v>
      </c>
      <c r="C346" s="278" t="s">
        <v>118</v>
      </c>
      <c r="D346" s="278" t="s">
        <v>133</v>
      </c>
      <c r="E346" s="278">
        <v>180</v>
      </c>
    </row>
    <row r="347" spans="1:5" ht="15.75" thickBot="1" x14ac:dyDescent="0.3">
      <c r="A347" s="286">
        <v>14030408</v>
      </c>
      <c r="B347" s="286">
        <v>314</v>
      </c>
      <c r="C347" s="286" t="s">
        <v>118</v>
      </c>
      <c r="D347" s="286" t="s">
        <v>133</v>
      </c>
      <c r="E347" s="286">
        <v>180</v>
      </c>
    </row>
    <row r="348" spans="1:5" x14ac:dyDescent="0.25">
      <c r="A348" s="279">
        <v>14030410</v>
      </c>
      <c r="B348" s="279">
        <v>281</v>
      </c>
      <c r="C348" s="279" t="s">
        <v>118</v>
      </c>
      <c r="D348" s="279" t="s">
        <v>133</v>
      </c>
      <c r="E348" s="279">
        <v>180</v>
      </c>
    </row>
    <row r="349" spans="1:5" x14ac:dyDescent="0.25">
      <c r="A349" s="279">
        <v>14030410</v>
      </c>
      <c r="B349" s="278">
        <v>209</v>
      </c>
      <c r="C349" s="278" t="s">
        <v>137</v>
      </c>
      <c r="D349" s="278" t="s">
        <v>133</v>
      </c>
      <c r="E349" s="278">
        <v>180</v>
      </c>
    </row>
    <row r="350" spans="1:5" x14ac:dyDescent="0.25">
      <c r="A350" s="279">
        <v>14030410</v>
      </c>
      <c r="B350" s="278">
        <v>85</v>
      </c>
      <c r="C350" s="278" t="s">
        <v>137</v>
      </c>
      <c r="D350" s="278" t="s">
        <v>130</v>
      </c>
      <c r="E350" s="278">
        <v>180</v>
      </c>
    </row>
    <row r="351" spans="1:5" x14ac:dyDescent="0.25">
      <c r="A351" s="279">
        <v>14030410</v>
      </c>
      <c r="B351" s="278">
        <v>353</v>
      </c>
      <c r="C351" s="278" t="s">
        <v>118</v>
      </c>
      <c r="D351" s="278" t="s">
        <v>133</v>
      </c>
      <c r="E351" s="278">
        <v>180</v>
      </c>
    </row>
    <row r="352" spans="1:5" x14ac:dyDescent="0.25">
      <c r="A352" s="279">
        <v>14030410</v>
      </c>
      <c r="B352" s="278">
        <v>193</v>
      </c>
      <c r="C352" s="278" t="s">
        <v>136</v>
      </c>
      <c r="D352" s="278" t="s">
        <v>133</v>
      </c>
      <c r="E352" s="278">
        <v>180</v>
      </c>
    </row>
    <row r="353" spans="1:5" x14ac:dyDescent="0.25">
      <c r="A353" s="279">
        <v>14030410</v>
      </c>
      <c r="B353" s="278">
        <v>352</v>
      </c>
      <c r="C353" s="278" t="s">
        <v>118</v>
      </c>
      <c r="D353" s="278" t="s">
        <v>133</v>
      </c>
      <c r="E353" s="278">
        <v>180</v>
      </c>
    </row>
    <row r="354" spans="1:5" x14ac:dyDescent="0.25">
      <c r="A354" s="279">
        <v>14030410</v>
      </c>
      <c r="B354" s="278">
        <v>283</v>
      </c>
      <c r="C354" s="278" t="s">
        <v>118</v>
      </c>
      <c r="D354" s="278" t="s">
        <v>133</v>
      </c>
      <c r="E354" s="278">
        <v>180</v>
      </c>
    </row>
    <row r="355" spans="1:5" x14ac:dyDescent="0.25">
      <c r="A355" s="279">
        <v>14030410</v>
      </c>
      <c r="B355" s="278">
        <v>197</v>
      </c>
      <c r="C355" s="278" t="s">
        <v>136</v>
      </c>
      <c r="D355" s="278" t="s">
        <v>133</v>
      </c>
      <c r="E355" s="278">
        <v>180</v>
      </c>
    </row>
    <row r="356" spans="1:5" x14ac:dyDescent="0.25">
      <c r="A356" s="279">
        <v>14030410</v>
      </c>
      <c r="B356" s="278">
        <v>119</v>
      </c>
      <c r="C356" s="278" t="s">
        <v>538</v>
      </c>
      <c r="D356" s="278" t="s">
        <v>130</v>
      </c>
      <c r="E356" s="278">
        <v>180</v>
      </c>
    </row>
    <row r="357" spans="1:5" ht="15.75" thickBot="1" x14ac:dyDescent="0.3">
      <c r="A357" s="286">
        <v>14030410</v>
      </c>
      <c r="B357" s="286">
        <v>142</v>
      </c>
      <c r="C357" s="286" t="s">
        <v>213</v>
      </c>
      <c r="D357" s="286" t="s">
        <v>130</v>
      </c>
      <c r="E357" s="286">
        <v>104</v>
      </c>
    </row>
    <row r="358" spans="1:5" x14ac:dyDescent="0.25">
      <c r="A358" s="279">
        <v>14030410</v>
      </c>
      <c r="B358" s="279">
        <v>360</v>
      </c>
      <c r="C358" s="279" t="s">
        <v>118</v>
      </c>
      <c r="D358" s="279" t="s">
        <v>133</v>
      </c>
      <c r="E358" s="279">
        <v>180</v>
      </c>
    </row>
    <row r="359" spans="1:5" x14ac:dyDescent="0.25">
      <c r="A359" s="279">
        <v>14030410</v>
      </c>
      <c r="B359" s="278">
        <v>178</v>
      </c>
      <c r="C359" s="278" t="s">
        <v>137</v>
      </c>
      <c r="D359" s="278" t="s">
        <v>134</v>
      </c>
      <c r="E359" s="278">
        <v>48</v>
      </c>
    </row>
    <row r="360" spans="1:5" x14ac:dyDescent="0.25">
      <c r="A360" s="279">
        <v>14030410</v>
      </c>
      <c r="B360" s="278">
        <v>182</v>
      </c>
      <c r="C360" s="278" t="s">
        <v>137</v>
      </c>
      <c r="D360" s="278" t="s">
        <v>134</v>
      </c>
      <c r="E360" s="278">
        <v>60</v>
      </c>
    </row>
    <row r="361" spans="1:5" x14ac:dyDescent="0.25">
      <c r="A361" s="279">
        <v>14030410</v>
      </c>
      <c r="B361" s="278">
        <v>21</v>
      </c>
      <c r="C361" s="278" t="s">
        <v>502</v>
      </c>
      <c r="D361" s="278" t="s">
        <v>130</v>
      </c>
      <c r="E361" s="278">
        <v>16</v>
      </c>
    </row>
    <row r="362" spans="1:5" x14ac:dyDescent="0.25">
      <c r="A362" s="279">
        <v>14030410</v>
      </c>
      <c r="B362" s="278">
        <v>629</v>
      </c>
      <c r="C362" s="278" t="s">
        <v>277</v>
      </c>
      <c r="D362" s="278" t="s">
        <v>133</v>
      </c>
      <c r="E362" s="278">
        <v>180</v>
      </c>
    </row>
    <row r="363" spans="1:5" x14ac:dyDescent="0.25">
      <c r="A363" s="279">
        <v>14030410</v>
      </c>
      <c r="B363" s="278">
        <v>723</v>
      </c>
      <c r="C363" s="278" t="s">
        <v>515</v>
      </c>
      <c r="D363" s="278" t="s">
        <v>420</v>
      </c>
      <c r="E363" s="278">
        <v>180</v>
      </c>
    </row>
    <row r="364" spans="1:5" x14ac:dyDescent="0.25">
      <c r="A364" s="279">
        <v>14030410</v>
      </c>
      <c r="B364" s="278">
        <v>3305</v>
      </c>
      <c r="C364" s="278" t="s">
        <v>218</v>
      </c>
      <c r="D364" s="278" t="s">
        <v>420</v>
      </c>
      <c r="E364" s="278">
        <v>180</v>
      </c>
    </row>
    <row r="365" spans="1:5" ht="15.75" thickBot="1" x14ac:dyDescent="0.3">
      <c r="A365" s="286">
        <v>14030410</v>
      </c>
      <c r="B365" s="286">
        <v>626</v>
      </c>
      <c r="C365" s="286" t="s">
        <v>277</v>
      </c>
      <c r="D365" s="286" t="s">
        <v>133</v>
      </c>
      <c r="E365" s="286">
        <v>240</v>
      </c>
    </row>
    <row r="366" spans="1:5" x14ac:dyDescent="0.25">
      <c r="A366" s="279">
        <v>14030411</v>
      </c>
      <c r="B366" s="279">
        <v>35</v>
      </c>
      <c r="C366" s="279" t="s">
        <v>118</v>
      </c>
      <c r="D366" s="279" t="s">
        <v>133</v>
      </c>
      <c r="E366" s="279">
        <v>180</v>
      </c>
    </row>
    <row r="367" spans="1:5" x14ac:dyDescent="0.25">
      <c r="A367" s="279">
        <v>14030411</v>
      </c>
      <c r="B367" s="278">
        <v>140</v>
      </c>
      <c r="C367" s="278" t="s">
        <v>213</v>
      </c>
      <c r="D367" s="278" t="s">
        <v>130</v>
      </c>
      <c r="E367" s="278">
        <v>96</v>
      </c>
    </row>
    <row r="368" spans="1:5" x14ac:dyDescent="0.25">
      <c r="A368" s="279">
        <v>14030411</v>
      </c>
      <c r="B368" s="278">
        <v>23</v>
      </c>
      <c r="C368" s="278" t="s">
        <v>473</v>
      </c>
      <c r="D368" s="278" t="s">
        <v>130</v>
      </c>
      <c r="E368" s="278">
        <v>112</v>
      </c>
    </row>
    <row r="369" spans="1:5" x14ac:dyDescent="0.25">
      <c r="A369" s="279">
        <v>14030411</v>
      </c>
      <c r="B369" s="278">
        <v>337</v>
      </c>
      <c r="C369" s="278" t="s">
        <v>118</v>
      </c>
      <c r="D369" s="278" t="s">
        <v>133</v>
      </c>
      <c r="E369" s="278">
        <v>180</v>
      </c>
    </row>
    <row r="370" spans="1:5" x14ac:dyDescent="0.25">
      <c r="A370" s="279">
        <v>14030411</v>
      </c>
      <c r="B370" s="278">
        <v>354</v>
      </c>
      <c r="C370" s="278" t="s">
        <v>118</v>
      </c>
      <c r="D370" s="278" t="s">
        <v>133</v>
      </c>
      <c r="E370" s="278">
        <v>180</v>
      </c>
    </row>
    <row r="371" spans="1:5" ht="15.75" thickBot="1" x14ac:dyDescent="0.3">
      <c r="A371" s="286">
        <v>14030411</v>
      </c>
      <c r="B371" s="286">
        <v>328</v>
      </c>
      <c r="C371" s="286" t="s">
        <v>118</v>
      </c>
      <c r="D371" s="286" t="s">
        <v>133</v>
      </c>
      <c r="E371" s="286">
        <v>180</v>
      </c>
    </row>
    <row r="372" spans="1:5" x14ac:dyDescent="0.25">
      <c r="A372" s="279">
        <v>14030412</v>
      </c>
      <c r="B372" s="279">
        <v>269</v>
      </c>
      <c r="C372" s="279" t="s">
        <v>507</v>
      </c>
      <c r="D372" s="279" t="s">
        <v>231</v>
      </c>
      <c r="E372" s="279">
        <v>120</v>
      </c>
    </row>
    <row r="373" spans="1:5" x14ac:dyDescent="0.25">
      <c r="A373" s="279">
        <v>14030412</v>
      </c>
      <c r="B373" s="278">
        <v>271</v>
      </c>
      <c r="C373" s="278" t="s">
        <v>507</v>
      </c>
      <c r="D373" s="278" t="s">
        <v>132</v>
      </c>
      <c r="E373" s="278">
        <v>120</v>
      </c>
    </row>
    <row r="374" spans="1:5" x14ac:dyDescent="0.25">
      <c r="A374" s="279">
        <v>14030412</v>
      </c>
      <c r="B374" s="278">
        <v>268</v>
      </c>
      <c r="C374" s="278" t="s">
        <v>507</v>
      </c>
      <c r="D374" s="278" t="s">
        <v>461</v>
      </c>
      <c r="E374" s="278">
        <v>120</v>
      </c>
    </row>
    <row r="375" spans="1:5" x14ac:dyDescent="0.25">
      <c r="A375" s="279">
        <v>14030412</v>
      </c>
      <c r="B375" s="278">
        <v>2</v>
      </c>
      <c r="C375" s="278" t="s">
        <v>507</v>
      </c>
      <c r="D375" s="278" t="s">
        <v>461</v>
      </c>
      <c r="E375" s="278">
        <v>120</v>
      </c>
    </row>
    <row r="376" spans="1:5" x14ac:dyDescent="0.25">
      <c r="A376" s="279">
        <v>14030412</v>
      </c>
      <c r="B376" s="278">
        <v>229</v>
      </c>
      <c r="C376" s="278" t="s">
        <v>419</v>
      </c>
      <c r="D376" s="278" t="s">
        <v>109</v>
      </c>
      <c r="E376" s="278">
        <v>120</v>
      </c>
    </row>
    <row r="377" spans="1:5" x14ac:dyDescent="0.25">
      <c r="A377" s="279">
        <v>14030412</v>
      </c>
      <c r="B377" s="278">
        <v>630</v>
      </c>
      <c r="C377" s="278" t="s">
        <v>277</v>
      </c>
      <c r="D377" s="278" t="s">
        <v>132</v>
      </c>
      <c r="E377" s="278">
        <v>168</v>
      </c>
    </row>
    <row r="378" spans="1:5" x14ac:dyDescent="0.25">
      <c r="A378" s="279">
        <v>14030412</v>
      </c>
      <c r="B378" s="278">
        <v>327</v>
      </c>
      <c r="C378" s="278" t="s">
        <v>539</v>
      </c>
      <c r="D378" s="278" t="s">
        <v>420</v>
      </c>
      <c r="E378" s="278">
        <v>168</v>
      </c>
    </row>
    <row r="379" spans="1:5" x14ac:dyDescent="0.25">
      <c r="A379" s="279">
        <v>14030412</v>
      </c>
      <c r="B379" s="278">
        <v>3329</v>
      </c>
      <c r="C379" s="278" t="s">
        <v>218</v>
      </c>
      <c r="D379" s="278" t="s">
        <v>109</v>
      </c>
      <c r="E379" s="278">
        <v>180</v>
      </c>
    </row>
    <row r="380" spans="1:5" x14ac:dyDescent="0.25">
      <c r="A380" s="279">
        <v>14030412</v>
      </c>
      <c r="B380" s="278">
        <v>3331</v>
      </c>
      <c r="C380" s="278" t="s">
        <v>218</v>
      </c>
      <c r="D380" s="278" t="s">
        <v>420</v>
      </c>
      <c r="E380" s="278">
        <v>36</v>
      </c>
    </row>
    <row r="381" spans="1:5" x14ac:dyDescent="0.25">
      <c r="A381" s="279">
        <v>14030412</v>
      </c>
      <c r="B381" s="278">
        <v>266</v>
      </c>
      <c r="C381" s="278" t="s">
        <v>507</v>
      </c>
      <c r="D381" s="278" t="s">
        <v>130</v>
      </c>
      <c r="E381" s="278">
        <v>1120</v>
      </c>
    </row>
    <row r="382" spans="1:5" x14ac:dyDescent="0.25">
      <c r="A382" s="279">
        <v>14030412</v>
      </c>
      <c r="B382" s="278">
        <v>3330</v>
      </c>
      <c r="C382" s="278" t="s">
        <v>218</v>
      </c>
      <c r="D382" s="278" t="s">
        <v>109</v>
      </c>
      <c r="E382" s="278">
        <v>180</v>
      </c>
    </row>
    <row r="383" spans="1:5" ht="15.75" thickBot="1" x14ac:dyDescent="0.3">
      <c r="A383" s="286">
        <v>14030412</v>
      </c>
      <c r="B383" s="286">
        <v>3328</v>
      </c>
      <c r="C383" s="286" t="s">
        <v>218</v>
      </c>
      <c r="D383" s="286" t="s">
        <v>109</v>
      </c>
      <c r="E383" s="286">
        <v>120</v>
      </c>
    </row>
    <row r="384" spans="1:5" x14ac:dyDescent="0.25">
      <c r="A384" s="279">
        <v>14030411</v>
      </c>
      <c r="B384" s="279">
        <v>226</v>
      </c>
      <c r="C384" s="279" t="s">
        <v>419</v>
      </c>
      <c r="D384" s="279" t="s">
        <v>423</v>
      </c>
      <c r="E384" s="279">
        <v>120</v>
      </c>
    </row>
    <row r="385" spans="1:5" ht="15.75" thickBot="1" x14ac:dyDescent="0.3">
      <c r="A385" s="286">
        <v>14030411</v>
      </c>
      <c r="B385" s="286">
        <v>267</v>
      </c>
      <c r="C385" s="286" t="s">
        <v>507</v>
      </c>
      <c r="D385" s="286" t="s">
        <v>423</v>
      </c>
      <c r="E385" s="286">
        <v>108</v>
      </c>
    </row>
    <row r="386" spans="1:5" x14ac:dyDescent="0.25">
      <c r="A386" s="279">
        <v>14030412</v>
      </c>
      <c r="B386" s="279">
        <v>416</v>
      </c>
      <c r="C386" s="279" t="s">
        <v>118</v>
      </c>
      <c r="D386" s="279" t="s">
        <v>133</v>
      </c>
      <c r="E386" s="279">
        <v>180</v>
      </c>
    </row>
    <row r="387" spans="1:5" x14ac:dyDescent="0.25">
      <c r="A387" s="279">
        <v>14030412</v>
      </c>
      <c r="B387" s="278">
        <v>41</v>
      </c>
      <c r="C387" s="278" t="s">
        <v>375</v>
      </c>
      <c r="D387" s="278" t="s">
        <v>109</v>
      </c>
      <c r="E387" s="278">
        <v>96</v>
      </c>
    </row>
    <row r="388" spans="1:5" x14ac:dyDescent="0.25">
      <c r="A388" s="279">
        <v>14030412</v>
      </c>
      <c r="B388" s="278">
        <v>40</v>
      </c>
      <c r="C388" s="278" t="s">
        <v>375</v>
      </c>
      <c r="D388" s="278" t="s">
        <v>109</v>
      </c>
      <c r="E388" s="278">
        <v>80</v>
      </c>
    </row>
    <row r="389" spans="1:5" x14ac:dyDescent="0.25">
      <c r="A389" s="279">
        <v>14030412</v>
      </c>
      <c r="B389" s="278">
        <v>15</v>
      </c>
      <c r="C389" s="278" t="s">
        <v>424</v>
      </c>
      <c r="D389" s="278" t="s">
        <v>130</v>
      </c>
      <c r="E389" s="278">
        <v>120</v>
      </c>
    </row>
    <row r="390" spans="1:5" x14ac:dyDescent="0.25">
      <c r="A390" s="279">
        <v>14030412</v>
      </c>
      <c r="B390" s="278">
        <v>4</v>
      </c>
      <c r="C390" s="278" t="s">
        <v>235</v>
      </c>
      <c r="D390" s="278" t="s">
        <v>130</v>
      </c>
      <c r="E390" s="278">
        <v>112</v>
      </c>
    </row>
    <row r="391" spans="1:5" x14ac:dyDescent="0.25">
      <c r="A391" s="279">
        <v>14030412</v>
      </c>
      <c r="B391" s="278">
        <v>559</v>
      </c>
      <c r="C391" s="278" t="s">
        <v>118</v>
      </c>
      <c r="D391" s="278" t="s">
        <v>130</v>
      </c>
      <c r="E391" s="278">
        <v>120</v>
      </c>
    </row>
    <row r="392" spans="1:5" ht="15.75" thickBot="1" x14ac:dyDescent="0.3">
      <c r="A392" s="286">
        <v>14030412</v>
      </c>
      <c r="B392" s="286">
        <v>9</v>
      </c>
      <c r="C392" s="286" t="s">
        <v>424</v>
      </c>
      <c r="D392" s="286" t="s">
        <v>130</v>
      </c>
      <c r="E392" s="286">
        <v>120</v>
      </c>
    </row>
    <row r="393" spans="1:5" x14ac:dyDescent="0.25">
      <c r="A393" s="279">
        <v>14030413</v>
      </c>
      <c r="B393" s="279">
        <v>420</v>
      </c>
      <c r="C393" s="279" t="s">
        <v>118</v>
      </c>
      <c r="D393" s="279" t="s">
        <v>133</v>
      </c>
      <c r="E393" s="279">
        <v>180</v>
      </c>
    </row>
    <row r="394" spans="1:5" x14ac:dyDescent="0.25">
      <c r="A394" s="279">
        <v>14030413</v>
      </c>
      <c r="B394" s="278">
        <v>435</v>
      </c>
      <c r="C394" s="278" t="s">
        <v>118</v>
      </c>
      <c r="D394" s="278" t="s">
        <v>133</v>
      </c>
      <c r="E394" s="278">
        <v>180</v>
      </c>
    </row>
    <row r="395" spans="1:5" x14ac:dyDescent="0.25">
      <c r="A395" s="279">
        <v>14030413</v>
      </c>
      <c r="B395" s="278">
        <v>17</v>
      </c>
      <c r="C395" s="278" t="s">
        <v>424</v>
      </c>
      <c r="D395" s="278" t="s">
        <v>130</v>
      </c>
      <c r="E395" s="278">
        <v>120</v>
      </c>
    </row>
    <row r="396" spans="1:5" x14ac:dyDescent="0.25">
      <c r="A396" s="279">
        <v>14030413</v>
      </c>
      <c r="B396" s="278">
        <v>5</v>
      </c>
      <c r="C396" s="278" t="s">
        <v>424</v>
      </c>
      <c r="D396" s="278" t="s">
        <v>130</v>
      </c>
      <c r="E396" s="278">
        <v>120</v>
      </c>
    </row>
    <row r="397" spans="1:5" ht="15.75" thickBot="1" x14ac:dyDescent="0.3">
      <c r="A397" s="286">
        <v>14030413</v>
      </c>
      <c r="B397" s="286">
        <v>344</v>
      </c>
      <c r="C397" s="286" t="s">
        <v>118</v>
      </c>
      <c r="D397" s="286" t="s">
        <v>133</v>
      </c>
      <c r="E397" s="286">
        <v>180</v>
      </c>
    </row>
    <row r="398" spans="1:5" x14ac:dyDescent="0.25">
      <c r="A398" s="279">
        <v>14030413</v>
      </c>
      <c r="B398" s="279">
        <v>631</v>
      </c>
      <c r="C398" s="279" t="s">
        <v>277</v>
      </c>
      <c r="D398" s="279" t="s">
        <v>133</v>
      </c>
      <c r="E398" s="279">
        <v>168</v>
      </c>
    </row>
    <row r="399" spans="1:5" x14ac:dyDescent="0.25">
      <c r="A399" s="279">
        <v>14030413</v>
      </c>
      <c r="B399" s="278">
        <v>3</v>
      </c>
      <c r="C399" s="278" t="s">
        <v>508</v>
      </c>
      <c r="D399" s="278" t="s">
        <v>109</v>
      </c>
      <c r="E399" s="278">
        <v>120</v>
      </c>
    </row>
    <row r="400" spans="1:5" x14ac:dyDescent="0.25">
      <c r="A400" s="279">
        <v>14030413</v>
      </c>
      <c r="B400" s="278">
        <v>230</v>
      </c>
      <c r="C400" s="278" t="s">
        <v>419</v>
      </c>
      <c r="D400" s="278" t="s">
        <v>132</v>
      </c>
      <c r="E400" s="278">
        <v>120</v>
      </c>
    </row>
    <row r="401" spans="1:5" x14ac:dyDescent="0.25">
      <c r="A401" s="279">
        <v>14030413</v>
      </c>
      <c r="B401" s="278">
        <v>231</v>
      </c>
      <c r="C401" s="278" t="s">
        <v>516</v>
      </c>
      <c r="D401" s="278" t="s">
        <v>132</v>
      </c>
      <c r="E401" s="278">
        <v>120</v>
      </c>
    </row>
    <row r="402" spans="1:5" x14ac:dyDescent="0.25">
      <c r="A402" s="279">
        <v>14030413</v>
      </c>
      <c r="B402" s="278">
        <v>3322</v>
      </c>
      <c r="C402" s="278" t="s">
        <v>218</v>
      </c>
      <c r="D402" s="278" t="s">
        <v>132</v>
      </c>
      <c r="E402" s="278">
        <v>60</v>
      </c>
    </row>
    <row r="403" spans="1:5" x14ac:dyDescent="0.25">
      <c r="A403" s="279">
        <v>14030413</v>
      </c>
      <c r="B403" s="278">
        <v>3332</v>
      </c>
      <c r="C403" s="278" t="s">
        <v>223</v>
      </c>
      <c r="D403" s="278" t="s">
        <v>130</v>
      </c>
      <c r="E403" s="278">
        <v>108</v>
      </c>
    </row>
    <row r="404" spans="1:5" x14ac:dyDescent="0.25">
      <c r="A404" s="279">
        <v>14030413</v>
      </c>
      <c r="B404" s="278">
        <v>3333</v>
      </c>
      <c r="C404" s="278" t="s">
        <v>223</v>
      </c>
      <c r="D404" s="278" t="s">
        <v>130</v>
      </c>
      <c r="E404" s="278">
        <v>120</v>
      </c>
    </row>
    <row r="405" spans="1:5" x14ac:dyDescent="0.25">
      <c r="A405" s="279">
        <v>14030413</v>
      </c>
      <c r="B405" s="278">
        <v>629</v>
      </c>
      <c r="C405" s="278" t="s">
        <v>277</v>
      </c>
      <c r="D405" s="278" t="s">
        <v>133</v>
      </c>
      <c r="E405" s="278">
        <v>180</v>
      </c>
    </row>
    <row r="406" spans="1:5" ht="15.75" thickBot="1" x14ac:dyDescent="0.3">
      <c r="A406" s="286">
        <v>14030413</v>
      </c>
      <c r="B406" s="286">
        <v>3221</v>
      </c>
      <c r="C406" s="286" t="s">
        <v>218</v>
      </c>
      <c r="D406" s="286" t="s">
        <v>130</v>
      </c>
      <c r="E406" s="286">
        <v>120</v>
      </c>
    </row>
    <row r="407" spans="1:5" x14ac:dyDescent="0.25">
      <c r="A407" s="281">
        <v>14030414</v>
      </c>
      <c r="B407" s="281">
        <v>470</v>
      </c>
      <c r="C407" s="281" t="s">
        <v>503</v>
      </c>
      <c r="D407" s="281" t="s">
        <v>130</v>
      </c>
      <c r="E407" s="281">
        <v>120</v>
      </c>
    </row>
    <row r="408" spans="1:5" ht="15.75" thickBot="1" x14ac:dyDescent="0.3">
      <c r="A408" s="407">
        <v>14030414</v>
      </c>
      <c r="B408" s="286">
        <v>741</v>
      </c>
      <c r="C408" s="286" t="s">
        <v>503</v>
      </c>
      <c r="D408" s="286" t="s">
        <v>130</v>
      </c>
      <c r="E408" s="286">
        <v>120</v>
      </c>
    </row>
    <row r="409" spans="1:5" x14ac:dyDescent="0.25">
      <c r="A409" s="279">
        <v>14030415</v>
      </c>
      <c r="B409" s="279">
        <v>3289</v>
      </c>
      <c r="C409" s="279" t="s">
        <v>223</v>
      </c>
      <c r="D409" s="279" t="s">
        <v>133</v>
      </c>
      <c r="E409" s="279">
        <v>168</v>
      </c>
    </row>
    <row r="410" spans="1:5" x14ac:dyDescent="0.25">
      <c r="A410" s="279">
        <v>14030415</v>
      </c>
      <c r="B410" s="278">
        <v>3300</v>
      </c>
      <c r="C410" s="278" t="s">
        <v>506</v>
      </c>
      <c r="D410" s="278" t="s">
        <v>132</v>
      </c>
      <c r="E410" s="278">
        <v>228</v>
      </c>
    </row>
    <row r="411" spans="1:5" x14ac:dyDescent="0.25">
      <c r="A411" s="279">
        <v>14030415</v>
      </c>
      <c r="B411" s="278">
        <v>621</v>
      </c>
      <c r="C411" s="278" t="s">
        <v>277</v>
      </c>
      <c r="D411" s="278" t="s">
        <v>130</v>
      </c>
      <c r="E411" s="278">
        <v>168</v>
      </c>
    </row>
    <row r="412" spans="1:5" x14ac:dyDescent="0.25">
      <c r="A412" s="279">
        <v>14030415</v>
      </c>
      <c r="B412" s="278">
        <v>3308</v>
      </c>
      <c r="C412" s="278" t="s">
        <v>506</v>
      </c>
      <c r="D412" s="278" t="s">
        <v>132</v>
      </c>
      <c r="E412" s="278">
        <v>240</v>
      </c>
    </row>
    <row r="413" spans="1:5" x14ac:dyDescent="0.25">
      <c r="A413" s="279">
        <v>14030415</v>
      </c>
      <c r="B413" s="278">
        <v>356</v>
      </c>
      <c r="C413" s="278" t="s">
        <v>118</v>
      </c>
      <c r="D413" s="278" t="s">
        <v>130</v>
      </c>
      <c r="E413" s="278">
        <v>180</v>
      </c>
    </row>
    <row r="414" spans="1:5" x14ac:dyDescent="0.25">
      <c r="A414" s="279">
        <v>14030415</v>
      </c>
      <c r="B414" s="278">
        <v>429</v>
      </c>
      <c r="C414" s="278" t="s">
        <v>118</v>
      </c>
      <c r="D414" s="278" t="s">
        <v>130</v>
      </c>
      <c r="E414" s="278">
        <v>180</v>
      </c>
    </row>
    <row r="415" spans="1:5" ht="15.75" thickBot="1" x14ac:dyDescent="0.3">
      <c r="A415" s="286">
        <v>14030415</v>
      </c>
      <c r="B415" s="286">
        <v>430</v>
      </c>
      <c r="C415" s="286" t="s">
        <v>118</v>
      </c>
      <c r="D415" s="286" t="s">
        <v>130</v>
      </c>
      <c r="E415" s="286">
        <v>180</v>
      </c>
    </row>
    <row r="416" spans="1:5" x14ac:dyDescent="0.25">
      <c r="A416" s="279">
        <v>14030417</v>
      </c>
      <c r="B416" s="279">
        <v>256</v>
      </c>
      <c r="C416" s="279" t="s">
        <v>118</v>
      </c>
      <c r="D416" s="279" t="s">
        <v>133</v>
      </c>
      <c r="E416" s="279">
        <v>96</v>
      </c>
    </row>
    <row r="417" spans="1:5" x14ac:dyDescent="0.25">
      <c r="A417" s="279">
        <v>14030417</v>
      </c>
      <c r="B417" s="278">
        <v>423</v>
      </c>
      <c r="C417" s="278" t="s">
        <v>118</v>
      </c>
      <c r="D417" s="278" t="s">
        <v>133</v>
      </c>
      <c r="E417" s="278">
        <v>180</v>
      </c>
    </row>
    <row r="418" spans="1:5" x14ac:dyDescent="0.25">
      <c r="A418" s="279">
        <v>14030417</v>
      </c>
      <c r="B418" s="278">
        <v>432</v>
      </c>
      <c r="C418" s="278" t="s">
        <v>118</v>
      </c>
      <c r="D418" s="278" t="s">
        <v>130</v>
      </c>
      <c r="E418" s="278">
        <v>180</v>
      </c>
    </row>
    <row r="419" spans="1:5" x14ac:dyDescent="0.25">
      <c r="A419" s="279">
        <v>14030417</v>
      </c>
      <c r="B419" s="278">
        <v>130</v>
      </c>
      <c r="C419" s="278" t="s">
        <v>136</v>
      </c>
      <c r="D419" s="278" t="s">
        <v>130</v>
      </c>
      <c r="E419" s="278">
        <v>180</v>
      </c>
    </row>
    <row r="420" spans="1:5" x14ac:dyDescent="0.25">
      <c r="A420" s="279">
        <v>14030417</v>
      </c>
      <c r="B420" s="278">
        <v>166</v>
      </c>
      <c r="C420" s="278" t="s">
        <v>136</v>
      </c>
      <c r="D420" s="278" t="s">
        <v>130</v>
      </c>
      <c r="E420" s="278">
        <v>180</v>
      </c>
    </row>
    <row r="421" spans="1:5" x14ac:dyDescent="0.25">
      <c r="A421" s="279">
        <v>14030417</v>
      </c>
      <c r="B421" s="278">
        <v>135</v>
      </c>
      <c r="C421" s="278" t="s">
        <v>136</v>
      </c>
      <c r="D421" s="278" t="s">
        <v>130</v>
      </c>
      <c r="E421" s="278">
        <v>180</v>
      </c>
    </row>
    <row r="422" spans="1:5" x14ac:dyDescent="0.25">
      <c r="A422" s="279">
        <v>14030417</v>
      </c>
      <c r="B422" s="278">
        <v>198</v>
      </c>
      <c r="C422" s="278" t="s">
        <v>136</v>
      </c>
      <c r="D422" s="278" t="s">
        <v>133</v>
      </c>
      <c r="E422" s="278">
        <v>180</v>
      </c>
    </row>
    <row r="423" spans="1:5" x14ac:dyDescent="0.25">
      <c r="A423" s="279">
        <v>14030417</v>
      </c>
      <c r="B423" s="278">
        <v>38</v>
      </c>
      <c r="C423" s="278" t="s">
        <v>375</v>
      </c>
      <c r="D423" s="278" t="s">
        <v>130</v>
      </c>
      <c r="E423" s="278">
        <v>80</v>
      </c>
    </row>
    <row r="424" spans="1:5" x14ac:dyDescent="0.25">
      <c r="A424" s="279">
        <v>14030417</v>
      </c>
      <c r="B424" s="278">
        <v>5</v>
      </c>
      <c r="C424" s="278" t="s">
        <v>424</v>
      </c>
      <c r="D424" s="278" t="s">
        <v>130</v>
      </c>
      <c r="E424" s="278">
        <v>120</v>
      </c>
    </row>
    <row r="425" spans="1:5" x14ac:dyDescent="0.25">
      <c r="A425" s="279">
        <v>14030417</v>
      </c>
      <c r="B425" s="278">
        <v>3</v>
      </c>
      <c r="C425" s="278" t="s">
        <v>424</v>
      </c>
      <c r="D425" s="278" t="s">
        <v>130</v>
      </c>
      <c r="E425" s="278">
        <v>120</v>
      </c>
    </row>
    <row r="426" spans="1:5" x14ac:dyDescent="0.25">
      <c r="A426" s="279">
        <v>14030417</v>
      </c>
      <c r="B426" s="278">
        <v>3319</v>
      </c>
      <c r="C426" s="278" t="s">
        <v>223</v>
      </c>
      <c r="D426" s="278" t="s">
        <v>133</v>
      </c>
      <c r="E426" s="278">
        <v>144</v>
      </c>
    </row>
    <row r="427" spans="1:5" x14ac:dyDescent="0.25">
      <c r="A427" s="279">
        <v>14030417</v>
      </c>
      <c r="B427" s="278">
        <v>155</v>
      </c>
      <c r="C427" s="278" t="s">
        <v>297</v>
      </c>
      <c r="D427" s="278" t="s">
        <v>231</v>
      </c>
      <c r="E427" s="278">
        <v>144</v>
      </c>
    </row>
    <row r="428" spans="1:5" x14ac:dyDescent="0.25">
      <c r="A428" s="279">
        <v>14030417</v>
      </c>
      <c r="B428" s="278">
        <v>627</v>
      </c>
      <c r="C428" s="278" t="s">
        <v>277</v>
      </c>
      <c r="D428" s="278" t="s">
        <v>420</v>
      </c>
      <c r="E428" s="278">
        <v>144</v>
      </c>
    </row>
    <row r="429" spans="1:5" x14ac:dyDescent="0.25">
      <c r="A429" s="279">
        <v>14030417</v>
      </c>
      <c r="B429" s="278">
        <v>859</v>
      </c>
      <c r="C429" s="278" t="s">
        <v>486</v>
      </c>
      <c r="D429" s="278" t="s">
        <v>130</v>
      </c>
      <c r="E429" s="278">
        <v>144</v>
      </c>
    </row>
    <row r="430" spans="1:5" x14ac:dyDescent="0.25">
      <c r="A430" s="279">
        <v>14030417</v>
      </c>
      <c r="B430" s="278">
        <v>3292</v>
      </c>
      <c r="C430" s="278" t="s">
        <v>223</v>
      </c>
      <c r="D430" s="278" t="s">
        <v>132</v>
      </c>
      <c r="E430" s="278">
        <v>144</v>
      </c>
    </row>
    <row r="431" spans="1:5" x14ac:dyDescent="0.25">
      <c r="A431" s="279">
        <v>14030417</v>
      </c>
      <c r="B431" s="278">
        <v>3281</v>
      </c>
      <c r="C431" s="278" t="s">
        <v>392</v>
      </c>
      <c r="D431" s="278" t="s">
        <v>130</v>
      </c>
      <c r="E431" s="278">
        <v>144</v>
      </c>
    </row>
    <row r="432" spans="1:5" x14ac:dyDescent="0.25">
      <c r="A432" s="279">
        <v>14030417</v>
      </c>
      <c r="B432" s="278">
        <v>3326</v>
      </c>
      <c r="C432" s="278" t="s">
        <v>218</v>
      </c>
      <c r="D432" s="278" t="s">
        <v>423</v>
      </c>
      <c r="E432" s="278">
        <v>180</v>
      </c>
    </row>
    <row r="433" spans="1:5" x14ac:dyDescent="0.25">
      <c r="A433" s="279">
        <v>14030417</v>
      </c>
      <c r="B433" s="278">
        <v>632</v>
      </c>
      <c r="C433" s="278" t="s">
        <v>277</v>
      </c>
      <c r="D433" s="278" t="s">
        <v>132</v>
      </c>
      <c r="E433" s="278">
        <v>180</v>
      </c>
    </row>
    <row r="434" spans="1:5" x14ac:dyDescent="0.25">
      <c r="A434" s="279">
        <v>14030417</v>
      </c>
      <c r="B434" s="278">
        <v>3311</v>
      </c>
      <c r="C434" s="278" t="s">
        <v>506</v>
      </c>
      <c r="D434" s="278" t="s">
        <v>109</v>
      </c>
      <c r="E434" s="278">
        <v>168</v>
      </c>
    </row>
    <row r="435" spans="1:5" x14ac:dyDescent="0.25">
      <c r="A435" s="279">
        <v>14030417</v>
      </c>
      <c r="B435" s="278">
        <v>267</v>
      </c>
      <c r="C435" s="278" t="s">
        <v>507</v>
      </c>
      <c r="D435" s="278" t="s">
        <v>423</v>
      </c>
      <c r="E435" s="278">
        <v>12</v>
      </c>
    </row>
    <row r="436" spans="1:5" x14ac:dyDescent="0.25">
      <c r="A436" s="279">
        <v>14030417</v>
      </c>
      <c r="B436" s="278">
        <v>631</v>
      </c>
      <c r="C436" s="278" t="s">
        <v>277</v>
      </c>
      <c r="D436" s="278" t="s">
        <v>133</v>
      </c>
      <c r="E436" s="278">
        <v>12</v>
      </c>
    </row>
    <row r="437" spans="1:5" x14ac:dyDescent="0.25">
      <c r="A437" s="279">
        <v>14030417</v>
      </c>
      <c r="B437" s="278">
        <v>630</v>
      </c>
      <c r="C437" s="278" t="s">
        <v>277</v>
      </c>
      <c r="D437" s="278" t="s">
        <v>132</v>
      </c>
      <c r="E437" s="278">
        <v>12</v>
      </c>
    </row>
    <row r="438" spans="1:5" x14ac:dyDescent="0.25">
      <c r="A438" s="279">
        <v>14030417</v>
      </c>
      <c r="B438" s="278">
        <v>3308</v>
      </c>
      <c r="C438" s="278" t="s">
        <v>506</v>
      </c>
      <c r="D438" s="278" t="s">
        <v>132</v>
      </c>
      <c r="E438" s="278">
        <v>12</v>
      </c>
    </row>
    <row r="439" spans="1:5" x14ac:dyDescent="0.25">
      <c r="A439" s="279">
        <v>14030417</v>
      </c>
      <c r="B439" s="278">
        <v>3289</v>
      </c>
      <c r="C439" s="278" t="s">
        <v>223</v>
      </c>
      <c r="D439" s="278" t="s">
        <v>133</v>
      </c>
      <c r="E439" s="278">
        <v>12</v>
      </c>
    </row>
    <row r="440" spans="1:5" x14ac:dyDescent="0.25">
      <c r="A440" s="279">
        <v>14030417</v>
      </c>
      <c r="B440" s="278">
        <v>3332</v>
      </c>
      <c r="C440" s="278" t="s">
        <v>223</v>
      </c>
      <c r="D440" s="278" t="s">
        <v>130</v>
      </c>
      <c r="E440" s="278">
        <v>12</v>
      </c>
    </row>
    <row r="441" spans="1:5" x14ac:dyDescent="0.25">
      <c r="A441" s="279">
        <v>14030417</v>
      </c>
      <c r="B441" s="278">
        <v>3294</v>
      </c>
      <c r="C441" s="278" t="s">
        <v>223</v>
      </c>
      <c r="D441" s="278" t="s">
        <v>130</v>
      </c>
      <c r="E441" s="278">
        <v>12</v>
      </c>
    </row>
    <row r="442" spans="1:5" x14ac:dyDescent="0.25">
      <c r="A442" s="279">
        <v>14030417</v>
      </c>
      <c r="B442" s="278">
        <v>467</v>
      </c>
      <c r="C442" s="278" t="s">
        <v>503</v>
      </c>
      <c r="D442" s="278" t="s">
        <v>130</v>
      </c>
      <c r="E442" s="278">
        <v>120</v>
      </c>
    </row>
    <row r="443" spans="1:5" x14ac:dyDescent="0.25">
      <c r="A443" s="279">
        <v>14030417</v>
      </c>
      <c r="B443" s="278">
        <v>468</v>
      </c>
      <c r="C443" s="278" t="s">
        <v>503</v>
      </c>
      <c r="D443" s="278" t="s">
        <v>130</v>
      </c>
      <c r="E443" s="278">
        <v>120</v>
      </c>
    </row>
    <row r="444" spans="1:5" x14ac:dyDescent="0.25">
      <c r="A444" s="279">
        <v>14030417</v>
      </c>
      <c r="B444" s="278">
        <v>469</v>
      </c>
      <c r="C444" s="278" t="s">
        <v>503</v>
      </c>
      <c r="D444" s="278" t="s">
        <v>130</v>
      </c>
      <c r="E444" s="278">
        <v>80</v>
      </c>
    </row>
    <row r="445" spans="1:5" ht="15.75" thickBot="1" x14ac:dyDescent="0.3">
      <c r="A445" s="286">
        <v>14030417</v>
      </c>
      <c r="B445" s="286">
        <v>469</v>
      </c>
      <c r="C445" s="286" t="s">
        <v>503</v>
      </c>
      <c r="D445" s="286" t="s">
        <v>130</v>
      </c>
      <c r="E445" s="286">
        <v>8</v>
      </c>
    </row>
    <row r="446" spans="1:5" x14ac:dyDescent="0.25">
      <c r="A446" s="279">
        <v>14030419</v>
      </c>
      <c r="B446" s="279">
        <v>3317</v>
      </c>
      <c r="C446" s="279" t="s">
        <v>218</v>
      </c>
      <c r="D446" s="279" t="s">
        <v>420</v>
      </c>
      <c r="E446" s="279">
        <v>180</v>
      </c>
    </row>
    <row r="447" spans="1:5" x14ac:dyDescent="0.25">
      <c r="A447" s="279">
        <v>14030419</v>
      </c>
      <c r="B447" s="278">
        <v>3327</v>
      </c>
      <c r="C447" s="278" t="s">
        <v>218</v>
      </c>
      <c r="D447" s="278" t="s">
        <v>130</v>
      </c>
      <c r="E447" s="278">
        <v>180</v>
      </c>
    </row>
    <row r="448" spans="1:5" x14ac:dyDescent="0.25">
      <c r="A448" s="279">
        <v>14030419</v>
      </c>
      <c r="B448" s="278">
        <v>3340</v>
      </c>
      <c r="C448" s="278" t="s">
        <v>223</v>
      </c>
      <c r="D448" s="278" t="s">
        <v>132</v>
      </c>
      <c r="E448" s="278">
        <v>180</v>
      </c>
    </row>
    <row r="449" spans="1:5" x14ac:dyDescent="0.25">
      <c r="A449" s="279">
        <v>14030419</v>
      </c>
      <c r="B449" s="278">
        <v>2934</v>
      </c>
      <c r="C449" s="278" t="s">
        <v>218</v>
      </c>
      <c r="D449" s="278" t="s">
        <v>130</v>
      </c>
      <c r="E449" s="278">
        <v>168</v>
      </c>
    </row>
    <row r="450" spans="1:5" x14ac:dyDescent="0.25">
      <c r="A450" s="279">
        <v>14030419</v>
      </c>
      <c r="B450" s="278">
        <v>3339</v>
      </c>
      <c r="C450" s="278" t="s">
        <v>223</v>
      </c>
      <c r="D450" s="278" t="s">
        <v>132</v>
      </c>
      <c r="E450" s="278">
        <v>180</v>
      </c>
    </row>
    <row r="451" spans="1:5" x14ac:dyDescent="0.25">
      <c r="A451" s="279">
        <v>14030419</v>
      </c>
      <c r="B451" s="278">
        <v>641</v>
      </c>
      <c r="C451" s="278" t="s">
        <v>494</v>
      </c>
      <c r="D451" s="278" t="s">
        <v>130</v>
      </c>
      <c r="E451" s="278">
        <v>180</v>
      </c>
    </row>
    <row r="452" spans="1:5" x14ac:dyDescent="0.25">
      <c r="A452" s="279">
        <v>14030419</v>
      </c>
      <c r="B452" s="278">
        <v>3314</v>
      </c>
      <c r="C452" s="278" t="s">
        <v>392</v>
      </c>
      <c r="D452" s="278" t="s">
        <v>130</v>
      </c>
      <c r="E452" s="278">
        <v>180</v>
      </c>
    </row>
    <row r="453" spans="1:5" x14ac:dyDescent="0.25">
      <c r="A453" s="279">
        <v>14030419</v>
      </c>
      <c r="B453" s="278">
        <v>187</v>
      </c>
      <c r="C453" s="278" t="s">
        <v>493</v>
      </c>
      <c r="D453" s="278" t="s">
        <v>420</v>
      </c>
      <c r="E453" s="278">
        <v>180</v>
      </c>
    </row>
    <row r="454" spans="1:5" x14ac:dyDescent="0.25">
      <c r="A454" s="279">
        <v>14030419</v>
      </c>
      <c r="B454" s="278">
        <v>860</v>
      </c>
      <c r="C454" s="278" t="s">
        <v>486</v>
      </c>
      <c r="D454" s="278" t="s">
        <v>130</v>
      </c>
      <c r="E454" s="278">
        <v>180</v>
      </c>
    </row>
    <row r="455" spans="1:5" x14ac:dyDescent="0.25">
      <c r="A455" s="279">
        <v>14030419</v>
      </c>
      <c r="B455" s="278">
        <v>3318</v>
      </c>
      <c r="C455" s="278" t="s">
        <v>392</v>
      </c>
      <c r="D455" s="278" t="s">
        <v>420</v>
      </c>
      <c r="E455" s="278">
        <v>180</v>
      </c>
    </row>
    <row r="456" spans="1:5" x14ac:dyDescent="0.25">
      <c r="A456" s="279">
        <v>14030419</v>
      </c>
      <c r="B456" s="278">
        <v>3313</v>
      </c>
      <c r="C456" s="278" t="s">
        <v>218</v>
      </c>
      <c r="D456" s="278" t="s">
        <v>420</v>
      </c>
      <c r="E456" s="278">
        <v>180</v>
      </c>
    </row>
    <row r="457" spans="1:5" x14ac:dyDescent="0.25">
      <c r="A457" s="279">
        <v>14030419</v>
      </c>
      <c r="B457" s="278">
        <v>474</v>
      </c>
      <c r="C457" s="278" t="s">
        <v>503</v>
      </c>
      <c r="D457" s="278" t="s">
        <v>130</v>
      </c>
      <c r="E457" s="278">
        <v>56</v>
      </c>
    </row>
    <row r="458" spans="1:5" x14ac:dyDescent="0.25">
      <c r="A458" s="279">
        <v>14030419</v>
      </c>
      <c r="B458" s="278">
        <v>469</v>
      </c>
      <c r="C458" s="278" t="s">
        <v>503</v>
      </c>
      <c r="D458" s="278" t="s">
        <v>130</v>
      </c>
      <c r="E458" s="278">
        <v>40</v>
      </c>
    </row>
    <row r="459" spans="1:5" x14ac:dyDescent="0.25">
      <c r="A459" s="279">
        <v>14030419</v>
      </c>
      <c r="B459" s="278">
        <v>649</v>
      </c>
      <c r="C459" s="278" t="s">
        <v>503</v>
      </c>
      <c r="D459" s="278" t="s">
        <v>130</v>
      </c>
      <c r="E459" s="278">
        <v>16</v>
      </c>
    </row>
    <row r="460" spans="1:5" x14ac:dyDescent="0.25">
      <c r="A460" s="279">
        <v>14030419</v>
      </c>
      <c r="B460" s="278">
        <v>563</v>
      </c>
      <c r="C460" s="278" t="s">
        <v>118</v>
      </c>
      <c r="D460" s="278" t="s">
        <v>133</v>
      </c>
      <c r="E460" s="278">
        <f>15*12</f>
        <v>180</v>
      </c>
    </row>
    <row r="461" spans="1:5" x14ac:dyDescent="0.25">
      <c r="A461" s="279">
        <v>14030419</v>
      </c>
      <c r="B461" s="278">
        <v>136</v>
      </c>
      <c r="C461" s="278" t="s">
        <v>136</v>
      </c>
      <c r="D461" s="278" t="s">
        <v>133</v>
      </c>
      <c r="E461" s="278">
        <v>180</v>
      </c>
    </row>
    <row r="462" spans="1:5" x14ac:dyDescent="0.25">
      <c r="A462" s="279">
        <v>14030419</v>
      </c>
      <c r="B462" s="278">
        <v>167</v>
      </c>
      <c r="C462" s="278" t="s">
        <v>136</v>
      </c>
      <c r="D462" s="278" t="s">
        <v>133</v>
      </c>
      <c r="E462" s="278">
        <v>180</v>
      </c>
    </row>
    <row r="463" spans="1:5" x14ac:dyDescent="0.25">
      <c r="A463" s="279">
        <v>14030419</v>
      </c>
      <c r="B463" s="278">
        <v>137</v>
      </c>
      <c r="C463" s="278" t="s">
        <v>136</v>
      </c>
      <c r="D463" s="278" t="s">
        <v>216</v>
      </c>
      <c r="E463" s="278">
        <f>14*12</f>
        <v>168</v>
      </c>
    </row>
    <row r="464" spans="1:5" x14ac:dyDescent="0.25">
      <c r="A464" s="279">
        <v>14030419</v>
      </c>
      <c r="B464" s="278">
        <v>436</v>
      </c>
      <c r="C464" s="278" t="s">
        <v>118</v>
      </c>
      <c r="D464" s="278" t="s">
        <v>132</v>
      </c>
      <c r="E464" s="278">
        <v>180</v>
      </c>
    </row>
    <row r="465" spans="1:5" x14ac:dyDescent="0.25">
      <c r="A465" s="279">
        <v>14030419</v>
      </c>
      <c r="B465" s="278">
        <v>317</v>
      </c>
      <c r="C465" s="278" t="s">
        <v>118</v>
      </c>
      <c r="D465" s="278" t="s">
        <v>132</v>
      </c>
      <c r="E465" s="278">
        <v>180</v>
      </c>
    </row>
    <row r="466" spans="1:5" x14ac:dyDescent="0.25">
      <c r="A466" s="279">
        <v>14030419</v>
      </c>
      <c r="B466" s="278">
        <v>330</v>
      </c>
      <c r="C466" s="278" t="s">
        <v>118</v>
      </c>
      <c r="D466" s="278" t="s">
        <v>132</v>
      </c>
      <c r="E466" s="278">
        <v>180</v>
      </c>
    </row>
    <row r="467" spans="1:5" x14ac:dyDescent="0.25">
      <c r="A467" s="279">
        <v>14030419</v>
      </c>
      <c r="B467" s="278">
        <v>214</v>
      </c>
      <c r="C467" s="278" t="s">
        <v>137</v>
      </c>
      <c r="D467" s="278" t="s">
        <v>109</v>
      </c>
      <c r="E467" s="278">
        <v>180</v>
      </c>
    </row>
    <row r="468" spans="1:5" x14ac:dyDescent="0.25">
      <c r="A468" s="279">
        <v>14030419</v>
      </c>
      <c r="B468" s="278">
        <v>137</v>
      </c>
      <c r="C468" s="278" t="s">
        <v>136</v>
      </c>
      <c r="D468" s="278" t="s">
        <v>216</v>
      </c>
      <c r="E468" s="278">
        <v>12</v>
      </c>
    </row>
    <row r="469" spans="1:5" x14ac:dyDescent="0.25">
      <c r="A469" s="279">
        <v>14030419</v>
      </c>
      <c r="B469" s="278">
        <v>20</v>
      </c>
      <c r="C469" s="278" t="s">
        <v>374</v>
      </c>
      <c r="D469" s="278" t="s">
        <v>130</v>
      </c>
      <c r="E469" s="278">
        <v>96</v>
      </c>
    </row>
    <row r="470" spans="1:5" x14ac:dyDescent="0.25">
      <c r="A470" s="279">
        <v>14030419</v>
      </c>
      <c r="B470" s="278">
        <v>8</v>
      </c>
      <c r="C470" s="278" t="s">
        <v>235</v>
      </c>
      <c r="D470" s="278" t="s">
        <v>605</v>
      </c>
      <c r="E470" s="278">
        <v>96</v>
      </c>
    </row>
    <row r="471" spans="1:5" x14ac:dyDescent="0.25">
      <c r="A471" s="279">
        <v>14030419</v>
      </c>
      <c r="B471" s="278">
        <v>163</v>
      </c>
      <c r="C471" s="278" t="s">
        <v>136</v>
      </c>
      <c r="D471" s="278" t="s">
        <v>130</v>
      </c>
      <c r="E471" s="278">
        <v>180</v>
      </c>
    </row>
    <row r="472" spans="1:5" x14ac:dyDescent="0.25">
      <c r="A472" s="279">
        <v>14030419</v>
      </c>
      <c r="B472" s="278">
        <v>309</v>
      </c>
      <c r="C472" s="278" t="s">
        <v>118</v>
      </c>
      <c r="D472" s="278" t="s">
        <v>132</v>
      </c>
      <c r="E472" s="278">
        <v>180</v>
      </c>
    </row>
    <row r="473" spans="1:5" x14ac:dyDescent="0.25">
      <c r="A473" s="279">
        <v>14030419</v>
      </c>
      <c r="B473" s="278">
        <v>8</v>
      </c>
      <c r="C473" s="278" t="s">
        <v>424</v>
      </c>
      <c r="D473" s="278" t="s">
        <v>132</v>
      </c>
      <c r="E473" s="278">
        <v>180</v>
      </c>
    </row>
    <row r="474" spans="1:5" ht="15.75" thickBot="1" x14ac:dyDescent="0.3">
      <c r="A474" s="286">
        <v>14030419</v>
      </c>
      <c r="B474" s="286">
        <v>138</v>
      </c>
      <c r="C474" s="286" t="s">
        <v>213</v>
      </c>
      <c r="D474" s="286" t="s">
        <v>420</v>
      </c>
      <c r="E474" s="286">
        <v>120</v>
      </c>
    </row>
    <row r="475" spans="1:5" x14ac:dyDescent="0.25">
      <c r="A475" s="279">
        <v>14030420</v>
      </c>
      <c r="B475" s="279">
        <v>861</v>
      </c>
      <c r="C475" s="279" t="s">
        <v>486</v>
      </c>
      <c r="D475" s="279" t="s">
        <v>130</v>
      </c>
      <c r="E475" s="279">
        <v>180</v>
      </c>
    </row>
    <row r="476" spans="1:5" x14ac:dyDescent="0.25">
      <c r="A476" s="279">
        <v>14030420</v>
      </c>
      <c r="B476" s="278">
        <v>3337</v>
      </c>
      <c r="C476" s="278" t="s">
        <v>218</v>
      </c>
      <c r="D476" s="278" t="s">
        <v>461</v>
      </c>
      <c r="E476" s="278">
        <v>60</v>
      </c>
    </row>
    <row r="477" spans="1:5" x14ac:dyDescent="0.25">
      <c r="A477" s="279">
        <v>14030420</v>
      </c>
      <c r="B477" s="278">
        <v>3338</v>
      </c>
      <c r="C477" s="278" t="s">
        <v>218</v>
      </c>
      <c r="D477" s="278" t="s">
        <v>231</v>
      </c>
      <c r="E477" s="278">
        <v>60</v>
      </c>
    </row>
    <row r="478" spans="1:5" x14ac:dyDescent="0.25">
      <c r="A478" s="279">
        <v>14030420</v>
      </c>
      <c r="B478" s="278">
        <v>3335</v>
      </c>
      <c r="C478" s="278" t="s">
        <v>218</v>
      </c>
      <c r="D478" s="278" t="s">
        <v>133</v>
      </c>
      <c r="E478" s="278">
        <v>60</v>
      </c>
    </row>
    <row r="479" spans="1:5" x14ac:dyDescent="0.25">
      <c r="A479" s="279">
        <v>14030420</v>
      </c>
      <c r="B479" s="278">
        <v>3341</v>
      </c>
      <c r="C479" s="278" t="s">
        <v>223</v>
      </c>
      <c r="D479" s="278" t="s">
        <v>132</v>
      </c>
      <c r="E479" s="278">
        <v>180</v>
      </c>
    </row>
    <row r="480" spans="1:5" x14ac:dyDescent="0.25">
      <c r="A480" s="279">
        <v>14030420</v>
      </c>
      <c r="B480" s="278">
        <v>569</v>
      </c>
      <c r="C480" s="278" t="s">
        <v>118</v>
      </c>
      <c r="D480" s="278" t="s">
        <v>133</v>
      </c>
      <c r="E480" s="278">
        <v>180</v>
      </c>
    </row>
    <row r="481" spans="1:5" x14ac:dyDescent="0.25">
      <c r="A481" s="279">
        <v>14030420</v>
      </c>
      <c r="B481" s="278">
        <v>173</v>
      </c>
      <c r="C481" s="278" t="s">
        <v>136</v>
      </c>
      <c r="D481" s="278" t="s">
        <v>130</v>
      </c>
      <c r="E481" s="278">
        <v>180</v>
      </c>
    </row>
    <row r="482" spans="1:5" x14ac:dyDescent="0.25">
      <c r="A482" s="279">
        <v>14030420</v>
      </c>
      <c r="B482" s="278">
        <v>570</v>
      </c>
      <c r="C482" s="278" t="s">
        <v>118</v>
      </c>
      <c r="D482" s="278" t="s">
        <v>133</v>
      </c>
      <c r="E482" s="278">
        <v>180</v>
      </c>
    </row>
    <row r="483" spans="1:5" x14ac:dyDescent="0.25">
      <c r="A483" s="279">
        <v>14030420</v>
      </c>
      <c r="B483" s="278">
        <v>143</v>
      </c>
      <c r="C483" s="278" t="s">
        <v>213</v>
      </c>
      <c r="D483" s="278" t="s">
        <v>420</v>
      </c>
      <c r="E483" s="278">
        <f>8*13</f>
        <v>104</v>
      </c>
    </row>
    <row r="484" spans="1:5" x14ac:dyDescent="0.25">
      <c r="A484" s="279">
        <v>14030420</v>
      </c>
      <c r="B484" s="278">
        <v>117</v>
      </c>
      <c r="C484" s="278" t="s">
        <v>137</v>
      </c>
      <c r="D484" s="278" t="s">
        <v>134</v>
      </c>
      <c r="E484" s="278">
        <v>180</v>
      </c>
    </row>
    <row r="485" spans="1:5" x14ac:dyDescent="0.25">
      <c r="A485" s="279">
        <v>14030420</v>
      </c>
      <c r="B485" s="278">
        <v>33</v>
      </c>
      <c r="C485" s="278" t="s">
        <v>375</v>
      </c>
      <c r="D485" s="278" t="s">
        <v>605</v>
      </c>
      <c r="E485" s="278">
        <v>120</v>
      </c>
    </row>
    <row r="486" spans="1:5" x14ac:dyDescent="0.25">
      <c r="A486" s="279">
        <v>14030420</v>
      </c>
      <c r="B486" s="278">
        <v>6</v>
      </c>
      <c r="C486" s="278" t="s">
        <v>415</v>
      </c>
      <c r="D486" s="278" t="s">
        <v>109</v>
      </c>
      <c r="E486" s="278">
        <f>13*12</f>
        <v>156</v>
      </c>
    </row>
    <row r="487" spans="1:5" ht="15.75" thickBot="1" x14ac:dyDescent="0.3">
      <c r="A487" s="286">
        <v>14030420</v>
      </c>
      <c r="B487" s="286">
        <v>7</v>
      </c>
      <c r="C487" s="286" t="s">
        <v>248</v>
      </c>
      <c r="D487" s="286" t="s">
        <v>130</v>
      </c>
      <c r="E487" s="286">
        <f>12*9</f>
        <v>108</v>
      </c>
    </row>
    <row r="488" spans="1:5" x14ac:dyDescent="0.25">
      <c r="A488" s="279">
        <v>14030421</v>
      </c>
      <c r="B488" s="279">
        <v>3343</v>
      </c>
      <c r="C488" s="279" t="s">
        <v>223</v>
      </c>
      <c r="D488" s="279" t="s">
        <v>130</v>
      </c>
      <c r="E488" s="279">
        <v>168</v>
      </c>
    </row>
    <row r="489" spans="1:5" x14ac:dyDescent="0.25">
      <c r="A489" s="279">
        <v>14030421</v>
      </c>
      <c r="B489" s="278">
        <v>3312</v>
      </c>
      <c r="C489" s="278" t="s">
        <v>506</v>
      </c>
      <c r="D489" s="278" t="s">
        <v>109</v>
      </c>
      <c r="E489" s="278">
        <v>180</v>
      </c>
    </row>
    <row r="490" spans="1:5" x14ac:dyDescent="0.25">
      <c r="A490" s="279">
        <v>14030421</v>
      </c>
      <c r="B490" s="278">
        <v>3309</v>
      </c>
      <c r="C490" s="278" t="s">
        <v>506</v>
      </c>
      <c r="D490" s="278" t="s">
        <v>133</v>
      </c>
      <c r="E490" s="278">
        <v>240</v>
      </c>
    </row>
    <row r="491" spans="1:5" x14ac:dyDescent="0.25">
      <c r="A491" s="279">
        <v>14030421</v>
      </c>
      <c r="B491" s="278">
        <v>562</v>
      </c>
      <c r="C491" s="278" t="s">
        <v>606</v>
      </c>
      <c r="D491" s="278" t="s">
        <v>130</v>
      </c>
      <c r="E491" s="278">
        <v>180</v>
      </c>
    </row>
    <row r="492" spans="1:5" x14ac:dyDescent="0.25">
      <c r="A492" s="279">
        <v>14030421</v>
      </c>
      <c r="B492" s="278">
        <v>642</v>
      </c>
      <c r="C492" s="278" t="s">
        <v>494</v>
      </c>
      <c r="D492" s="278" t="s">
        <v>130</v>
      </c>
      <c r="E492" s="278">
        <v>180</v>
      </c>
    </row>
    <row r="493" spans="1:5" x14ac:dyDescent="0.25">
      <c r="A493" s="279">
        <v>14030421</v>
      </c>
      <c r="B493" s="278">
        <v>1724</v>
      </c>
      <c r="C493" s="278" t="s">
        <v>540</v>
      </c>
      <c r="D493" s="278" t="s">
        <v>130</v>
      </c>
      <c r="E493" s="278">
        <v>60</v>
      </c>
    </row>
    <row r="494" spans="1:5" x14ac:dyDescent="0.25">
      <c r="A494" s="279">
        <v>14030421</v>
      </c>
      <c r="B494" s="278">
        <v>375</v>
      </c>
      <c r="C494" s="278" t="s">
        <v>118</v>
      </c>
      <c r="D494" s="278" t="s">
        <v>132</v>
      </c>
      <c r="E494" s="278" t="s">
        <v>138</v>
      </c>
    </row>
    <row r="495" spans="1:5" x14ac:dyDescent="0.25">
      <c r="A495" s="279">
        <v>14030421</v>
      </c>
      <c r="B495" s="278">
        <v>567</v>
      </c>
      <c r="C495" s="278" t="s">
        <v>118</v>
      </c>
      <c r="D495" s="278" t="s">
        <v>132</v>
      </c>
      <c r="E495" s="278" t="s">
        <v>138</v>
      </c>
    </row>
    <row r="496" spans="1:5" ht="15.75" thickBot="1" x14ac:dyDescent="0.3">
      <c r="A496" s="286">
        <v>14030421</v>
      </c>
      <c r="B496" s="286">
        <v>380</v>
      </c>
      <c r="C496" s="286" t="s">
        <v>118</v>
      </c>
      <c r="D496" s="286" t="s">
        <v>132</v>
      </c>
      <c r="E496" s="286" t="s">
        <v>138</v>
      </c>
    </row>
    <row r="497" spans="1:5" x14ac:dyDescent="0.25">
      <c r="A497" s="279">
        <v>14030423</v>
      </c>
      <c r="B497" s="279">
        <v>381</v>
      </c>
      <c r="C497" s="279" t="s">
        <v>118</v>
      </c>
      <c r="D497" s="279" t="s">
        <v>132</v>
      </c>
      <c r="E497" s="279">
        <v>180</v>
      </c>
    </row>
    <row r="498" spans="1:5" x14ac:dyDescent="0.25">
      <c r="A498" s="279">
        <v>14030423</v>
      </c>
      <c r="B498" s="278">
        <v>565</v>
      </c>
      <c r="C498" s="278" t="s">
        <v>118</v>
      </c>
      <c r="D498" s="278" t="s">
        <v>130</v>
      </c>
      <c r="E498" s="278">
        <v>180</v>
      </c>
    </row>
    <row r="499" spans="1:5" x14ac:dyDescent="0.25">
      <c r="A499" s="279">
        <v>14030423</v>
      </c>
      <c r="B499" s="278">
        <v>566</v>
      </c>
      <c r="C499" s="278" t="s">
        <v>118</v>
      </c>
      <c r="D499" s="278" t="s">
        <v>130</v>
      </c>
      <c r="E499" s="278">
        <v>180</v>
      </c>
    </row>
    <row r="500" spans="1:5" x14ac:dyDescent="0.25">
      <c r="A500" s="279">
        <v>14030423</v>
      </c>
      <c r="B500" s="278">
        <v>21</v>
      </c>
      <c r="C500" s="278" t="s">
        <v>424</v>
      </c>
      <c r="D500" s="278" t="s">
        <v>132</v>
      </c>
      <c r="E500" s="278">
        <v>120</v>
      </c>
    </row>
    <row r="501" spans="1:5" x14ac:dyDescent="0.25">
      <c r="A501" s="279">
        <v>14030423</v>
      </c>
      <c r="B501" s="278">
        <v>572</v>
      </c>
      <c r="C501" s="278" t="s">
        <v>118</v>
      </c>
      <c r="D501" s="278" t="s">
        <v>130</v>
      </c>
      <c r="E501" s="278">
        <v>144</v>
      </c>
    </row>
    <row r="502" spans="1:5" x14ac:dyDescent="0.25">
      <c r="A502" s="279">
        <v>14030423</v>
      </c>
      <c r="B502" s="278">
        <v>3304</v>
      </c>
      <c r="C502" s="278" t="s">
        <v>506</v>
      </c>
      <c r="D502" s="278" t="s">
        <v>133</v>
      </c>
      <c r="E502" s="278">
        <v>240</v>
      </c>
    </row>
    <row r="503" spans="1:5" x14ac:dyDescent="0.25">
      <c r="A503" s="279">
        <v>14030423</v>
      </c>
      <c r="B503" s="278">
        <v>225</v>
      </c>
      <c r="C503" s="278" t="s">
        <v>517</v>
      </c>
      <c r="D503" s="278" t="s">
        <v>130</v>
      </c>
      <c r="E503" s="278">
        <v>180</v>
      </c>
    </row>
    <row r="504" spans="1:5" x14ac:dyDescent="0.25">
      <c r="A504" s="279">
        <v>14030423</v>
      </c>
      <c r="B504" s="278">
        <v>3334</v>
      </c>
      <c r="C504" s="278" t="s">
        <v>218</v>
      </c>
      <c r="D504" s="278" t="s">
        <v>130</v>
      </c>
      <c r="E504" s="278">
        <v>120</v>
      </c>
    </row>
    <row r="505" spans="1:5" x14ac:dyDescent="0.25">
      <c r="A505" s="279">
        <v>14030423</v>
      </c>
      <c r="B505" s="278">
        <v>4</v>
      </c>
      <c r="C505" s="278" t="s">
        <v>550</v>
      </c>
      <c r="D505" s="278" t="s">
        <v>133</v>
      </c>
      <c r="E505" s="278">
        <v>180</v>
      </c>
    </row>
    <row r="506" spans="1:5" x14ac:dyDescent="0.25">
      <c r="A506" s="279">
        <v>14030423</v>
      </c>
      <c r="B506" s="278">
        <v>1</v>
      </c>
      <c r="C506" s="278" t="s">
        <v>550</v>
      </c>
      <c r="D506" s="278" t="s">
        <v>132</v>
      </c>
      <c r="E506" s="278">
        <v>180</v>
      </c>
    </row>
    <row r="507" spans="1:5" x14ac:dyDescent="0.25">
      <c r="A507" s="279">
        <v>14030423</v>
      </c>
      <c r="B507" s="278">
        <v>223</v>
      </c>
      <c r="C507" s="278" t="s">
        <v>517</v>
      </c>
      <c r="D507" s="278" t="s">
        <v>130</v>
      </c>
      <c r="E507" s="278">
        <v>180</v>
      </c>
    </row>
    <row r="508" spans="1:5" ht="15.75" thickBot="1" x14ac:dyDescent="0.3">
      <c r="A508" s="286">
        <v>14030423</v>
      </c>
      <c r="B508" s="286">
        <v>226</v>
      </c>
      <c r="C508" s="286" t="s">
        <v>517</v>
      </c>
      <c r="D508" s="286" t="s">
        <v>423</v>
      </c>
      <c r="E508" s="286">
        <v>168</v>
      </c>
    </row>
    <row r="509" spans="1:5" x14ac:dyDescent="0.25">
      <c r="A509" s="554">
        <v>14030424</v>
      </c>
      <c r="B509" s="279">
        <v>9</v>
      </c>
      <c r="C509" s="279" t="s">
        <v>235</v>
      </c>
      <c r="D509" s="279" t="s">
        <v>607</v>
      </c>
      <c r="E509" s="279">
        <f>12*14</f>
        <v>168</v>
      </c>
    </row>
    <row r="510" spans="1:5" x14ac:dyDescent="0.25">
      <c r="A510" s="554">
        <v>14030424</v>
      </c>
      <c r="B510" s="278">
        <v>564</v>
      </c>
      <c r="C510" s="278" t="s">
        <v>118</v>
      </c>
      <c r="D510" s="278" t="s">
        <v>130</v>
      </c>
      <c r="E510" s="278">
        <v>180</v>
      </c>
    </row>
    <row r="511" spans="1:5" x14ac:dyDescent="0.25">
      <c r="A511" s="554">
        <v>14030424</v>
      </c>
      <c r="B511" s="278">
        <v>139</v>
      </c>
      <c r="C511" s="278" t="s">
        <v>213</v>
      </c>
      <c r="D511" s="278" t="s">
        <v>130</v>
      </c>
      <c r="E511" s="278">
        <v>180</v>
      </c>
    </row>
    <row r="512" spans="1:5" x14ac:dyDescent="0.25">
      <c r="A512" s="554">
        <v>14030424</v>
      </c>
      <c r="B512" s="278">
        <v>584</v>
      </c>
      <c r="C512" s="278" t="s">
        <v>118</v>
      </c>
      <c r="D512" s="278" t="s">
        <v>130</v>
      </c>
      <c r="E512" s="278">
        <v>180</v>
      </c>
    </row>
    <row r="513" spans="1:5" x14ac:dyDescent="0.25">
      <c r="A513" s="554">
        <v>14030424</v>
      </c>
      <c r="B513" s="278">
        <v>580</v>
      </c>
      <c r="C513" s="278" t="s">
        <v>118</v>
      </c>
      <c r="D513" s="278" t="s">
        <v>130</v>
      </c>
      <c r="E513" s="278">
        <v>180</v>
      </c>
    </row>
    <row r="514" spans="1:5" x14ac:dyDescent="0.25">
      <c r="A514" s="554">
        <v>14030424</v>
      </c>
      <c r="B514" s="278">
        <v>561</v>
      </c>
      <c r="C514" s="278" t="s">
        <v>118</v>
      </c>
      <c r="D514" s="278" t="s">
        <v>130</v>
      </c>
      <c r="E514" s="278">
        <v>180</v>
      </c>
    </row>
    <row r="515" spans="1:5" x14ac:dyDescent="0.25">
      <c r="A515" s="554">
        <v>14030424</v>
      </c>
      <c r="B515" s="278">
        <v>382</v>
      </c>
      <c r="C515" s="278" t="s">
        <v>118</v>
      </c>
      <c r="D515" s="278" t="s">
        <v>132</v>
      </c>
      <c r="E515" s="278">
        <f>12*12</f>
        <v>144</v>
      </c>
    </row>
    <row r="516" spans="1:5" ht="15.75" thickBot="1" x14ac:dyDescent="0.3">
      <c r="A516" s="555">
        <v>14030424</v>
      </c>
      <c r="B516" s="286">
        <v>13</v>
      </c>
      <c r="C516" s="286" t="s">
        <v>374</v>
      </c>
      <c r="D516" s="286" t="s">
        <v>109</v>
      </c>
      <c r="E516" s="286">
        <f>8*12</f>
        <v>96</v>
      </c>
    </row>
    <row r="517" spans="1:5" x14ac:dyDescent="0.25">
      <c r="A517" s="279">
        <v>14030424</v>
      </c>
      <c r="B517" s="279">
        <v>864</v>
      </c>
      <c r="C517" s="279" t="s">
        <v>142</v>
      </c>
      <c r="D517" s="279" t="s">
        <v>132</v>
      </c>
      <c r="E517" s="279">
        <v>120</v>
      </c>
    </row>
    <row r="518" spans="1:5" x14ac:dyDescent="0.25">
      <c r="A518" s="279">
        <v>14030424</v>
      </c>
      <c r="B518" s="278">
        <v>3307</v>
      </c>
      <c r="C518" s="278" t="s">
        <v>506</v>
      </c>
      <c r="D518" s="278" t="s">
        <v>133</v>
      </c>
      <c r="E518" s="278">
        <v>240</v>
      </c>
    </row>
    <row r="519" spans="1:5" x14ac:dyDescent="0.25">
      <c r="A519" s="279">
        <v>14030424</v>
      </c>
      <c r="B519" s="278">
        <v>3310</v>
      </c>
      <c r="C519" s="278" t="s">
        <v>506</v>
      </c>
      <c r="D519" s="278" t="s">
        <v>132</v>
      </c>
      <c r="E519" s="278">
        <v>240</v>
      </c>
    </row>
    <row r="520" spans="1:5" x14ac:dyDescent="0.25">
      <c r="A520" s="279">
        <v>14030424</v>
      </c>
      <c r="B520" s="278">
        <v>577</v>
      </c>
      <c r="C520" s="278" t="s">
        <v>142</v>
      </c>
      <c r="D520" s="278" t="s">
        <v>130</v>
      </c>
      <c r="E520" s="278">
        <v>120</v>
      </c>
    </row>
    <row r="521" spans="1:5" ht="15.75" thickBot="1" x14ac:dyDescent="0.3">
      <c r="A521" s="279">
        <v>14030424</v>
      </c>
      <c r="B521" s="286">
        <v>863</v>
      </c>
      <c r="C521" s="286" t="s">
        <v>142</v>
      </c>
      <c r="D521" s="286" t="s">
        <v>133</v>
      </c>
      <c r="E521" s="286">
        <v>120</v>
      </c>
    </row>
    <row r="522" spans="1:5" x14ac:dyDescent="0.25">
      <c r="A522" s="279">
        <v>14030424</v>
      </c>
      <c r="B522" s="279">
        <v>3302</v>
      </c>
      <c r="C522" s="279" t="s">
        <v>506</v>
      </c>
      <c r="D522" s="279" t="s">
        <v>130</v>
      </c>
      <c r="E522" s="279">
        <v>180</v>
      </c>
    </row>
    <row r="523" spans="1:5" ht="15.75" thickBot="1" x14ac:dyDescent="0.3">
      <c r="A523" s="407">
        <v>14030424</v>
      </c>
      <c r="B523" s="286">
        <v>330</v>
      </c>
      <c r="C523" s="286" t="s">
        <v>483</v>
      </c>
      <c r="D523" s="286" t="s">
        <v>420</v>
      </c>
      <c r="E523" s="286">
        <v>168</v>
      </c>
    </row>
    <row r="524" spans="1:5" x14ac:dyDescent="0.25">
      <c r="A524" s="279">
        <v>14030430</v>
      </c>
      <c r="B524" s="279">
        <v>16</v>
      </c>
      <c r="C524" s="279" t="s">
        <v>424</v>
      </c>
      <c r="D524" s="279" t="s">
        <v>130</v>
      </c>
      <c r="E524" s="279">
        <v>120</v>
      </c>
    </row>
    <row r="525" spans="1:5" x14ac:dyDescent="0.25">
      <c r="A525" s="279">
        <v>14030430</v>
      </c>
      <c r="B525" s="278">
        <v>20</v>
      </c>
      <c r="C525" s="278" t="s">
        <v>281</v>
      </c>
      <c r="D525" s="278" t="s">
        <v>130</v>
      </c>
      <c r="E525" s="278">
        <v>120</v>
      </c>
    </row>
    <row r="526" spans="1:5" x14ac:dyDescent="0.25">
      <c r="A526" s="279">
        <v>14030430</v>
      </c>
      <c r="B526" s="278">
        <v>12</v>
      </c>
      <c r="C526" s="278" t="s">
        <v>281</v>
      </c>
      <c r="D526" s="278" t="s">
        <v>109</v>
      </c>
      <c r="E526" s="278">
        <v>120</v>
      </c>
    </row>
    <row r="527" spans="1:5" x14ac:dyDescent="0.25">
      <c r="A527" s="279">
        <v>14030430</v>
      </c>
      <c r="B527" s="278">
        <v>5</v>
      </c>
      <c r="C527" s="278" t="s">
        <v>281</v>
      </c>
      <c r="D527" s="278" t="s">
        <v>130</v>
      </c>
      <c r="E527" s="278">
        <v>60</v>
      </c>
    </row>
    <row r="528" spans="1:5" x14ac:dyDescent="0.25">
      <c r="A528" s="279">
        <v>14030430</v>
      </c>
      <c r="B528" s="278">
        <v>50</v>
      </c>
      <c r="C528" s="278" t="s">
        <v>424</v>
      </c>
      <c r="D528" s="278" t="s">
        <v>130</v>
      </c>
      <c r="E528" s="278">
        <v>120</v>
      </c>
    </row>
    <row r="529" spans="1:5" ht="15.75" thickBot="1" x14ac:dyDescent="0.3">
      <c r="A529" s="279">
        <v>14030430</v>
      </c>
      <c r="B529" s="286">
        <v>44</v>
      </c>
      <c r="C529" s="286" t="s">
        <v>424</v>
      </c>
      <c r="D529" s="286" t="s">
        <v>130</v>
      </c>
      <c r="E529" s="286">
        <v>120</v>
      </c>
    </row>
    <row r="530" spans="1:5" x14ac:dyDescent="0.25">
      <c r="A530" s="279">
        <v>14030430</v>
      </c>
      <c r="B530" s="279">
        <v>1107</v>
      </c>
      <c r="C530" s="279" t="s">
        <v>279</v>
      </c>
      <c r="D530" s="279" t="s">
        <v>132</v>
      </c>
      <c r="E530" s="279">
        <f>18*5</f>
        <v>90</v>
      </c>
    </row>
    <row r="531" spans="1:5" x14ac:dyDescent="0.25">
      <c r="A531" s="279">
        <v>14030430</v>
      </c>
      <c r="B531" s="278">
        <v>3345</v>
      </c>
      <c r="C531" s="278" t="s">
        <v>392</v>
      </c>
      <c r="D531" s="278" t="s">
        <v>420</v>
      </c>
      <c r="E531" s="278">
        <v>168</v>
      </c>
    </row>
    <row r="532" spans="1:5" x14ac:dyDescent="0.25">
      <c r="A532" s="279">
        <v>14030430</v>
      </c>
      <c r="B532" s="278">
        <v>329</v>
      </c>
      <c r="C532" s="278" t="s">
        <v>483</v>
      </c>
      <c r="D532" s="278" t="s">
        <v>420</v>
      </c>
      <c r="E532" s="278">
        <v>180</v>
      </c>
    </row>
    <row r="533" spans="1:5" x14ac:dyDescent="0.25">
      <c r="A533" s="279">
        <v>14030430</v>
      </c>
      <c r="B533" s="278">
        <v>222</v>
      </c>
      <c r="C533" s="278" t="s">
        <v>517</v>
      </c>
      <c r="D533" s="278" t="s">
        <v>130</v>
      </c>
      <c r="E533" s="278">
        <v>180</v>
      </c>
    </row>
    <row r="534" spans="1:5" x14ac:dyDescent="0.25">
      <c r="A534" s="279">
        <v>14030430</v>
      </c>
      <c r="B534" s="278">
        <v>224</v>
      </c>
      <c r="C534" s="278" t="s">
        <v>517</v>
      </c>
      <c r="D534" s="278" t="s">
        <v>130</v>
      </c>
      <c r="E534" s="278">
        <v>180</v>
      </c>
    </row>
    <row r="535" spans="1:5" ht="15.75" thickBot="1" x14ac:dyDescent="0.3">
      <c r="A535" s="286">
        <v>14030430</v>
      </c>
      <c r="B535" s="286">
        <v>328</v>
      </c>
      <c r="C535" s="286" t="s">
        <v>483</v>
      </c>
      <c r="D535" s="286" t="s">
        <v>109</v>
      </c>
      <c r="E535" s="286">
        <v>180</v>
      </c>
    </row>
    <row r="536" spans="1:5" x14ac:dyDescent="0.25">
      <c r="A536" s="279">
        <v>14030501</v>
      </c>
      <c r="B536" s="279">
        <v>1116</v>
      </c>
      <c r="C536" s="279" t="s">
        <v>279</v>
      </c>
      <c r="D536" s="279" t="s">
        <v>130</v>
      </c>
      <c r="E536" s="279">
        <v>180</v>
      </c>
    </row>
    <row r="537" spans="1:5" x14ac:dyDescent="0.25">
      <c r="A537" s="279">
        <v>14030501</v>
      </c>
      <c r="B537" s="278">
        <v>1117</v>
      </c>
      <c r="C537" s="278" t="s">
        <v>279</v>
      </c>
      <c r="D537" s="278" t="s">
        <v>133</v>
      </c>
      <c r="E537" s="278">
        <v>180</v>
      </c>
    </row>
    <row r="538" spans="1:5" x14ac:dyDescent="0.25">
      <c r="A538" s="279">
        <v>14030501</v>
      </c>
      <c r="B538" s="278">
        <v>1119</v>
      </c>
      <c r="C538" s="278" t="s">
        <v>279</v>
      </c>
      <c r="D538" s="278" t="s">
        <v>132</v>
      </c>
      <c r="E538" s="278">
        <v>180</v>
      </c>
    </row>
    <row r="539" spans="1:5" x14ac:dyDescent="0.25">
      <c r="A539" s="279">
        <v>14030501</v>
      </c>
      <c r="B539" s="278">
        <v>1120</v>
      </c>
      <c r="C539" s="278" t="s">
        <v>279</v>
      </c>
      <c r="D539" s="278" t="s">
        <v>231</v>
      </c>
      <c r="E539" s="278">
        <v>180</v>
      </c>
    </row>
    <row r="540" spans="1:5" x14ac:dyDescent="0.25">
      <c r="A540" s="279">
        <v>14030501</v>
      </c>
      <c r="B540" s="278">
        <v>1118</v>
      </c>
      <c r="C540" s="278" t="s">
        <v>279</v>
      </c>
      <c r="D540" s="278" t="s">
        <v>133</v>
      </c>
      <c r="E540" s="278">
        <v>180</v>
      </c>
    </row>
    <row r="541" spans="1:5" x14ac:dyDescent="0.25">
      <c r="A541" s="279">
        <v>14030501</v>
      </c>
      <c r="B541" s="278">
        <v>1112</v>
      </c>
      <c r="C541" s="278" t="s">
        <v>279</v>
      </c>
      <c r="D541" s="278" t="s">
        <v>133</v>
      </c>
      <c r="E541" s="278">
        <v>180</v>
      </c>
    </row>
    <row r="542" spans="1:5" x14ac:dyDescent="0.25">
      <c r="A542" s="279">
        <v>14030501</v>
      </c>
      <c r="B542" s="278">
        <v>20</v>
      </c>
      <c r="C542" s="278" t="s">
        <v>424</v>
      </c>
      <c r="D542" s="278" t="s">
        <v>109</v>
      </c>
      <c r="E542" s="278">
        <v>112</v>
      </c>
    </row>
    <row r="543" spans="1:5" x14ac:dyDescent="0.25">
      <c r="A543" s="279">
        <v>14030501</v>
      </c>
      <c r="B543" s="278">
        <v>19</v>
      </c>
      <c r="C543" s="278" t="s">
        <v>424</v>
      </c>
      <c r="D543" s="278" t="s">
        <v>109</v>
      </c>
      <c r="E543" s="278">
        <v>120</v>
      </c>
    </row>
    <row r="544" spans="1:5" x14ac:dyDescent="0.25">
      <c r="A544" s="279">
        <v>14030501</v>
      </c>
      <c r="B544" s="278">
        <v>49</v>
      </c>
      <c r="C544" s="278" t="s">
        <v>424</v>
      </c>
      <c r="D544" s="278" t="s">
        <v>130</v>
      </c>
      <c r="E544" s="278">
        <v>1210</v>
      </c>
    </row>
    <row r="545" spans="1:5" x14ac:dyDescent="0.25">
      <c r="A545" s="279">
        <v>14030501</v>
      </c>
      <c r="B545" s="278">
        <v>319</v>
      </c>
      <c r="C545" s="278" t="s">
        <v>118</v>
      </c>
      <c r="D545" s="278" t="s">
        <v>133</v>
      </c>
      <c r="E545" s="278">
        <v>180</v>
      </c>
    </row>
    <row r="546" spans="1:5" x14ac:dyDescent="0.25">
      <c r="A546" s="279">
        <v>14030501</v>
      </c>
      <c r="B546" s="278">
        <v>587</v>
      </c>
      <c r="C546" s="278" t="s">
        <v>118</v>
      </c>
      <c r="D546" s="278" t="s">
        <v>130</v>
      </c>
      <c r="E546" s="278">
        <v>280</v>
      </c>
    </row>
    <row r="547" spans="1:5" x14ac:dyDescent="0.25">
      <c r="A547" s="279">
        <v>14030501</v>
      </c>
      <c r="B547" s="278">
        <v>3</v>
      </c>
      <c r="C547" s="278" t="s">
        <v>575</v>
      </c>
      <c r="D547" s="278" t="s">
        <v>130</v>
      </c>
      <c r="E547" s="278">
        <v>180</v>
      </c>
    </row>
    <row r="548" spans="1:5" x14ac:dyDescent="0.25">
      <c r="A548" s="279">
        <v>14030501</v>
      </c>
      <c r="B548" s="278">
        <v>3355</v>
      </c>
      <c r="C548" s="278" t="s">
        <v>223</v>
      </c>
      <c r="D548" s="278" t="s">
        <v>132</v>
      </c>
      <c r="E548" s="278">
        <v>168</v>
      </c>
    </row>
    <row r="549" spans="1:5" x14ac:dyDescent="0.25">
      <c r="A549" s="279">
        <v>14030501</v>
      </c>
      <c r="B549" s="278">
        <v>2</v>
      </c>
      <c r="C549" s="278" t="s">
        <v>575</v>
      </c>
      <c r="D549" s="278" t="s">
        <v>130</v>
      </c>
      <c r="E549" s="278">
        <v>180</v>
      </c>
    </row>
    <row r="550" spans="1:5" x14ac:dyDescent="0.25">
      <c r="A550" s="279">
        <v>14030501</v>
      </c>
      <c r="B550" s="278">
        <v>3301</v>
      </c>
      <c r="C550" s="278" t="s">
        <v>506</v>
      </c>
      <c r="D550" s="278" t="s">
        <v>109</v>
      </c>
      <c r="E550" s="278">
        <v>240</v>
      </c>
    </row>
    <row r="551" spans="1:5" x14ac:dyDescent="0.25">
      <c r="A551" s="279">
        <v>14030501</v>
      </c>
      <c r="B551" s="278">
        <v>3302</v>
      </c>
      <c r="C551" s="278" t="s">
        <v>506</v>
      </c>
      <c r="D551" s="278" t="s">
        <v>130</v>
      </c>
      <c r="E551" s="278">
        <v>60</v>
      </c>
    </row>
    <row r="552" spans="1:5" x14ac:dyDescent="0.25">
      <c r="A552" s="279">
        <v>14030501</v>
      </c>
      <c r="B552" s="278">
        <v>3336</v>
      </c>
      <c r="C552" s="278" t="s">
        <v>218</v>
      </c>
      <c r="D552" s="278" t="s">
        <v>130</v>
      </c>
      <c r="E552" s="278">
        <v>60</v>
      </c>
    </row>
    <row r="553" spans="1:5" x14ac:dyDescent="0.25">
      <c r="A553" s="279">
        <v>14030501</v>
      </c>
      <c r="B553" s="278">
        <v>3303</v>
      </c>
      <c r="C553" s="278" t="s">
        <v>506</v>
      </c>
      <c r="D553" s="278" t="s">
        <v>132</v>
      </c>
      <c r="E553" s="278">
        <v>240</v>
      </c>
    </row>
    <row r="554" spans="1:5" x14ac:dyDescent="0.25">
      <c r="A554" s="279">
        <v>14030501</v>
      </c>
      <c r="B554" s="278">
        <v>301</v>
      </c>
      <c r="C554" s="278" t="s">
        <v>453</v>
      </c>
      <c r="D554" s="278" t="s">
        <v>130</v>
      </c>
      <c r="E554" s="278">
        <f>12*13</f>
        <v>156</v>
      </c>
    </row>
    <row r="555" spans="1:5" x14ac:dyDescent="0.25">
      <c r="A555" s="279">
        <v>14030501</v>
      </c>
      <c r="B555" s="278">
        <v>415</v>
      </c>
      <c r="C555" s="278" t="s">
        <v>135</v>
      </c>
      <c r="D555" s="278" t="s">
        <v>132</v>
      </c>
      <c r="E555" s="278">
        <v>180</v>
      </c>
    </row>
    <row r="556" spans="1:5" x14ac:dyDescent="0.25">
      <c r="A556" s="279">
        <v>14030501</v>
      </c>
      <c r="B556" s="278">
        <v>568</v>
      </c>
      <c r="C556" s="278" t="s">
        <v>118</v>
      </c>
      <c r="D556" s="278" t="s">
        <v>132</v>
      </c>
      <c r="E556" s="278">
        <v>180</v>
      </c>
    </row>
    <row r="557" spans="1:5" x14ac:dyDescent="0.25">
      <c r="A557" s="279">
        <v>14030501</v>
      </c>
      <c r="B557" s="278">
        <v>586</v>
      </c>
      <c r="C557" s="278" t="s">
        <v>118</v>
      </c>
      <c r="D557" s="278" t="s">
        <v>130</v>
      </c>
      <c r="E557" s="278">
        <v>180</v>
      </c>
    </row>
    <row r="558" spans="1:5" x14ac:dyDescent="0.25">
      <c r="A558" s="279">
        <v>14030501</v>
      </c>
      <c r="B558" s="278">
        <v>585</v>
      </c>
      <c r="C558" s="278" t="s">
        <v>118</v>
      </c>
      <c r="D558" s="278" t="s">
        <v>130</v>
      </c>
      <c r="E558" s="278">
        <v>180</v>
      </c>
    </row>
    <row r="559" spans="1:5" x14ac:dyDescent="0.25">
      <c r="A559" s="279">
        <v>14030501</v>
      </c>
      <c r="B559" s="278">
        <v>51</v>
      </c>
      <c r="C559" s="278" t="s">
        <v>424</v>
      </c>
      <c r="D559" s="278" t="s">
        <v>130</v>
      </c>
      <c r="E559" s="278">
        <v>20</v>
      </c>
    </row>
    <row r="560" spans="1:5" x14ac:dyDescent="0.25">
      <c r="A560" s="279">
        <v>14030501</v>
      </c>
      <c r="B560" s="278">
        <v>104</v>
      </c>
      <c r="C560" s="278" t="s">
        <v>265</v>
      </c>
      <c r="D560" s="278" t="s">
        <v>109</v>
      </c>
      <c r="E560" s="278">
        <v>120</v>
      </c>
    </row>
    <row r="561" spans="1:5" x14ac:dyDescent="0.25">
      <c r="A561" s="279">
        <v>14030501</v>
      </c>
      <c r="B561" s="278">
        <v>560</v>
      </c>
      <c r="C561" s="278" t="s">
        <v>118</v>
      </c>
      <c r="D561" s="278" t="s">
        <v>130</v>
      </c>
      <c r="E561" s="278">
        <v>180</v>
      </c>
    </row>
    <row r="562" spans="1:5" ht="15.75" thickBot="1" x14ac:dyDescent="0.3">
      <c r="A562" s="286">
        <v>14030501</v>
      </c>
      <c r="B562" s="286">
        <v>579</v>
      </c>
      <c r="C562" s="286" t="s">
        <v>118</v>
      </c>
      <c r="D562" s="286" t="s">
        <v>130</v>
      </c>
      <c r="E562" s="286">
        <v>180</v>
      </c>
    </row>
    <row r="563" spans="1:5" x14ac:dyDescent="0.25">
      <c r="A563" s="279">
        <v>14030503</v>
      </c>
      <c r="B563" s="279">
        <v>3352</v>
      </c>
      <c r="C563" s="279" t="s">
        <v>223</v>
      </c>
      <c r="D563" s="279" t="s">
        <v>132</v>
      </c>
      <c r="E563" s="279">
        <v>180</v>
      </c>
    </row>
    <row r="564" spans="1:5" x14ac:dyDescent="0.25">
      <c r="A564" s="279">
        <v>14030503</v>
      </c>
      <c r="B564" s="278">
        <v>266</v>
      </c>
      <c r="C564" s="278" t="s">
        <v>493</v>
      </c>
      <c r="D564" s="278" t="s">
        <v>132</v>
      </c>
      <c r="E564" s="278">
        <v>180</v>
      </c>
    </row>
    <row r="565" spans="1:5" x14ac:dyDescent="0.25">
      <c r="A565" s="279">
        <v>14030503</v>
      </c>
      <c r="B565" s="278">
        <v>232</v>
      </c>
      <c r="C565" s="278" t="s">
        <v>517</v>
      </c>
      <c r="D565" s="278" t="s">
        <v>130</v>
      </c>
      <c r="E565" s="278">
        <v>12</v>
      </c>
    </row>
    <row r="566" spans="1:5" x14ac:dyDescent="0.25">
      <c r="A566" s="279">
        <v>14030503</v>
      </c>
      <c r="B566" s="278">
        <v>3345</v>
      </c>
      <c r="C566" s="278" t="s">
        <v>392</v>
      </c>
      <c r="D566" s="278" t="s">
        <v>420</v>
      </c>
      <c r="E566" s="278">
        <v>12</v>
      </c>
    </row>
    <row r="567" spans="1:5" x14ac:dyDescent="0.25">
      <c r="A567" s="279">
        <v>14030503</v>
      </c>
      <c r="B567" s="278">
        <v>330</v>
      </c>
      <c r="C567" s="278" t="s">
        <v>483</v>
      </c>
      <c r="D567" s="278" t="s">
        <v>420</v>
      </c>
      <c r="E567" s="278">
        <v>12</v>
      </c>
    </row>
    <row r="568" spans="1:5" x14ac:dyDescent="0.25">
      <c r="A568" s="279">
        <v>14030503</v>
      </c>
      <c r="B568" s="278">
        <v>3355</v>
      </c>
      <c r="C568" s="278" t="s">
        <v>223</v>
      </c>
      <c r="D568" s="278" t="s">
        <v>132</v>
      </c>
      <c r="E568" s="278">
        <v>12</v>
      </c>
    </row>
    <row r="569" spans="1:5" x14ac:dyDescent="0.25">
      <c r="A569" s="279">
        <v>14030503</v>
      </c>
      <c r="B569" s="278">
        <v>226</v>
      </c>
      <c r="C569" s="278" t="s">
        <v>517</v>
      </c>
      <c r="D569" s="278" t="s">
        <v>423</v>
      </c>
      <c r="E569" s="278">
        <v>12</v>
      </c>
    </row>
    <row r="570" spans="1:5" x14ac:dyDescent="0.25">
      <c r="A570" s="279">
        <v>14030503</v>
      </c>
      <c r="B570" s="278">
        <v>2934</v>
      </c>
      <c r="C570" s="278" t="s">
        <v>218</v>
      </c>
      <c r="D570" s="278" t="s">
        <v>130</v>
      </c>
      <c r="E570" s="278">
        <v>12</v>
      </c>
    </row>
    <row r="571" spans="1:5" x14ac:dyDescent="0.25">
      <c r="A571" s="279">
        <v>14030503</v>
      </c>
      <c r="B571" s="278">
        <v>562</v>
      </c>
      <c r="C571" s="278" t="s">
        <v>501</v>
      </c>
      <c r="D571" s="278" t="s">
        <v>130</v>
      </c>
      <c r="E571" s="278">
        <v>12</v>
      </c>
    </row>
    <row r="572" spans="1:5" x14ac:dyDescent="0.25">
      <c r="A572" s="279">
        <v>14030503</v>
      </c>
      <c r="B572" s="278">
        <v>3300</v>
      </c>
      <c r="C572" s="278" t="s">
        <v>506</v>
      </c>
      <c r="D572" s="278" t="s">
        <v>132</v>
      </c>
      <c r="E572" s="278">
        <v>12</v>
      </c>
    </row>
    <row r="573" spans="1:5" x14ac:dyDescent="0.25">
      <c r="A573" s="279">
        <v>14030503</v>
      </c>
      <c r="B573" s="278">
        <v>571</v>
      </c>
      <c r="C573" s="278" t="s">
        <v>118</v>
      </c>
      <c r="D573" s="278" t="s">
        <v>130</v>
      </c>
      <c r="E573" s="278" t="s">
        <v>253</v>
      </c>
    </row>
    <row r="574" spans="1:5" x14ac:dyDescent="0.25">
      <c r="A574" s="279">
        <v>14030503</v>
      </c>
      <c r="B574" s="278">
        <v>582</v>
      </c>
      <c r="C574" s="278" t="s">
        <v>118</v>
      </c>
      <c r="D574" s="278" t="s">
        <v>130</v>
      </c>
      <c r="E574" s="278">
        <v>180</v>
      </c>
    </row>
    <row r="575" spans="1:5" x14ac:dyDescent="0.25">
      <c r="A575" s="279">
        <v>14030503</v>
      </c>
      <c r="B575" s="278">
        <v>16</v>
      </c>
      <c r="C575" s="278" t="s">
        <v>235</v>
      </c>
      <c r="D575" s="278" t="s">
        <v>130</v>
      </c>
      <c r="E575" s="278">
        <v>120</v>
      </c>
    </row>
    <row r="576" spans="1:5" x14ac:dyDescent="0.25">
      <c r="A576" s="279">
        <v>14030503</v>
      </c>
      <c r="B576" s="278">
        <v>53</v>
      </c>
      <c r="C576" s="278" t="s">
        <v>424</v>
      </c>
      <c r="D576" s="278" t="s">
        <v>109</v>
      </c>
      <c r="E576" s="278">
        <v>120</v>
      </c>
    </row>
    <row r="577" spans="1:5" x14ac:dyDescent="0.25">
      <c r="A577" s="279">
        <v>14030503</v>
      </c>
      <c r="B577" s="278">
        <v>7</v>
      </c>
      <c r="C577" s="278" t="s">
        <v>415</v>
      </c>
      <c r="D577" s="278" t="s">
        <v>109</v>
      </c>
      <c r="E577" s="278">
        <v>104</v>
      </c>
    </row>
    <row r="578" spans="1:5" x14ac:dyDescent="0.25">
      <c r="A578" s="279">
        <v>14030503</v>
      </c>
      <c r="B578" s="278">
        <v>562</v>
      </c>
      <c r="C578" s="278" t="s">
        <v>118</v>
      </c>
      <c r="D578" s="278" t="s">
        <v>132</v>
      </c>
      <c r="E578" s="278">
        <v>180</v>
      </c>
    </row>
    <row r="579" spans="1:5" ht="15.75" thickBot="1" x14ac:dyDescent="0.3">
      <c r="A579" s="286">
        <v>14030503</v>
      </c>
      <c r="B579" s="286">
        <v>3311</v>
      </c>
      <c r="C579" s="286" t="s">
        <v>506</v>
      </c>
      <c r="D579" s="286" t="s">
        <v>109</v>
      </c>
      <c r="E579" s="286">
        <v>240</v>
      </c>
    </row>
    <row r="580" spans="1:5" x14ac:dyDescent="0.25">
      <c r="A580" s="279">
        <v>14030502</v>
      </c>
      <c r="B580" s="279">
        <v>1099</v>
      </c>
      <c r="C580" s="279" t="s">
        <v>279</v>
      </c>
      <c r="D580" s="279" t="s">
        <v>231</v>
      </c>
      <c r="E580" s="279">
        <v>180</v>
      </c>
    </row>
    <row r="581" spans="1:5" x14ac:dyDescent="0.25">
      <c r="A581" s="279">
        <v>14030502</v>
      </c>
      <c r="B581" s="278">
        <v>1114</v>
      </c>
      <c r="C581" s="278" t="s">
        <v>279</v>
      </c>
      <c r="D581" s="278" t="s">
        <v>130</v>
      </c>
      <c r="E581" s="278">
        <v>180</v>
      </c>
    </row>
    <row r="582" spans="1:5" x14ac:dyDescent="0.25">
      <c r="A582" s="279">
        <v>14030502</v>
      </c>
      <c r="B582" s="278">
        <v>1111</v>
      </c>
      <c r="C582" s="278" t="s">
        <v>279</v>
      </c>
      <c r="D582" s="278" t="s">
        <v>130</v>
      </c>
      <c r="E582" s="278">
        <f>9*18</f>
        <v>162</v>
      </c>
    </row>
    <row r="583" spans="1:5" x14ac:dyDescent="0.25">
      <c r="A583" s="279">
        <v>14030502</v>
      </c>
      <c r="B583" s="278">
        <v>1113</v>
      </c>
      <c r="C583" s="278" t="s">
        <v>279</v>
      </c>
      <c r="D583" s="278" t="s">
        <v>133</v>
      </c>
      <c r="E583" s="278">
        <v>162</v>
      </c>
    </row>
    <row r="584" spans="1:5" x14ac:dyDescent="0.25">
      <c r="A584" s="279">
        <v>14030502</v>
      </c>
      <c r="B584" s="278">
        <v>2</v>
      </c>
      <c r="C584" s="278" t="s">
        <v>576</v>
      </c>
      <c r="D584" s="278" t="s">
        <v>132</v>
      </c>
      <c r="E584" s="278">
        <v>180</v>
      </c>
    </row>
    <row r="585" spans="1:5" x14ac:dyDescent="0.25">
      <c r="A585" s="279">
        <v>14030502</v>
      </c>
      <c r="B585" s="278">
        <v>3298</v>
      </c>
      <c r="C585" s="278" t="s">
        <v>506</v>
      </c>
      <c r="D585" s="278" t="s">
        <v>130</v>
      </c>
      <c r="E585" s="278">
        <v>240</v>
      </c>
    </row>
    <row r="586" spans="1:5" x14ac:dyDescent="0.25">
      <c r="A586" s="279">
        <v>14030502</v>
      </c>
      <c r="B586" s="278">
        <v>3342</v>
      </c>
      <c r="C586" s="278" t="s">
        <v>218</v>
      </c>
      <c r="D586" s="278" t="s">
        <v>130</v>
      </c>
      <c r="E586" s="278">
        <v>180</v>
      </c>
    </row>
    <row r="587" spans="1:5" x14ac:dyDescent="0.25">
      <c r="A587" s="279">
        <v>14030502</v>
      </c>
      <c r="B587" s="278">
        <v>5</v>
      </c>
      <c r="C587" s="278" t="s">
        <v>576</v>
      </c>
      <c r="D587" s="278" t="s">
        <v>130</v>
      </c>
      <c r="E587" s="278">
        <v>180</v>
      </c>
    </row>
    <row r="588" spans="1:5" x14ac:dyDescent="0.25">
      <c r="A588" s="279">
        <v>14030502</v>
      </c>
      <c r="B588" s="278">
        <v>7</v>
      </c>
      <c r="C588" s="278" t="s">
        <v>576</v>
      </c>
      <c r="D588" s="278" t="s">
        <v>130</v>
      </c>
      <c r="E588" s="278">
        <v>180</v>
      </c>
    </row>
    <row r="589" spans="1:5" x14ac:dyDescent="0.25">
      <c r="A589" s="279">
        <v>14030502</v>
      </c>
      <c r="B589" s="278">
        <v>1</v>
      </c>
      <c r="C589" s="278" t="s">
        <v>575</v>
      </c>
      <c r="D589" s="278" t="s">
        <v>130</v>
      </c>
      <c r="E589" s="278">
        <v>180</v>
      </c>
    </row>
    <row r="590" spans="1:5" x14ac:dyDescent="0.25">
      <c r="A590" s="279">
        <v>14030502</v>
      </c>
      <c r="B590" s="278">
        <v>576</v>
      </c>
      <c r="C590" s="278" t="s">
        <v>118</v>
      </c>
      <c r="D590" s="278" t="s">
        <v>130</v>
      </c>
      <c r="E590" s="278">
        <v>180</v>
      </c>
    </row>
    <row r="591" spans="1:5" x14ac:dyDescent="0.25">
      <c r="A591" s="279">
        <v>14030502</v>
      </c>
      <c r="B591" s="278">
        <v>581</v>
      </c>
      <c r="C591" s="278" t="s">
        <v>118</v>
      </c>
      <c r="D591" s="278" t="s">
        <v>130</v>
      </c>
      <c r="E591" s="278">
        <v>180</v>
      </c>
    </row>
    <row r="592" spans="1:5" x14ac:dyDescent="0.25">
      <c r="A592" s="279">
        <v>14030502</v>
      </c>
      <c r="B592" s="278">
        <v>575</v>
      </c>
      <c r="C592" s="278" t="s">
        <v>118</v>
      </c>
      <c r="D592" s="278" t="s">
        <v>130</v>
      </c>
      <c r="E592" s="278">
        <v>180</v>
      </c>
    </row>
    <row r="593" spans="1:5" ht="15.75" thickBot="1" x14ac:dyDescent="0.3">
      <c r="A593" s="286">
        <v>14030502</v>
      </c>
      <c r="B593" s="286">
        <v>318</v>
      </c>
      <c r="C593" s="286" t="s">
        <v>118</v>
      </c>
      <c r="D593" s="286" t="s">
        <v>132</v>
      </c>
      <c r="E593" s="286">
        <v>180</v>
      </c>
    </row>
    <row r="594" spans="1:5" x14ac:dyDescent="0.25">
      <c r="A594" s="279">
        <v>14030504</v>
      </c>
      <c r="B594" s="279">
        <v>633</v>
      </c>
      <c r="C594" s="279" t="s">
        <v>277</v>
      </c>
      <c r="D594" s="279" t="s">
        <v>130</v>
      </c>
      <c r="E594" s="279">
        <v>180</v>
      </c>
    </row>
    <row r="595" spans="1:5" x14ac:dyDescent="0.25">
      <c r="A595" s="278">
        <v>14030504</v>
      </c>
      <c r="B595" s="278">
        <v>3344</v>
      </c>
      <c r="C595" s="278" t="s">
        <v>218</v>
      </c>
      <c r="D595" s="278" t="s">
        <v>130</v>
      </c>
      <c r="E595" s="278">
        <v>180</v>
      </c>
    </row>
    <row r="596" spans="1:5" x14ac:dyDescent="0.25">
      <c r="A596" s="278">
        <v>14030504</v>
      </c>
      <c r="B596" s="278">
        <v>3354</v>
      </c>
      <c r="C596" s="278" t="s">
        <v>223</v>
      </c>
      <c r="D596" s="278" t="s">
        <v>133</v>
      </c>
      <c r="E596" s="278">
        <v>180</v>
      </c>
    </row>
    <row r="597" spans="1:5" x14ac:dyDescent="0.25">
      <c r="A597" s="278">
        <v>14030504</v>
      </c>
      <c r="B597" s="278">
        <v>3351</v>
      </c>
      <c r="C597" s="278" t="s">
        <v>223</v>
      </c>
      <c r="D597" s="278" t="s">
        <v>132</v>
      </c>
      <c r="E597" s="278">
        <v>180</v>
      </c>
    </row>
    <row r="598" spans="1:5" x14ac:dyDescent="0.25">
      <c r="A598" s="278">
        <v>14030504</v>
      </c>
      <c r="B598" s="278">
        <v>3349</v>
      </c>
      <c r="C598" s="278" t="s">
        <v>223</v>
      </c>
      <c r="D598" s="278" t="s">
        <v>133</v>
      </c>
      <c r="E598" s="278">
        <v>180</v>
      </c>
    </row>
    <row r="599" spans="1:5" x14ac:dyDescent="0.25">
      <c r="A599" s="278">
        <v>14030504</v>
      </c>
      <c r="B599" s="278">
        <v>1106</v>
      </c>
      <c r="C599" s="278" t="s">
        <v>279</v>
      </c>
      <c r="D599" s="278" t="s">
        <v>132</v>
      </c>
      <c r="E599" s="278">
        <v>180</v>
      </c>
    </row>
    <row r="600" spans="1:5" x14ac:dyDescent="0.25">
      <c r="A600" s="278">
        <v>14030504</v>
      </c>
      <c r="B600" s="278">
        <v>1121</v>
      </c>
      <c r="C600" s="278" t="s">
        <v>279</v>
      </c>
      <c r="D600" s="278" t="s">
        <v>461</v>
      </c>
      <c r="E600" s="278">
        <v>180</v>
      </c>
    </row>
    <row r="601" spans="1:5" x14ac:dyDescent="0.25">
      <c r="A601" s="278">
        <v>14030506</v>
      </c>
      <c r="B601" s="278">
        <v>3089</v>
      </c>
      <c r="C601" s="278" t="s">
        <v>218</v>
      </c>
      <c r="D601" s="278" t="s">
        <v>132</v>
      </c>
      <c r="E601" s="278">
        <v>168</v>
      </c>
    </row>
    <row r="602" spans="1:5" x14ac:dyDescent="0.25">
      <c r="A602" s="278">
        <v>14030506</v>
      </c>
      <c r="B602" s="278">
        <v>3353</v>
      </c>
      <c r="C602" s="278" t="s">
        <v>223</v>
      </c>
      <c r="D602" s="278" t="s">
        <v>133</v>
      </c>
      <c r="E602" s="278">
        <v>180</v>
      </c>
    </row>
    <row r="603" spans="1:5" x14ac:dyDescent="0.25">
      <c r="A603" s="278">
        <v>14030506</v>
      </c>
      <c r="B603" s="278">
        <v>7</v>
      </c>
      <c r="C603" s="278" t="s">
        <v>575</v>
      </c>
      <c r="D603" s="278" t="s">
        <v>130</v>
      </c>
      <c r="E603" s="278">
        <v>180</v>
      </c>
    </row>
    <row r="604" spans="1:5" x14ac:dyDescent="0.25">
      <c r="A604" s="278">
        <v>14030506</v>
      </c>
      <c r="B604" s="278">
        <v>9</v>
      </c>
      <c r="C604" s="278" t="s">
        <v>550</v>
      </c>
      <c r="D604" s="278" t="s">
        <v>133</v>
      </c>
      <c r="E604" s="278">
        <v>180</v>
      </c>
    </row>
    <row r="605" spans="1:5" x14ac:dyDescent="0.25">
      <c r="A605" s="278">
        <v>14030506</v>
      </c>
      <c r="B605" s="278">
        <v>8</v>
      </c>
      <c r="C605" s="278" t="s">
        <v>550</v>
      </c>
      <c r="D605" s="278" t="s">
        <v>133</v>
      </c>
      <c r="E605" s="278">
        <v>180</v>
      </c>
    </row>
    <row r="606" spans="1:5" x14ac:dyDescent="0.25">
      <c r="A606" s="278">
        <v>14030506</v>
      </c>
      <c r="B606" s="278">
        <v>10</v>
      </c>
      <c r="C606" s="278" t="s">
        <v>550</v>
      </c>
      <c r="D606" s="278" t="s">
        <v>132</v>
      </c>
      <c r="E606" s="278">
        <v>180</v>
      </c>
    </row>
    <row r="607" spans="1:5" x14ac:dyDescent="0.25">
      <c r="A607" s="278">
        <v>14030506</v>
      </c>
      <c r="B607" s="278">
        <v>573</v>
      </c>
      <c r="C607" s="278" t="s">
        <v>118</v>
      </c>
      <c r="D607" s="278" t="s">
        <v>130</v>
      </c>
      <c r="E607" s="278">
        <v>180</v>
      </c>
    </row>
    <row r="608" spans="1:5" x14ac:dyDescent="0.25">
      <c r="A608" s="278">
        <v>14030506</v>
      </c>
      <c r="B608" s="278">
        <v>583</v>
      </c>
      <c r="C608" s="278" t="s">
        <v>118</v>
      </c>
      <c r="D608" s="278" t="s">
        <v>130</v>
      </c>
      <c r="E608" s="278">
        <v>180</v>
      </c>
    </row>
    <row r="609" spans="1:5" x14ac:dyDescent="0.25">
      <c r="A609" s="278">
        <v>14030506</v>
      </c>
      <c r="B609" s="278">
        <v>638</v>
      </c>
      <c r="C609" s="278" t="s">
        <v>277</v>
      </c>
      <c r="D609" s="278" t="s">
        <v>132</v>
      </c>
      <c r="E609" s="278">
        <v>180</v>
      </c>
    </row>
    <row r="610" spans="1:5" ht="15.75" thickBot="1" x14ac:dyDescent="0.3">
      <c r="A610" s="286">
        <v>14030506</v>
      </c>
      <c r="B610" s="286">
        <v>6</v>
      </c>
      <c r="C610" s="286" t="s">
        <v>550</v>
      </c>
      <c r="D610" s="286" t="s">
        <v>130</v>
      </c>
      <c r="E610" s="286">
        <v>180</v>
      </c>
    </row>
    <row r="611" spans="1:5" x14ac:dyDescent="0.25">
      <c r="A611" s="279">
        <v>14030506</v>
      </c>
      <c r="B611" s="279">
        <v>3359</v>
      </c>
      <c r="C611" s="279" t="s">
        <v>223</v>
      </c>
      <c r="D611" s="279" t="s">
        <v>130</v>
      </c>
      <c r="E611" s="279">
        <v>168</v>
      </c>
    </row>
    <row r="612" spans="1:5" x14ac:dyDescent="0.25">
      <c r="A612" s="279">
        <v>14030506</v>
      </c>
      <c r="B612" s="278">
        <v>1107</v>
      </c>
      <c r="C612" s="278" t="s">
        <v>279</v>
      </c>
      <c r="D612" s="278" t="s">
        <v>132</v>
      </c>
      <c r="E612" s="278">
        <f>18*5</f>
        <v>90</v>
      </c>
    </row>
    <row r="613" spans="1:5" x14ac:dyDescent="0.25">
      <c r="A613" s="279">
        <v>14030506</v>
      </c>
      <c r="B613" s="278">
        <v>1109</v>
      </c>
      <c r="C613" s="278" t="s">
        <v>279</v>
      </c>
      <c r="D613" s="278" t="s">
        <v>132</v>
      </c>
      <c r="E613" s="278">
        <v>180</v>
      </c>
    </row>
    <row r="614" spans="1:5" x14ac:dyDescent="0.25">
      <c r="A614" s="279">
        <v>14030506</v>
      </c>
      <c r="B614" s="278">
        <v>1113</v>
      </c>
      <c r="C614" s="278" t="s">
        <v>279</v>
      </c>
      <c r="D614" s="278" t="s">
        <v>133</v>
      </c>
      <c r="E614" s="278">
        <v>180</v>
      </c>
    </row>
    <row r="615" spans="1:5" x14ac:dyDescent="0.25">
      <c r="A615" s="279">
        <v>14030506</v>
      </c>
      <c r="B615" s="278">
        <v>1113</v>
      </c>
      <c r="C615" s="278" t="s">
        <v>279</v>
      </c>
      <c r="D615" s="278" t="s">
        <v>133</v>
      </c>
      <c r="E615" s="278">
        <v>3</v>
      </c>
    </row>
    <row r="616" spans="1:5" x14ac:dyDescent="0.25">
      <c r="A616" s="279">
        <v>14030506</v>
      </c>
      <c r="B616" s="278">
        <v>1121</v>
      </c>
      <c r="C616" s="278" t="s">
        <v>279</v>
      </c>
      <c r="D616" s="278" t="s">
        <v>461</v>
      </c>
      <c r="E616" s="278">
        <v>2</v>
      </c>
    </row>
    <row r="617" spans="1:5" x14ac:dyDescent="0.25">
      <c r="A617" s="279">
        <v>14030506</v>
      </c>
      <c r="B617" s="278">
        <v>1107</v>
      </c>
      <c r="C617" s="278" t="s">
        <v>279</v>
      </c>
      <c r="D617" s="278" t="s">
        <v>132</v>
      </c>
      <c r="E617" s="278">
        <v>2</v>
      </c>
    </row>
    <row r="618" spans="1:5" ht="15.75" thickBot="1" x14ac:dyDescent="0.3">
      <c r="A618" s="286">
        <v>14030506</v>
      </c>
      <c r="B618" s="286">
        <v>1116</v>
      </c>
      <c r="C618" s="286" t="s">
        <v>279</v>
      </c>
      <c r="D618" s="286" t="s">
        <v>130</v>
      </c>
      <c r="E618" s="286">
        <v>2</v>
      </c>
    </row>
    <row r="619" spans="1:5" x14ac:dyDescent="0.25">
      <c r="A619" s="279">
        <v>14030506</v>
      </c>
      <c r="B619" s="279">
        <v>588</v>
      </c>
      <c r="C619" s="279" t="s">
        <v>118</v>
      </c>
      <c r="D619" s="279" t="s">
        <v>130</v>
      </c>
      <c r="E619" s="279">
        <v>180</v>
      </c>
    </row>
    <row r="620" spans="1:5" x14ac:dyDescent="0.25">
      <c r="A620" s="279">
        <v>14030506</v>
      </c>
      <c r="B620" s="278">
        <v>321</v>
      </c>
      <c r="C620" s="278" t="s">
        <v>118</v>
      </c>
      <c r="D620" s="278" t="s">
        <v>132</v>
      </c>
      <c r="E620" s="278">
        <v>180</v>
      </c>
    </row>
    <row r="621" spans="1:5" ht="15.75" thickBot="1" x14ac:dyDescent="0.3">
      <c r="A621" s="286">
        <v>14030506</v>
      </c>
      <c r="B621" s="286">
        <v>195</v>
      </c>
      <c r="C621" s="286" t="s">
        <v>118</v>
      </c>
      <c r="D621" s="286" t="s">
        <v>130</v>
      </c>
      <c r="E621" s="286">
        <v>180</v>
      </c>
    </row>
    <row r="622" spans="1:5" x14ac:dyDescent="0.25">
      <c r="A622" s="279">
        <v>14030507</v>
      </c>
      <c r="B622" s="279">
        <v>3358</v>
      </c>
      <c r="C622" s="279" t="s">
        <v>223</v>
      </c>
      <c r="D622" s="279" t="s">
        <v>132</v>
      </c>
      <c r="E622" s="279">
        <v>168</v>
      </c>
    </row>
    <row r="623" spans="1:5" x14ac:dyDescent="0.25">
      <c r="A623" s="279">
        <v>14030507</v>
      </c>
      <c r="B623" s="278">
        <v>3348</v>
      </c>
      <c r="C623" s="278" t="s">
        <v>117</v>
      </c>
      <c r="D623" s="278" t="s">
        <v>130</v>
      </c>
      <c r="E623" s="278">
        <v>180</v>
      </c>
    </row>
    <row r="624" spans="1:5" x14ac:dyDescent="0.25">
      <c r="A624" s="279">
        <v>14030507</v>
      </c>
      <c r="B624" s="278">
        <v>4</v>
      </c>
      <c r="C624" s="278" t="s">
        <v>575</v>
      </c>
      <c r="D624" s="278" t="s">
        <v>130</v>
      </c>
      <c r="E624" s="278">
        <v>168</v>
      </c>
    </row>
    <row r="625" spans="1:5" x14ac:dyDescent="0.25">
      <c r="A625" s="279">
        <v>14030507</v>
      </c>
      <c r="B625" s="278">
        <v>227</v>
      </c>
      <c r="C625" s="278" t="s">
        <v>517</v>
      </c>
      <c r="D625" s="278" t="s">
        <v>130</v>
      </c>
      <c r="E625" s="278">
        <v>180</v>
      </c>
    </row>
    <row r="626" spans="1:5" x14ac:dyDescent="0.25">
      <c r="A626" s="279">
        <v>14030507</v>
      </c>
      <c r="B626" s="278">
        <v>870</v>
      </c>
      <c r="C626" s="278" t="s">
        <v>142</v>
      </c>
      <c r="D626" s="278" t="s">
        <v>132</v>
      </c>
      <c r="E626" s="278">
        <v>168</v>
      </c>
    </row>
    <row r="627" spans="1:5" x14ac:dyDescent="0.25">
      <c r="A627" s="278">
        <v>14030507</v>
      </c>
      <c r="B627" s="278">
        <v>454</v>
      </c>
      <c r="C627" s="278" t="s">
        <v>135</v>
      </c>
      <c r="D627" s="278" t="s">
        <v>130</v>
      </c>
      <c r="E627" s="278">
        <v>180</v>
      </c>
    </row>
    <row r="628" spans="1:5" x14ac:dyDescent="0.25">
      <c r="A628" s="278">
        <v>14030507</v>
      </c>
      <c r="B628" s="278">
        <v>339</v>
      </c>
      <c r="C628" s="278" t="s">
        <v>118</v>
      </c>
      <c r="D628" s="278" t="s">
        <v>130</v>
      </c>
      <c r="E628" s="278">
        <v>180</v>
      </c>
    </row>
    <row r="629" spans="1:5" x14ac:dyDescent="0.25">
      <c r="A629" s="278">
        <v>14030507</v>
      </c>
      <c r="B629" s="278">
        <v>572</v>
      </c>
      <c r="C629" s="278" t="s">
        <v>118</v>
      </c>
      <c r="D629" s="278" t="s">
        <v>130</v>
      </c>
      <c r="E629" s="278">
        <v>26</v>
      </c>
    </row>
    <row r="630" spans="1:5" x14ac:dyDescent="0.25">
      <c r="A630" s="278">
        <v>14030508</v>
      </c>
      <c r="B630" s="278">
        <v>47</v>
      </c>
      <c r="C630" s="278" t="s">
        <v>424</v>
      </c>
      <c r="D630" s="278" t="s">
        <v>132</v>
      </c>
      <c r="E630" s="278">
        <f>15*8</f>
        <v>120</v>
      </c>
    </row>
    <row r="631" spans="1:5" x14ac:dyDescent="0.25">
      <c r="A631" s="278">
        <v>14030508</v>
      </c>
      <c r="B631" s="278">
        <v>48</v>
      </c>
      <c r="C631" s="278" t="s">
        <v>424</v>
      </c>
      <c r="D631" s="278" t="s">
        <v>132</v>
      </c>
      <c r="E631" s="278">
        <v>120</v>
      </c>
    </row>
    <row r="632" spans="1:5" x14ac:dyDescent="0.25">
      <c r="A632" s="278">
        <v>14030508</v>
      </c>
      <c r="B632" s="278">
        <v>551</v>
      </c>
      <c r="C632" s="278" t="s">
        <v>121</v>
      </c>
      <c r="D632" s="278" t="s">
        <v>130</v>
      </c>
      <c r="E632" s="278">
        <v>180</v>
      </c>
    </row>
    <row r="633" spans="1:5" x14ac:dyDescent="0.25">
      <c r="A633" s="278">
        <v>14030508</v>
      </c>
      <c r="B633" s="278">
        <v>55</v>
      </c>
      <c r="C633" s="278" t="s">
        <v>424</v>
      </c>
      <c r="D633" s="278" t="s">
        <v>130</v>
      </c>
      <c r="E633" s="278">
        <f>8*13</f>
        <v>104</v>
      </c>
    </row>
    <row r="634" spans="1:5" x14ac:dyDescent="0.25">
      <c r="A634" s="278">
        <v>14030508</v>
      </c>
      <c r="B634" s="278">
        <v>552</v>
      </c>
      <c r="C634" s="278" t="s">
        <v>121</v>
      </c>
      <c r="D634" s="278" t="s">
        <v>130</v>
      </c>
      <c r="E634" s="278">
        <f>12*14</f>
        <v>168</v>
      </c>
    </row>
    <row r="635" spans="1:5" x14ac:dyDescent="0.25">
      <c r="A635" s="278">
        <v>14030508</v>
      </c>
      <c r="B635" s="278">
        <v>468</v>
      </c>
      <c r="C635" s="278" t="s">
        <v>135</v>
      </c>
      <c r="D635" s="278" t="s">
        <v>132</v>
      </c>
      <c r="E635" s="278">
        <v>180</v>
      </c>
    </row>
    <row r="636" spans="1:5" x14ac:dyDescent="0.25">
      <c r="A636" s="278">
        <v>14030508</v>
      </c>
      <c r="B636" s="278">
        <v>467</v>
      </c>
      <c r="C636" s="278" t="s">
        <v>135</v>
      </c>
      <c r="D636" s="278" t="s">
        <v>132</v>
      </c>
      <c r="E636" s="278">
        <f>12*14</f>
        <v>168</v>
      </c>
    </row>
    <row r="637" spans="1:5" x14ac:dyDescent="0.25">
      <c r="A637" s="278">
        <v>14030509</v>
      </c>
      <c r="B637" s="278">
        <v>228</v>
      </c>
      <c r="C637" s="278" t="s">
        <v>517</v>
      </c>
      <c r="D637" s="278" t="s">
        <v>130</v>
      </c>
      <c r="E637" s="278">
        <v>180</v>
      </c>
    </row>
    <row r="638" spans="1:5" x14ac:dyDescent="0.25">
      <c r="A638" s="278">
        <v>14030509</v>
      </c>
      <c r="B638" s="278">
        <v>230</v>
      </c>
      <c r="C638" s="278" t="s">
        <v>517</v>
      </c>
      <c r="D638" s="278" t="s">
        <v>130</v>
      </c>
      <c r="E638" s="278">
        <v>168</v>
      </c>
    </row>
    <row r="639" spans="1:5" x14ac:dyDescent="0.25">
      <c r="A639" s="278">
        <v>14030509</v>
      </c>
      <c r="B639" s="278">
        <v>5</v>
      </c>
      <c r="C639" s="278" t="s">
        <v>575</v>
      </c>
      <c r="D639" s="278" t="s">
        <v>130</v>
      </c>
      <c r="E639" s="278">
        <v>180</v>
      </c>
    </row>
    <row r="640" spans="1:5" x14ac:dyDescent="0.25">
      <c r="A640" s="278">
        <v>14030509</v>
      </c>
      <c r="B640" s="278">
        <v>636</v>
      </c>
      <c r="C640" s="278" t="s">
        <v>277</v>
      </c>
      <c r="D640" s="278" t="s">
        <v>130</v>
      </c>
      <c r="E640" s="278">
        <v>180</v>
      </c>
    </row>
    <row r="641" spans="1:5" x14ac:dyDescent="0.25">
      <c r="A641" s="278"/>
      <c r="B641" s="278"/>
      <c r="C641" s="278"/>
      <c r="D641" s="278"/>
      <c r="E641" s="278"/>
    </row>
    <row r="642" spans="1:5" x14ac:dyDescent="0.25">
      <c r="A642" s="278"/>
      <c r="B642" s="278"/>
      <c r="C642" s="278"/>
      <c r="D642" s="278"/>
      <c r="E642" s="278"/>
    </row>
    <row r="643" spans="1:5" x14ac:dyDescent="0.25">
      <c r="A643" s="278"/>
      <c r="B643" s="278"/>
      <c r="C643" s="278"/>
      <c r="D643" s="278"/>
      <c r="E643" s="278"/>
    </row>
    <row r="644" spans="1:5" x14ac:dyDescent="0.25">
      <c r="A644" s="278"/>
      <c r="B644" s="278"/>
      <c r="C644" s="278"/>
      <c r="D644" s="278"/>
      <c r="E644" s="278"/>
    </row>
    <row r="645" spans="1:5" x14ac:dyDescent="0.25">
      <c r="A645" s="278"/>
      <c r="B645" s="278"/>
      <c r="C645" s="278"/>
      <c r="D645" s="278"/>
      <c r="E645" s="278"/>
    </row>
    <row r="646" spans="1:5" x14ac:dyDescent="0.25">
      <c r="A646" s="278"/>
      <c r="B646" s="278"/>
      <c r="C646" s="278"/>
      <c r="D646" s="278"/>
      <c r="E646" s="278"/>
    </row>
    <row r="647" spans="1:5" x14ac:dyDescent="0.25">
      <c r="A647" s="278"/>
      <c r="B647" s="278"/>
      <c r="C647" s="278"/>
      <c r="D647" s="278"/>
      <c r="E647" s="278"/>
    </row>
    <row r="648" spans="1:5" x14ac:dyDescent="0.25">
      <c r="A648" s="278"/>
      <c r="B648" s="278"/>
      <c r="C648" s="278"/>
      <c r="D648" s="278"/>
      <c r="E648" s="278"/>
    </row>
    <row r="649" spans="1:5" x14ac:dyDescent="0.25">
      <c r="A649" s="278"/>
      <c r="B649" s="278"/>
      <c r="C649" s="278"/>
      <c r="D649" s="278"/>
      <c r="E649" s="278"/>
    </row>
    <row r="650" spans="1:5" x14ac:dyDescent="0.25">
      <c r="A650" s="278"/>
      <c r="B650" s="278"/>
      <c r="C650" s="278"/>
      <c r="D650" s="278"/>
      <c r="E650" s="278"/>
    </row>
    <row r="651" spans="1:5" x14ac:dyDescent="0.25">
      <c r="A651" s="278"/>
      <c r="B651" s="278"/>
      <c r="C651" s="278"/>
      <c r="D651" s="278"/>
      <c r="E651" s="278"/>
    </row>
    <row r="652" spans="1:5" x14ac:dyDescent="0.25">
      <c r="A652" s="278"/>
      <c r="B652" s="278"/>
      <c r="C652" s="278"/>
      <c r="D652" s="278"/>
      <c r="E652" s="278"/>
    </row>
    <row r="653" spans="1:5" x14ac:dyDescent="0.25">
      <c r="A653" s="278"/>
      <c r="B653" s="278"/>
      <c r="C653" s="278"/>
      <c r="D653" s="278"/>
      <c r="E653" s="278"/>
    </row>
    <row r="654" spans="1:5" x14ac:dyDescent="0.25">
      <c r="A654" s="278"/>
      <c r="B654" s="278"/>
      <c r="C654" s="278"/>
      <c r="D654" s="278"/>
      <c r="E654" s="278"/>
    </row>
    <row r="655" spans="1:5" x14ac:dyDescent="0.25">
      <c r="A655" s="278"/>
      <c r="B655" s="278"/>
      <c r="C655" s="278"/>
      <c r="D655" s="278"/>
      <c r="E655" s="278"/>
    </row>
    <row r="656" spans="1:5" x14ac:dyDescent="0.25">
      <c r="A656" s="278"/>
      <c r="B656" s="278"/>
      <c r="C656" s="278"/>
      <c r="D656" s="278"/>
      <c r="E656" s="278"/>
    </row>
    <row r="657" spans="1:5" x14ac:dyDescent="0.25">
      <c r="A657" s="278"/>
      <c r="B657" s="278"/>
      <c r="C657" s="278"/>
      <c r="D657" s="278"/>
      <c r="E657" s="278"/>
    </row>
    <row r="658" spans="1:5" x14ac:dyDescent="0.25">
      <c r="A658" s="278"/>
      <c r="B658" s="278"/>
      <c r="C658" s="278"/>
      <c r="D658" s="278"/>
      <c r="E658" s="278"/>
    </row>
    <row r="659" spans="1:5" x14ac:dyDescent="0.25">
      <c r="A659" s="278"/>
      <c r="B659" s="278"/>
      <c r="C659" s="278"/>
      <c r="D659" s="278"/>
      <c r="E659" s="278"/>
    </row>
    <row r="660" spans="1:5" x14ac:dyDescent="0.25">
      <c r="A660" s="278"/>
      <c r="B660" s="278"/>
      <c r="C660" s="278"/>
      <c r="D660" s="278"/>
      <c r="E660" s="278"/>
    </row>
    <row r="661" spans="1:5" x14ac:dyDescent="0.25">
      <c r="A661" s="278"/>
      <c r="B661" s="278"/>
      <c r="C661" s="278"/>
      <c r="D661" s="278"/>
      <c r="E661" s="278"/>
    </row>
    <row r="662" spans="1:5" x14ac:dyDescent="0.25">
      <c r="A662" s="278"/>
      <c r="B662" s="278"/>
      <c r="C662" s="278"/>
      <c r="D662" s="278"/>
      <c r="E662" s="278"/>
    </row>
    <row r="663" spans="1:5" x14ac:dyDescent="0.25">
      <c r="A663" s="278"/>
      <c r="B663" s="278"/>
      <c r="C663" s="278"/>
      <c r="D663" s="278"/>
      <c r="E663" s="278"/>
    </row>
    <row r="664" spans="1:5" x14ac:dyDescent="0.25">
      <c r="A664" s="278"/>
      <c r="B664" s="278"/>
      <c r="C664" s="278"/>
      <c r="D664" s="278"/>
      <c r="E664" s="278"/>
    </row>
    <row r="665" spans="1:5" x14ac:dyDescent="0.25">
      <c r="A665" s="278"/>
      <c r="B665" s="278"/>
      <c r="C665" s="278"/>
      <c r="D665" s="278"/>
      <c r="E665" s="278"/>
    </row>
    <row r="666" spans="1:5" x14ac:dyDescent="0.25">
      <c r="A666" s="278"/>
      <c r="B666" s="278"/>
      <c r="C666" s="278"/>
      <c r="D666" s="278"/>
      <c r="E666" s="278"/>
    </row>
    <row r="667" spans="1:5" x14ac:dyDescent="0.25">
      <c r="A667" s="278"/>
      <c r="B667" s="278"/>
      <c r="C667" s="278"/>
      <c r="D667" s="278"/>
      <c r="E667" s="278"/>
    </row>
    <row r="668" spans="1:5" x14ac:dyDescent="0.25">
      <c r="A668" s="278"/>
      <c r="B668" s="278"/>
      <c r="C668" s="278"/>
      <c r="D668" s="278"/>
      <c r="E668" s="278"/>
    </row>
    <row r="669" spans="1:5" x14ac:dyDescent="0.25">
      <c r="A669" s="278"/>
      <c r="B669" s="278"/>
      <c r="C669" s="278"/>
      <c r="D669" s="278"/>
      <c r="E669" s="278"/>
    </row>
    <row r="670" spans="1:5" x14ac:dyDescent="0.25">
      <c r="A670" s="278"/>
      <c r="B670" s="278"/>
      <c r="C670" s="278"/>
      <c r="D670" s="278"/>
      <c r="E670" s="278"/>
    </row>
    <row r="671" spans="1:5" x14ac:dyDescent="0.25">
      <c r="A671" s="278"/>
      <c r="B671" s="278"/>
      <c r="C671" s="278"/>
      <c r="D671" s="278"/>
      <c r="E671" s="278"/>
    </row>
    <row r="672" spans="1:5" x14ac:dyDescent="0.25">
      <c r="A672" s="278"/>
      <c r="B672" s="278"/>
      <c r="C672" s="278"/>
      <c r="D672" s="278"/>
      <c r="E672" s="278"/>
    </row>
    <row r="673" spans="1:5" x14ac:dyDescent="0.25">
      <c r="A673" s="278"/>
      <c r="B673" s="278"/>
      <c r="C673" s="278"/>
      <c r="D673" s="278"/>
      <c r="E673" s="278"/>
    </row>
    <row r="674" spans="1:5" x14ac:dyDescent="0.25">
      <c r="A674" s="278"/>
      <c r="B674" s="278"/>
      <c r="C674" s="278"/>
      <c r="D674" s="278"/>
      <c r="E674" s="278"/>
    </row>
    <row r="675" spans="1:5" x14ac:dyDescent="0.25">
      <c r="A675" s="278"/>
      <c r="B675" s="278"/>
      <c r="C675" s="278"/>
      <c r="D675" s="278"/>
      <c r="E675" s="278"/>
    </row>
    <row r="676" spans="1:5" x14ac:dyDescent="0.25">
      <c r="A676" s="278"/>
      <c r="B676" s="278"/>
      <c r="C676" s="278"/>
      <c r="D676" s="278"/>
      <c r="E676" s="278"/>
    </row>
    <row r="677" spans="1:5" x14ac:dyDescent="0.25">
      <c r="A677" s="275"/>
      <c r="B677" s="275"/>
      <c r="C677" s="275"/>
      <c r="D677" s="275"/>
      <c r="E677" s="275"/>
    </row>
    <row r="678" spans="1:5" x14ac:dyDescent="0.25">
      <c r="A678" s="275"/>
      <c r="B678" s="275"/>
      <c r="C678" s="275"/>
      <c r="D678" s="275"/>
      <c r="E678" s="275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2024-07-31T07:10:03Z</dcterms:modified>
</cp:coreProperties>
</file>