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<sst xmlns="http://schemas.openxmlformats.org/spreadsheetml/2006/main" count="118" uniqueCount="57">
  <si>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</si>
  <si>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</si>
  <si>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</si>
  <si>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</si>
  <si>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</si>
  <si>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</si>
  <si>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</si>
  <si>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</si>
  <si>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</si>
  <si>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</si>
  <si>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</si>
  <si>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</si>
  <si>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</si>
  <si>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</si>
  <si>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</si>
  <si>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</si>
  <si>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</si>
  <si>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</si>
  <si>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</si>
  <si>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</si>
  <si>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</si>
  <si>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</si>
  <si>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</si>
  <si>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</si>
  <si>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</si>
  <si>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</si>
  <si>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</si>
  <si>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</si>
  <si>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</si>
  <si>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</si>
  <si>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</si>
  <si>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</si>
  <si>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</si>
  <si>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</si>
  <si>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</si>
  <si>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</si>
  <si>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</si>
  <si>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</si>
  <si>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</si>
  <si>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</si>
  <si>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</si>
  <si>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</si>
  <si>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</si>
  <si>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804/6</t>
  </si>
  <si>
    <t>قدک 6 میل پنجه جلو</t>
  </si>
  <si>
    <t>یارد</t>
  </si>
  <si>
    <t>رول</t>
  </si>
  <si>
    <t>سوبله ارگانزا مشکی با EVA 8میل</t>
  </si>
  <si>
    <t xml:space="preserve"> مواد مصرفی رویه جهت لیزر</t>
  </si>
  <si>
    <t xml:space="preserve"> مواد مصرفی  رویه جهت لیزر</t>
  </si>
  <si>
    <t>رویه بافتی گیوه ای</t>
  </si>
  <si>
    <t xml:space="preserve">تعداد </t>
  </si>
  <si>
    <t>EVA 13 میل پاشنه</t>
  </si>
  <si>
    <t>طوسی</t>
  </si>
  <si>
    <t>سوبله فرهنگ طوسی</t>
  </si>
  <si>
    <t>نوار 28 میل طوسی  پارچه ای</t>
  </si>
  <si>
    <t>کش طوسی 7 سانتی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</si>
</sst>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27" sqref="S2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/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11</v>
      </c>
      <c r="E2" s="117">
        <v>4</v>
      </c>
      <c r="F2" s="117">
        <v>1399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1399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/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1399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28</v>
      </c>
      <c r="N6" s="228" t="s">
        <v>11</v>
      </c>
      <c r="O6" s="230">
        <v>165</v>
      </c>
      <c r="P6" s="84"/>
      <c r="Q6" s="92" t="s">
        <v>29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28</v>
      </c>
    </row>
    <row r="7" spans="2:36" ht="18" customHeight="1" thickBot="1" x14ac:dyDescent="0.25">
      <c r="B7" s="140" t="s">
        <v>43</v>
      </c>
      <c r="C7" s="141"/>
      <c r="D7" s="141"/>
      <c r="E7" s="91" t="s">
        <v>27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27</v>
      </c>
      <c r="R7" s="87">
        <v>15</v>
      </c>
      <c r="S7" s="87">
        <v>15</v>
      </c>
      <c r="T7" s="87">
        <v>30</v>
      </c>
      <c r="U7" s="87">
        <v>30</v>
      </c>
      <c r="V7" s="87">
        <v>15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15</v>
      </c>
      <c r="R11" s="54" t="s">
        <v>14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>سوبله فرهنگ طوسی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6.5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54</v>
      </c>
      <c r="T12" s="174"/>
      <c r="U12" s="125" t="s">
        <v>41</v>
      </c>
      <c r="V12" s="126">
        <v>29.25</v>
      </c>
      <c r="X12" s="22"/>
      <c r="Y12" s="22"/>
      <c r="AA12" s="6">
        <f>($M$7*V12)/$S$9</f>
        <v>6.5</v>
      </c>
    </row>
    <row r="13" spans="2:36" ht="19.7" customHeight="1" x14ac:dyDescent="0.2">
      <c r="B13" s="46">
        <v>2</v>
      </c>
      <c r="C13" s="207" t="str">
        <f>IF(S13="","",S13)</f>
        <v>قدک 6 میل پنجه جلو</v>
      </c>
      <c r="D13" s="207"/>
      <c r="E13" s="207"/>
      <c r="F13" s="19" t="str">
        <f>IF(C13="","",IF(U13="","",U13))</f>
        <v>یارد</v>
      </c>
      <c r="G13" s="169">
        <f>IF(C13="","",$M$7)</f>
        <v>120</v>
      </c>
      <c r="H13" s="169"/>
      <c r="I13" s="170">
        <f>IF(C13="","",AA13)</f>
        <v>2.2222222222222223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44</v>
      </c>
      <c r="T13" s="196"/>
      <c r="U13" s="125" t="s">
        <v>45</v>
      </c>
      <c r="V13" s="129">
        <v>10</v>
      </c>
      <c r="X13" s="22"/>
      <c r="Y13" s="22"/>
      <c r="AA13" s="6">
        <f t="shared" ref="AA13:AA15" si="2">($M$7*V13)/$S$9</f>
        <v>2.2222222222222223</v>
      </c>
    </row>
    <row r="14" spans="2:36" ht="19.7" customHeight="1" x14ac:dyDescent="0.2">
      <c r="B14" s="46">
        <v>3</v>
      </c>
      <c r="C14" s="207" t="str">
        <f>IF(S14="","",S14)</f>
        <v>EVA 13 میل پاشنه</v>
      </c>
      <c r="D14" s="207"/>
      <c r="E14" s="207"/>
      <c r="F14" s="19" t="str">
        <f>IF(C14="","",IF(U14="","",U14))</f>
        <v>متر</v>
      </c>
      <c r="G14" s="169">
        <f>IF(C14="","",$M$7)</f>
        <v>120</v>
      </c>
      <c r="H14" s="169"/>
      <c r="I14" s="170">
        <f>IF(C14="","",AA14)</f>
        <v>1.3333333333333333</v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 t="s">
        <v>52</v>
      </c>
      <c r="T14" s="196"/>
      <c r="U14" s="128" t="s">
        <v>41</v>
      </c>
      <c r="V14" s="130">
        <v>6</v>
      </c>
      <c r="X14" s="22"/>
      <c r="Y14" s="22"/>
      <c r="AA14" s="6">
        <f t="shared" si="2"/>
        <v>1.3333333333333333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804/6</v>
      </c>
      <c r="E20" s="183"/>
      <c r="F20" s="107"/>
      <c r="G20" s="181" t="s">
        <v>11</v>
      </c>
      <c r="H20" s="181"/>
      <c r="I20" s="181"/>
      <c r="J20" s="182">
        <f>$O$6</f>
        <v>165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157"/>
      <c r="P21" s="109"/>
      <c r="Q21" s="310" t="s">
        <v>7</v>
      </c>
      <c r="R21" s="311"/>
      <c r="S21" s="311"/>
      <c r="T21" s="31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3" t="str">
        <f>IF(S22="","",S22)</f>
        <v>نوار 28 میل طوسی  پارچه ای</v>
      </c>
      <c r="D22" s="314"/>
      <c r="E22" s="314"/>
      <c r="F22" s="27" t="str">
        <f>IF(C22="","",IF(U22="","",U22))</f>
        <v>رول</v>
      </c>
      <c r="G22" s="315">
        <f>IF(C22="","",$M$7)</f>
        <v>120</v>
      </c>
      <c r="H22" s="315"/>
      <c r="I22" s="316">
        <f>IF(C22="","",AA22)</f>
        <v>0.6399999999999999</v>
      </c>
      <c r="J22" s="316"/>
      <c r="K22" s="317"/>
      <c r="L22" s="318"/>
      <c r="M22" s="305"/>
      <c r="N22" s="306"/>
      <c r="O22" s="157"/>
      <c r="P22" s="11"/>
      <c r="Q22" s="26">
        <v>1</v>
      </c>
      <c r="R22" s="25"/>
      <c r="S22" s="319" t="s">
        <v>55</v>
      </c>
      <c r="T22" s="319"/>
      <c r="U22" s="24" t="s">
        <v>46</v>
      </c>
      <c r="V22" s="23">
        <v>2.88</v>
      </c>
      <c r="X22" s="22"/>
      <c r="Y22" s="22"/>
      <c r="AA22" s="6">
        <f>($M$7*V22)/$S$9</f>
        <v>0.6399999999999999</v>
      </c>
    </row>
    <row r="23" spans="2:30" s="32" customFormat="1" ht="19.5" customHeight="1" x14ac:dyDescent="0.2">
      <c r="B23" s="21">
        <v>2</v>
      </c>
      <c r="C23" s="268" t="str">
        <f>IF(S23="","",S23)</f>
        <v>کش طوسی 7 سانتی</v>
      </c>
      <c r="D23" s="207"/>
      <c r="E23" s="207"/>
      <c r="F23" s="19" t="str">
        <f>IF(C23="","",IF(U23="","",U23))</f>
        <v>عدد</v>
      </c>
      <c r="G23" s="221">
        <f>IF(C23="","",$M$7)</f>
        <v>120</v>
      </c>
      <c r="H23" s="222"/>
      <c r="I23" s="170">
        <f>IF(C23="","",AA23)</f>
        <v>5.5200000000000005</v>
      </c>
      <c r="J23" s="170"/>
      <c r="K23" s="208"/>
      <c r="L23" s="209"/>
      <c r="M23" s="305"/>
      <c r="N23" s="306"/>
      <c r="O23" s="157"/>
      <c r="P23" s="109"/>
      <c r="Q23" s="17">
        <v>2</v>
      </c>
      <c r="R23" s="16"/>
      <c r="S23" s="319" t="s">
        <v>56</v>
      </c>
      <c r="T23" s="319"/>
      <c r="U23" s="15" t="s">
        <v>42</v>
      </c>
      <c r="V23" s="14">
        <v>24.84</v>
      </c>
      <c r="X23" s="22"/>
      <c r="Y23" s="22"/>
      <c r="AA23" s="6">
        <f t="shared" ref="AA23:AA25" si="3">($M$7*V23)/$S$9</f>
        <v>5.5200000000000005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0" t="str">
        <f>IF(C25="","",$M$7)</f>
        <v/>
      </c>
      <c r="H25" s="321"/>
      <c r="I25" s="273" t="str">
        <f>IF(C25="","",AA25)</f>
        <v/>
      </c>
      <c r="J25" s="273"/>
      <c r="K25" s="274"/>
      <c r="L25" s="275"/>
      <c r="M25" s="307"/>
      <c r="N25" s="308"/>
      <c r="O25" s="309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29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27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15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804/6</v>
      </c>
      <c r="E32" s="256"/>
      <c r="F32" s="110"/>
      <c r="G32" s="254" t="s">
        <v>11</v>
      </c>
      <c r="H32" s="254"/>
      <c r="I32" s="254"/>
      <c r="J32" s="255">
        <f>$O$6</f>
        <v>165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15</v>
      </c>
      <c r="C33" s="279" t="s">
        <v>22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15</v>
      </c>
      <c r="R33" s="54" t="s">
        <v>14</v>
      </c>
      <c r="S33" s="164" t="s">
        <v>21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سوبله ارگانزا مشکی با EVA 8میل</v>
      </c>
      <c r="D34" s="283"/>
      <c r="E34" s="284"/>
      <c r="F34" s="19" t="str">
        <f>IF(C34="","",IF(U34="","",U34))</f>
        <v>متر</v>
      </c>
      <c r="G34" s="169">
        <f>IF(C34="","",$M$7)</f>
        <v>120</v>
      </c>
      <c r="H34" s="169"/>
      <c r="I34" s="170">
        <f>IF(C34="","",AA34)</f>
        <v>3.3333333333333335</v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 t="s">
        <v>47</v>
      </c>
      <c r="T34" s="287"/>
      <c r="U34" s="24" t="s">
        <v>41</v>
      </c>
      <c r="V34" s="47">
        <v>15</v>
      </c>
      <c r="X34" s="22"/>
      <c r="Y34" s="22"/>
      <c r="AA34" s="6">
        <f>($M$7*V34)/$S$9</f>
        <v>3.3333333333333335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20</v>
      </c>
      <c r="C38" s="270"/>
      <c r="D38" s="62" t="s">
        <v>19</v>
      </c>
      <c r="E38" s="61" t="s">
        <v>18</v>
      </c>
      <c r="F38" s="61"/>
      <c r="G38" s="61" t="s">
        <v>17</v>
      </c>
      <c r="H38" s="60"/>
      <c r="I38" s="271" t="s">
        <v>16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804/6</v>
      </c>
      <c r="E41" s="183"/>
      <c r="F41" s="40"/>
      <c r="G41" s="181" t="s">
        <v>11</v>
      </c>
      <c r="H41" s="181"/>
      <c r="I41" s="181"/>
      <c r="J41" s="182">
        <f>$O$6</f>
        <v>165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15</v>
      </c>
      <c r="C42" s="301" t="s">
        <v>49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15</v>
      </c>
      <c r="R42" s="54" t="s">
        <v>14</v>
      </c>
      <c r="S42" s="164" t="s">
        <v>48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>رویه بافتی گیوه ای</v>
      </c>
      <c r="D43" s="297"/>
      <c r="E43" s="298"/>
      <c r="F43" s="19" t="str">
        <f>IF(C43="","",IF(U43="","",U43))</f>
        <v xml:space="preserve">تعداد </v>
      </c>
      <c r="G43" s="169">
        <f>IF(C43="","",$M$7)</f>
        <v>120</v>
      </c>
      <c r="H43" s="169"/>
      <c r="I43" s="170">
        <f>IF(C43="","",AA43)</f>
        <v>0</v>
      </c>
      <c r="J43" s="170"/>
      <c r="K43" s="171">
        <v>120</v>
      </c>
      <c r="L43" s="285"/>
      <c r="M43" s="302"/>
      <c r="N43" s="156"/>
      <c r="O43" s="303"/>
      <c r="P43" s="49"/>
      <c r="Q43" s="26">
        <v>1</v>
      </c>
      <c r="R43" s="48"/>
      <c r="S43" s="299" t="s">
        <v>50</v>
      </c>
      <c r="T43" s="300"/>
      <c r="U43" s="24" t="s">
        <v>51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2020-07-02T07:29:18Z</cp:lastPrinted>
  <dcterms:created xsi:type="dcterms:W3CDTF">2018-11-04T09:48:07Z</dcterms:created>
  <dcterms:modified xsi:type="dcterms:W3CDTF">2020-07-02T07:29:21Z</dcterms:modified>
</cp:coreProperties>
</file>