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<sst xmlns="http://schemas.openxmlformats.org/spreadsheetml/2006/main" count="114" uniqueCount="53">
  <si>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</si>
  <si>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</si>
  <si>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</si>
  <si>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</si>
  <si>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</si>
  <si>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</si>
  <si>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</si>
  <si>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</si>
  <si>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</si>
  <si>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</si>
  <si>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</si>
  <si>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</si>
  <si>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</si>
  <si>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</si>
  <si>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</si>
  <si>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</si>
  <si>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</si>
  <si>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</si>
  <si>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</si>
  <si>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</si>
  <si>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</si>
  <si>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</si>
  <si>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</si>
  <si>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</si>
  <si>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</si>
  <si>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</si>
  <si>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</si>
  <si>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</si>
  <si>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</si>
  <si>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</si>
  <si>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</si>
  <si>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</si>
  <si>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</si>
  <si>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</si>
  <si>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</si>
  <si>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</si>
  <si>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</si>
  <si>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</si>
  <si>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</si>
  <si>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</si>
  <si>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</si>
  <si>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</si>
  <si>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</si>
  <si>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</si>
  <si>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268/1</t>
  </si>
  <si>
    <t>منگنه چیپس مشکی</t>
  </si>
  <si>
    <t>سگک ceyoپلاستیکی مشکی</t>
  </si>
  <si>
    <t>میخ پرچ</t>
  </si>
  <si>
    <t xml:space="preserve">تایم استاندارد </t>
  </si>
  <si>
    <t xml:space="preserve">ریتمو زرشکی  پشت فتر </t>
  </si>
  <si>
    <t>مدیریت</t>
  </si>
  <si>
    <t xml:space="preserve">قهوه ای </t>
  </si>
  <si>
    <t xml:space="preserve">ریتمو قهوه ای پشت فتر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</si>
</sst>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423151</xdr:colOff>
      <xdr:row>10</xdr:row>
      <xdr:rowOff>10584</xdr:rowOff>
    </xdr:from>
    <xdr:to>
      <xdr:col>14</xdr:col>
      <xdr:colOff>1094317</xdr:colOff>
      <xdr:row>15</xdr:row>
      <xdr:rowOff>10583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83834"/>
          <a:ext cx="2127433" cy="12594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1095558</xdr:colOff>
      <xdr:row>25</xdr:row>
      <xdr:rowOff>31749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317" y="4349750"/>
          <a:ext cx="2127433" cy="1259416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29</xdr:row>
      <xdr:rowOff>21167</xdr:rowOff>
    </xdr:from>
    <xdr:to>
      <xdr:col>14</xdr:col>
      <xdr:colOff>1091142</xdr:colOff>
      <xdr:row>34</xdr:row>
      <xdr:rowOff>201083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6519334"/>
          <a:ext cx="2074517" cy="1322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27</v>
      </c>
      <c r="E2" s="117">
        <v>7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50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272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44</v>
      </c>
      <c r="C7" s="142"/>
      <c r="D7" s="142"/>
      <c r="E7" s="91" t="s">
        <v>28</v>
      </c>
      <c r="F7" s="90">
        <f>R7</f>
        <v>30</v>
      </c>
      <c r="G7" s="90">
        <f t="shared" si="0"/>
        <v>45</v>
      </c>
      <c r="H7" s="90">
        <f t="shared" si="0"/>
        <v>45</v>
      </c>
      <c r="I7" s="90">
        <f t="shared" si="0"/>
        <v>30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30</v>
      </c>
      <c r="S7" s="87">
        <v>45</v>
      </c>
      <c r="T7" s="87">
        <v>45</v>
      </c>
      <c r="U7" s="87">
        <v>30</v>
      </c>
      <c r="V7" s="87">
        <v>30</v>
      </c>
      <c r="W7" s="87"/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ریتمو قهوه ای پشت فتر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3.6666666666666665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42</v>
      </c>
      <c r="V12" s="126">
        <v>11</v>
      </c>
      <c r="X12" s="22"/>
      <c r="Y12" s="22"/>
      <c r="AA12" s="6">
        <f>($M$7*V12)/$S$9</f>
        <v>3.6666666666666665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268/1</v>
      </c>
      <c r="E20" s="184"/>
      <c r="F20" s="107"/>
      <c r="G20" s="182" t="s">
        <v>11</v>
      </c>
      <c r="H20" s="182"/>
      <c r="I20" s="182"/>
      <c r="J20" s="183">
        <f>$O$6</f>
        <v>272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299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6" t="str">
        <f>IF(S22="","",S22)</f>
        <v>منگنه چیپس مشکی</v>
      </c>
      <c r="D22" s="307"/>
      <c r="E22" s="307"/>
      <c r="F22" s="27" t="str">
        <f>IF(C22="","",IF(U22="","",U22))</f>
        <v>عدد</v>
      </c>
      <c r="G22" s="308">
        <f>IF(C22="","",$M$7)</f>
        <v>180</v>
      </c>
      <c r="H22" s="308"/>
      <c r="I22" s="309">
        <f>IF(C22="","",AA22)</f>
        <v>1800</v>
      </c>
      <c r="J22" s="309"/>
      <c r="K22" s="310"/>
      <c r="L22" s="311"/>
      <c r="M22" s="297"/>
      <c r="N22" s="298"/>
      <c r="O22" s="299"/>
      <c r="P22" s="11"/>
      <c r="Q22" s="26">
        <v>1</v>
      </c>
      <c r="R22" s="25"/>
      <c r="S22" s="312" t="s">
        <v>45</v>
      </c>
      <c r="T22" s="312"/>
      <c r="U22" s="24" t="s">
        <v>43</v>
      </c>
      <c r="V22" s="23">
        <v>5400</v>
      </c>
      <c r="X22" s="22"/>
      <c r="Y22" s="22"/>
      <c r="AA22" s="6">
        <f>($M$7*V22)/$S$9</f>
        <v>1800</v>
      </c>
    </row>
    <row r="23" spans="2:30" s="32" customFormat="1" ht="19.5" customHeight="1" x14ac:dyDescent="0.25">
      <c r="B23" s="21">
        <v>2</v>
      </c>
      <c r="C23" s="269" t="str">
        <f>IF(S23="","",S23)</f>
        <v>سگک ceyoپلاستیکی مشکی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360</v>
      </c>
      <c r="J23" s="171"/>
      <c r="K23" s="209"/>
      <c r="L23" s="210"/>
      <c r="M23" s="297"/>
      <c r="N23" s="298"/>
      <c r="O23" s="299"/>
      <c r="P23" s="109"/>
      <c r="Q23" s="17">
        <v>2</v>
      </c>
      <c r="R23" s="16"/>
      <c r="S23" s="312" t="s">
        <v>46</v>
      </c>
      <c r="T23" s="312"/>
      <c r="U23" s="15" t="s">
        <v>43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5">
      <c r="B24" s="20">
        <v>3</v>
      </c>
      <c r="C24" s="269" t="str">
        <f>IF(S24="","",S24)</f>
        <v>میخ پرچ</v>
      </c>
      <c r="D24" s="208"/>
      <c r="E24" s="208"/>
      <c r="F24" s="19" t="str">
        <f>IF(C24="","",IF(U24="","",U24))</f>
        <v/>
      </c>
      <c r="G24" s="222">
        <f>IF(C24="","",$M$7)</f>
        <v>180</v>
      </c>
      <c r="H24" s="223"/>
      <c r="I24" s="171">
        <f>IF(C24="","",AA24)</f>
        <v>720</v>
      </c>
      <c r="J24" s="171"/>
      <c r="K24" s="209"/>
      <c r="L24" s="210"/>
      <c r="M24" s="297"/>
      <c r="N24" s="298"/>
      <c r="O24" s="299"/>
      <c r="P24" s="108"/>
      <c r="Q24" s="17">
        <v>3</v>
      </c>
      <c r="R24" s="16"/>
      <c r="S24" s="224" t="s">
        <v>47</v>
      </c>
      <c r="T24" s="224"/>
      <c r="U24" s="15"/>
      <c r="V24" s="14">
        <v>2160</v>
      </c>
      <c r="X24" s="22"/>
      <c r="Y24" s="22"/>
      <c r="AA24" s="6">
        <f t="shared" si="3"/>
        <v>720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3" t="str">
        <f>IF(C25="","",$M$7)</f>
        <v/>
      </c>
      <c r="H25" s="314"/>
      <c r="I25" s="274" t="str">
        <f>IF(C25="","",AA25)</f>
        <v/>
      </c>
      <c r="J25" s="274"/>
      <c r="K25" s="275"/>
      <c r="L25" s="276"/>
      <c r="M25" s="300"/>
      <c r="N25" s="301"/>
      <c r="O25" s="302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30</v>
      </c>
      <c r="E31" s="111">
        <f t="shared" ref="E31:J31" si="5">G7</f>
        <v>45</v>
      </c>
      <c r="F31" s="111">
        <f t="shared" si="5"/>
        <v>45</v>
      </c>
      <c r="G31" s="111">
        <f t="shared" si="5"/>
        <v>30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268/1</v>
      </c>
      <c r="E32" s="257"/>
      <c r="F32" s="110"/>
      <c r="G32" s="255" t="s">
        <v>11</v>
      </c>
      <c r="H32" s="255"/>
      <c r="I32" s="255"/>
      <c r="J32" s="256">
        <f>$O$6</f>
        <v>272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0" t="s">
        <v>9</v>
      </c>
      <c r="H33" s="290"/>
      <c r="I33" s="290" t="s">
        <v>5</v>
      </c>
      <c r="J33" s="290"/>
      <c r="K33" s="227" t="s">
        <v>8</v>
      </c>
      <c r="L33" s="228"/>
      <c r="M33" s="287"/>
      <c r="N33" s="15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167" t="str">
        <f>IF(S34="","",S34)</f>
        <v xml:space="preserve">ریتمو زرشکی  پشت فتر </v>
      </c>
      <c r="D34" s="168"/>
      <c r="E34" s="169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</v>
      </c>
      <c r="J34" s="171"/>
      <c r="K34" s="172"/>
      <c r="L34" s="283"/>
      <c r="M34" s="287"/>
      <c r="N34" s="157"/>
      <c r="O34" s="288"/>
      <c r="P34" s="49"/>
      <c r="Q34" s="26">
        <v>1</v>
      </c>
      <c r="R34" s="48"/>
      <c r="S34" s="284" t="s">
        <v>49</v>
      </c>
      <c r="T34" s="285"/>
      <c r="U34" s="24" t="s">
        <v>42</v>
      </c>
      <c r="V34" s="47">
        <v>18</v>
      </c>
      <c r="X34" s="22"/>
      <c r="Y34" s="22"/>
      <c r="AA34" s="6">
        <f>($M$7*V34)/$S$9</f>
        <v>6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6"/>
      <c r="M35" s="260"/>
      <c r="N35" s="261"/>
      <c r="O35" s="289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268/1</v>
      </c>
      <c r="E41" s="184"/>
      <c r="F41" s="40"/>
      <c r="G41" s="182" t="s">
        <v>11</v>
      </c>
      <c r="H41" s="182"/>
      <c r="I41" s="182"/>
      <c r="J41" s="183">
        <f>$O$6</f>
        <v>272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6" t="s">
        <v>14</v>
      </c>
      <c r="D42" s="296"/>
      <c r="E42" s="296"/>
      <c r="F42" s="56" t="s">
        <v>6</v>
      </c>
      <c r="G42" s="290" t="s">
        <v>9</v>
      </c>
      <c r="H42" s="290"/>
      <c r="I42" s="290" t="s">
        <v>5</v>
      </c>
      <c r="J42" s="290"/>
      <c r="K42" s="227" t="s">
        <v>8</v>
      </c>
      <c r="L42" s="228"/>
      <c r="M42" s="287"/>
      <c r="N42" s="157"/>
      <c r="O42" s="288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1" t="str">
        <f>IF(S43="","",S43)</f>
        <v/>
      </c>
      <c r="D43" s="292"/>
      <c r="E43" s="293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3"/>
      <c r="M43" s="287"/>
      <c r="N43" s="157"/>
      <c r="O43" s="288"/>
      <c r="P43" s="49"/>
      <c r="Q43" s="26">
        <v>1</v>
      </c>
      <c r="R43" s="48"/>
      <c r="S43" s="294"/>
      <c r="T43" s="29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6"/>
      <c r="M44" s="260"/>
      <c r="N44" s="261"/>
      <c r="O44" s="289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2023-10-19T04:08:58Z</cp:lastPrinted>
  <dcterms:created xsi:type="dcterms:W3CDTF">2018-11-04T09:48:07Z</dcterms:created>
  <dcterms:modified xsi:type="dcterms:W3CDTF">2023-10-19T04:09:00Z</dcterms:modified>
</cp:coreProperties>
</file>