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yfi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(2)'!$B$1:$O$46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C23" i="1"/>
  <c r="C22" i="1"/>
  <c r="J20" i="1"/>
  <c r="D20" i="1"/>
  <c r="F22" i="1" l="1"/>
  <c r="F23" i="1"/>
  <c r="F24" i="1"/>
  <c r="F25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G14" i="1" s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14" i="1" l="1"/>
  <c r="F43" i="1"/>
  <c r="F34" i="1"/>
  <c r="D31" i="1"/>
  <c r="M7" i="1"/>
  <c r="G24" i="1" s="1"/>
  <c r="F13" i="1"/>
  <c r="G13" i="1"/>
  <c r="G31" i="1"/>
  <c r="I44" i="1"/>
  <c r="I35" i="1"/>
  <c r="I15" i="1"/>
  <c r="J31" i="1"/>
  <c r="F31" i="1"/>
  <c r="G44" i="1"/>
  <c r="G35" i="1"/>
  <c r="G15" i="1"/>
  <c r="I14" i="1"/>
  <c r="I31" i="1"/>
  <c r="E31" i="1"/>
  <c r="H31" i="1"/>
  <c r="G43" i="1" l="1"/>
  <c r="G23" i="1"/>
  <c r="K31" i="1"/>
  <c r="G12" i="1"/>
  <c r="AA24" i="1"/>
  <c r="I24" i="1" s="1"/>
  <c r="AA22" i="1"/>
  <c r="I22" i="1" s="1"/>
  <c r="AA14" i="1"/>
  <c r="AA12" i="1"/>
  <c r="I12" i="1" s="1"/>
  <c r="AA23" i="1"/>
  <c r="I23" i="1" s="1"/>
  <c r="AA25" i="1"/>
  <c r="AA13" i="1"/>
  <c r="I13" i="1" s="1"/>
  <c r="AA15" i="1"/>
  <c r="G22" i="1"/>
  <c r="G34" i="1"/>
  <c r="AA43" i="1"/>
  <c r="I43" i="1" s="1"/>
  <c r="AA44" i="1"/>
  <c r="AA34" i="1"/>
  <c r="I34" i="1" s="1"/>
  <c r="AA35" i="1"/>
</calcChain>
</file>

<file path=xl/sharedStrings.xml><?xml version="1.0" encoding="utf-8"?>
<sst xmlns="http://schemas.openxmlformats.org/spreadsheetml/2006/main" count="111" uniqueCount="50">
  <si>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</si>
  <si>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</si>
  <si>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</si>
  <si>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</si>
  <si>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</si>
  <si>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</si>
  <si>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</si>
  <si>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</si>
  <si>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</si>
  <si>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</si>
  <si>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</si>
  <si>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</si>
  <si>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</si>
  <si>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</si>
  <si>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</si>
  <si>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</si>
  <si>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</si>
  <si>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</si>
  <si>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</si>
  <si>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</si>
  <si>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</si>
  <si>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</si>
  <si>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>مواد مصرفی برشکاری کفی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</si>
  <si>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</si>
  <si>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</si>
  <si>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</si>
  <si>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</si>
  <si>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</si>
  <si>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</si>
  <si>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</si>
  <si>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</si>
  <si>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</si>
  <si>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</si>
  <si>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</si>
  <si>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</si>
  <si>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</si>
  <si>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</si>
  <si>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</si>
  <si>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</si>
  <si>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</si>
  <si>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</si>
  <si>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</si>
  <si>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</si>
  <si>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>کفش پارس</t>
  </si>
  <si>
    <t xml:space="preserve">تایم استاندارد </t>
  </si>
  <si>
    <t>268/2</t>
  </si>
  <si>
    <t xml:space="preserve">کش 8 سانت مشکی </t>
  </si>
  <si>
    <t xml:space="preserve">ریتمو پشت فتر عسلی  </t>
  </si>
  <si>
    <t xml:space="preserve">مشکی </t>
  </si>
  <si>
    <t xml:space="preserve">ریتمو پشت فتر مشکی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</si>
</sst>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2" x14ac:knownFonts="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b/>
      <sz val="26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2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14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20" fontId="31" fillId="0" borderId="1" xfId="0" applyNumberFormat="1" applyFont="1" applyBorder="1" applyAlignment="1" applyProtection="1">
      <alignment horizontal="center" vertical="center" wrapText="1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28" fillId="0" borderId="25" xfId="0" applyFont="1" applyBorder="1" applyAlignment="1" applyProtection="1">
      <alignment horizontal="center" vertical="center"/>
      <protection locked="0"/>
    </xf>
    <xf numFmtId="0" fontId="28" fillId="0" borderId="0" xfId="0" applyFont="1" applyBorder="1" applyAlignment="1" applyProtection="1">
      <alignment horizontal="center" vertical="center"/>
      <protection locked="0"/>
    </xf>
    <xf numFmtId="0" fontId="28" fillId="0" borderId="5" xfId="0" applyFont="1" applyBorder="1" applyAlignment="1" applyProtection="1">
      <alignment horizontal="center" vertical="center"/>
      <protection locked="0"/>
    </xf>
    <xf numFmtId="0" fontId="28" fillId="0" borderId="3" xfId="0" applyFont="1" applyBorder="1" applyAlignment="1" applyProtection="1">
      <alignment horizontal="center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30" fillId="0" borderId="8" xfId="0" applyFont="1" applyBorder="1" applyAlignment="1" applyProtection="1">
      <alignment horizontal="center" wrapText="1"/>
      <protection locked="0"/>
    </xf>
    <xf numFmtId="0" fontId="30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30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6" fillId="0" borderId="45" xfId="0" applyFont="1" applyBorder="1" applyAlignment="1" applyProtection="1">
      <alignment horizontal="center" vertical="center"/>
      <protection hidden="1"/>
    </xf>
    <xf numFmtId="0" fontId="6" fillId="0" borderId="47" xfId="0" applyFont="1" applyBorder="1" applyAlignment="1" applyProtection="1">
      <alignment horizontal="center" vertical="center"/>
      <protection hidden="1"/>
    </xf>
    <xf numFmtId="0" fontId="6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4" fillId="0" borderId="44" xfId="0" applyFont="1" applyFill="1" applyBorder="1" applyAlignment="1" applyProtection="1">
      <alignment horizontal="center" vertical="center"/>
      <protection locked="0"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9" fillId="0" borderId="39" xfId="0" applyFont="1" applyFill="1" applyBorder="1" applyAlignment="1" applyProtection="1">
      <alignment horizontal="center" vertical="center"/>
      <protection hidden="1"/>
    </xf>
    <xf numFmtId="0" fontId="29" fillId="0" borderId="38" xfId="0" applyFont="1" applyFill="1" applyBorder="1" applyAlignment="1" applyProtection="1">
      <alignment horizontal="center" vertical="center"/>
      <protection hidden="1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3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9" fillId="0" borderId="3" xfId="0" applyFont="1" applyFill="1" applyBorder="1" applyAlignment="1" applyProtection="1">
      <alignment horizontal="center" vertical="center"/>
      <protection hidden="1"/>
    </xf>
    <xf numFmtId="0" fontId="29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11" xfId="0" applyFont="1" applyFill="1" applyBorder="1" applyAlignment="1" applyProtection="1">
      <alignment horizont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71166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 editAs="oneCell">
    <xdr:from>
      <xdr:col>11</xdr:col>
      <xdr:colOff>401983</xdr:colOff>
      <xdr:row>29</xdr:row>
      <xdr:rowOff>21167</xdr:rowOff>
    </xdr:from>
    <xdr:to>
      <xdr:col>14</xdr:col>
      <xdr:colOff>1153583</xdr:colOff>
      <xdr:row>34</xdr:row>
      <xdr:rowOff>201083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8571167" y="6519334"/>
          <a:ext cx="2074517" cy="13229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S16" sqref="S16"/>
    </sheetView>
  </sheetViews>
  <sheetFormatPr defaultRowHeight="28.35" customHeight="1" x14ac:dyDescent="0.2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5" style="1" customWidth="1"/>
    <col min="16" max="16" width="2.5" style="3" customWidth="1"/>
    <col min="17" max="17" width="6" style="1" customWidth="1"/>
    <col min="18" max="18" width="9.125" style="1" customWidth="1"/>
    <col min="19" max="19" width="10.25" style="1" customWidth="1"/>
    <col min="20" max="20" width="10.5" style="1" customWidth="1"/>
    <col min="21" max="21" width="7.375" style="1" customWidth="1"/>
    <col min="22" max="22" width="10.5" style="1" customWidth="1"/>
    <col min="23" max="23" width="7.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161" t="s">
        <v>32</v>
      </c>
      <c r="C1" s="162"/>
      <c r="D1" s="163">
        <v>0</v>
      </c>
      <c r="E1" s="163"/>
      <c r="F1" s="164" t="s">
        <v>35</v>
      </c>
      <c r="G1" s="164"/>
      <c r="H1" s="164"/>
      <c r="I1" s="164"/>
      <c r="J1" s="164"/>
      <c r="K1" s="164"/>
      <c r="L1" s="164"/>
      <c r="M1" s="120"/>
      <c r="N1" s="159"/>
      <c r="O1" s="103"/>
      <c r="P1" s="138"/>
      <c r="Q1" s="138"/>
      <c r="R1" s="102"/>
      <c r="S1" s="101"/>
    </row>
    <row r="2" spans="2:36" ht="15.75" customHeight="1" x14ac:dyDescent="0.75">
      <c r="B2" s="151" t="s">
        <v>33</v>
      </c>
      <c r="C2" s="152"/>
      <c r="D2" s="117">
        <v>9</v>
      </c>
      <c r="E2" s="117">
        <v>4</v>
      </c>
      <c r="F2" s="117">
        <v>1401</v>
      </c>
      <c r="G2" s="99"/>
      <c r="H2" s="155" t="s">
        <v>37</v>
      </c>
      <c r="I2" s="156"/>
      <c r="J2" s="122"/>
      <c r="K2" s="118" t="s">
        <v>36</v>
      </c>
      <c r="L2" s="121"/>
      <c r="M2" s="121"/>
      <c r="N2" s="160"/>
      <c r="O2" s="112"/>
      <c r="Q2" s="3"/>
      <c r="R2" s="3"/>
    </row>
    <row r="3" spans="2:36" ht="15.75" customHeight="1" x14ac:dyDescent="0.2">
      <c r="B3" s="153" t="s">
        <v>34</v>
      </c>
      <c r="C3" s="154"/>
      <c r="D3" s="117"/>
      <c r="E3" s="117"/>
      <c r="F3" s="117">
        <v>1401</v>
      </c>
      <c r="G3" s="99"/>
      <c r="H3" s="155" t="s">
        <v>38</v>
      </c>
      <c r="I3" s="156"/>
      <c r="J3" s="122"/>
      <c r="K3" s="118" t="s">
        <v>36</v>
      </c>
      <c r="L3" s="98"/>
      <c r="M3" s="157" t="s">
        <v>41</v>
      </c>
      <c r="N3" s="157"/>
      <c r="O3" s="158" t="s">
        <v>43</v>
      </c>
      <c r="Q3" s="3"/>
      <c r="R3" s="3"/>
    </row>
    <row r="4" spans="2:36" ht="15.75" customHeight="1" x14ac:dyDescent="0.25">
      <c r="B4" s="151" t="s">
        <v>40</v>
      </c>
      <c r="C4" s="152"/>
      <c r="D4" s="116"/>
      <c r="E4" s="119"/>
      <c r="F4" s="117">
        <v>1401</v>
      </c>
      <c r="G4" s="99"/>
      <c r="H4" s="155" t="s">
        <v>39</v>
      </c>
      <c r="I4" s="156"/>
      <c r="J4" s="123"/>
      <c r="K4" s="118" t="s">
        <v>36</v>
      </c>
      <c r="L4" s="98"/>
      <c r="M4" s="157"/>
      <c r="N4" s="157"/>
      <c r="O4" s="158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25">
      <c r="B6" s="139" t="s">
        <v>31</v>
      </c>
      <c r="C6" s="140"/>
      <c r="D6" s="140"/>
      <c r="E6" s="95" t="s">
        <v>30</v>
      </c>
      <c r="F6" s="94">
        <f>R6</f>
        <v>36</v>
      </c>
      <c r="G6" s="94">
        <f t="shared" ref="G6:L7" si="0">S6</f>
        <v>37</v>
      </c>
      <c r="H6" s="94">
        <f t="shared" si="0"/>
        <v>38</v>
      </c>
      <c r="I6" s="94">
        <f t="shared" si="0"/>
        <v>39</v>
      </c>
      <c r="J6" s="94">
        <f t="shared" si="0"/>
        <v>40</v>
      </c>
      <c r="K6" s="94">
        <f t="shared" si="0"/>
        <v>41</v>
      </c>
      <c r="L6" s="94">
        <f t="shared" si="0"/>
        <v>42</v>
      </c>
      <c r="M6" s="93" t="s">
        <v>29</v>
      </c>
      <c r="N6" s="229" t="s">
        <v>11</v>
      </c>
      <c r="O6" s="231">
        <v>227</v>
      </c>
      <c r="P6" s="84"/>
      <c r="Q6" s="92" t="s">
        <v>30</v>
      </c>
      <c r="R6" s="134">
        <v>36</v>
      </c>
      <c r="S6" s="135">
        <v>37</v>
      </c>
      <c r="T6" s="135">
        <v>38</v>
      </c>
      <c r="U6" s="135">
        <v>39</v>
      </c>
      <c r="V6" s="135">
        <v>40</v>
      </c>
      <c r="W6" s="135">
        <v>41</v>
      </c>
      <c r="X6" s="136">
        <v>42</v>
      </c>
      <c r="Y6" s="92" t="s">
        <v>29</v>
      </c>
    </row>
    <row r="7" spans="2:36" ht="18" customHeight="1" thickBot="1" x14ac:dyDescent="0.25">
      <c r="B7" s="141" t="s">
        <v>45</v>
      </c>
      <c r="C7" s="142"/>
      <c r="D7" s="142"/>
      <c r="E7" s="91" t="s">
        <v>28</v>
      </c>
      <c r="F7" s="90">
        <f>R7</f>
        <v>30</v>
      </c>
      <c r="G7" s="90">
        <f t="shared" si="0"/>
        <v>45</v>
      </c>
      <c r="H7" s="90">
        <f t="shared" si="0"/>
        <v>60</v>
      </c>
      <c r="I7" s="90">
        <f t="shared" si="0"/>
        <v>30</v>
      </c>
      <c r="J7" s="90">
        <f t="shared" si="0"/>
        <v>15</v>
      </c>
      <c r="K7" s="90">
        <f t="shared" si="0"/>
        <v>0</v>
      </c>
      <c r="L7" s="90">
        <f t="shared" si="0"/>
        <v>0</v>
      </c>
      <c r="M7" s="90">
        <f t="shared" ref="M7" si="1">Y7</f>
        <v>180</v>
      </c>
      <c r="N7" s="230"/>
      <c r="O7" s="232"/>
      <c r="P7" s="89"/>
      <c r="Q7" s="88" t="s">
        <v>28</v>
      </c>
      <c r="R7" s="87">
        <v>30</v>
      </c>
      <c r="S7" s="87">
        <v>45</v>
      </c>
      <c r="T7" s="87">
        <v>60</v>
      </c>
      <c r="U7" s="87">
        <v>30</v>
      </c>
      <c r="V7" s="87">
        <v>15</v>
      </c>
      <c r="W7" s="87"/>
      <c r="X7" s="86">
        <v>0</v>
      </c>
      <c r="Y7" s="85">
        <f>SUM(R7:X7)</f>
        <v>180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25">
      <c r="B8" s="141"/>
      <c r="C8" s="142"/>
      <c r="D8" s="142"/>
      <c r="E8" s="145" t="s">
        <v>27</v>
      </c>
      <c r="F8" s="147"/>
      <c r="G8" s="147"/>
      <c r="H8" s="147"/>
      <c r="I8" s="147"/>
      <c r="J8" s="147"/>
      <c r="K8" s="147"/>
      <c r="L8" s="147"/>
      <c r="M8" s="179"/>
      <c r="N8" s="233" t="s">
        <v>26</v>
      </c>
      <c r="O8" s="235" t="s">
        <v>48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25">
      <c r="B9" s="143"/>
      <c r="C9" s="144"/>
      <c r="D9" s="144"/>
      <c r="E9" s="146"/>
      <c r="F9" s="148"/>
      <c r="G9" s="148"/>
      <c r="H9" s="148"/>
      <c r="I9" s="148"/>
      <c r="J9" s="148"/>
      <c r="K9" s="148"/>
      <c r="L9" s="148"/>
      <c r="M9" s="180"/>
      <c r="N9" s="234"/>
      <c r="O9" s="236"/>
      <c r="P9" s="74"/>
      <c r="Q9" s="149" t="s">
        <v>25</v>
      </c>
      <c r="R9" s="150"/>
      <c r="S9" s="79">
        <v>540</v>
      </c>
      <c r="T9" s="3"/>
    </row>
    <row r="10" spans="2:36" s="3" customFormat="1" ht="2.85" customHeight="1" thickBot="1" x14ac:dyDescent="0.25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187" t="s">
        <v>24</v>
      </c>
      <c r="D11" s="187"/>
      <c r="E11" s="187"/>
      <c r="F11" s="53" t="s">
        <v>6</v>
      </c>
      <c r="G11" s="188" t="s">
        <v>9</v>
      </c>
      <c r="H11" s="188"/>
      <c r="I11" s="188" t="s">
        <v>5</v>
      </c>
      <c r="J11" s="188"/>
      <c r="K11" s="189" t="s">
        <v>8</v>
      </c>
      <c r="L11" s="190"/>
      <c r="M11" s="176" t="s">
        <v>10</v>
      </c>
      <c r="N11" s="177"/>
      <c r="O11" s="178"/>
      <c r="P11" s="18"/>
      <c r="Q11" s="55" t="s">
        <v>16</v>
      </c>
      <c r="R11" s="54" t="s">
        <v>15</v>
      </c>
      <c r="S11" s="165" t="s">
        <v>24</v>
      </c>
      <c r="T11" s="166"/>
      <c r="U11" s="53" t="s">
        <v>6</v>
      </c>
      <c r="V11" s="52" t="s">
        <v>5</v>
      </c>
      <c r="X11" s="51"/>
      <c r="Y11" s="51"/>
    </row>
    <row r="12" spans="2:36" ht="19.7" customHeight="1" thickBot="1" x14ac:dyDescent="0.25">
      <c r="B12" s="50">
        <v>1</v>
      </c>
      <c r="C12" s="167" t="str">
        <f>IF(S12="","",S12)</f>
        <v xml:space="preserve">ریتمو پشت فتر مشکی </v>
      </c>
      <c r="D12" s="168"/>
      <c r="E12" s="169"/>
      <c r="F12" s="19" t="str">
        <f>IF(C12="","",IF(U12="","",U12))</f>
        <v>متر</v>
      </c>
      <c r="G12" s="170">
        <f>IF(C12="","",$M$7)</f>
        <v>180</v>
      </c>
      <c r="H12" s="170"/>
      <c r="I12" s="171">
        <f>IF(C12="","",AA12)</f>
        <v>4</v>
      </c>
      <c r="J12" s="171"/>
      <c r="K12" s="172"/>
      <c r="L12" s="173"/>
      <c r="M12" s="237"/>
      <c r="N12" s="238"/>
      <c r="O12" s="239"/>
      <c r="P12" s="49"/>
      <c r="Q12" s="71">
        <v>1</v>
      </c>
      <c r="R12" s="124"/>
      <c r="S12" s="174" t="s">
        <v>49</v>
      </c>
      <c r="T12" s="175"/>
      <c r="U12" s="125" t="s">
        <v>42</v>
      </c>
      <c r="V12" s="126">
        <v>12</v>
      </c>
      <c r="X12" s="22"/>
      <c r="Y12" s="22"/>
      <c r="AA12" s="6">
        <f>($M$7*V12)/$S$9</f>
        <v>4</v>
      </c>
    </row>
    <row r="13" spans="2:36" ht="19.7" customHeight="1" x14ac:dyDescent="0.2">
      <c r="B13" s="46">
        <v>2</v>
      </c>
      <c r="C13" s="208" t="str">
        <f>IF(S13="","",S13)</f>
        <v xml:space="preserve">کش 8 سانت مشکی </v>
      </c>
      <c r="D13" s="208"/>
      <c r="E13" s="208"/>
      <c r="F13" s="19" t="str">
        <f>IF(C13="","",IF(U13="","",U13))</f>
        <v>متر</v>
      </c>
      <c r="G13" s="170">
        <f>IF(C13="","",$M$7)</f>
        <v>180</v>
      </c>
      <c r="H13" s="170"/>
      <c r="I13" s="171">
        <f>IF(C13="","",AA13)</f>
        <v>7</v>
      </c>
      <c r="J13" s="171"/>
      <c r="K13" s="185"/>
      <c r="L13" s="186"/>
      <c r="M13" s="237"/>
      <c r="N13" s="238"/>
      <c r="O13" s="239"/>
      <c r="P13" s="45"/>
      <c r="Q13" s="70">
        <v>2</v>
      </c>
      <c r="R13" s="127"/>
      <c r="S13" s="196" t="s">
        <v>46</v>
      </c>
      <c r="T13" s="197"/>
      <c r="U13" s="125" t="s">
        <v>42</v>
      </c>
      <c r="V13" s="129">
        <v>21</v>
      </c>
      <c r="X13" s="22"/>
      <c r="Y13" s="22"/>
      <c r="AA13" s="6">
        <f t="shared" ref="AA13:AA15" si="2">($M$7*V13)/$S$9</f>
        <v>7</v>
      </c>
    </row>
    <row r="14" spans="2:36" ht="19.7" customHeight="1" x14ac:dyDescent="0.2">
      <c r="B14" s="46">
        <v>3</v>
      </c>
      <c r="C14" s="208" t="str">
        <f>IF(S14="","",S14)</f>
        <v/>
      </c>
      <c r="D14" s="208"/>
      <c r="E14" s="208"/>
      <c r="F14" s="19" t="str">
        <f>IF(C14="","",IF(U14="","",U14))</f>
        <v/>
      </c>
      <c r="G14" s="170" t="str">
        <f>IF(C14="","",$M$7)</f>
        <v/>
      </c>
      <c r="H14" s="170"/>
      <c r="I14" s="171" t="str">
        <f>IF(C14="","",AA14)</f>
        <v/>
      </c>
      <c r="J14" s="171"/>
      <c r="K14" s="209"/>
      <c r="L14" s="210"/>
      <c r="M14" s="237"/>
      <c r="N14" s="238"/>
      <c r="O14" s="239"/>
      <c r="P14" s="11"/>
      <c r="Q14" s="70">
        <v>3</v>
      </c>
      <c r="R14" s="127"/>
      <c r="S14" s="196"/>
      <c r="T14" s="197"/>
      <c r="U14" s="128"/>
      <c r="V14" s="130"/>
      <c r="X14" s="22"/>
      <c r="Y14" s="22"/>
      <c r="AA14" s="6">
        <f t="shared" si="2"/>
        <v>0</v>
      </c>
    </row>
    <row r="15" spans="2:36" ht="19.7" customHeight="1" thickBot="1" x14ac:dyDescent="0.25">
      <c r="B15" s="69">
        <v>4</v>
      </c>
      <c r="C15" s="211" t="str">
        <f>IF(S15="","",S15)</f>
        <v/>
      </c>
      <c r="D15" s="211"/>
      <c r="E15" s="211"/>
      <c r="F15" s="68" t="str">
        <f>IF(C15="","",IF(U15="","",U15))</f>
        <v/>
      </c>
      <c r="G15" s="212" t="str">
        <f>IF(C15="","",$M$7)</f>
        <v/>
      </c>
      <c r="H15" s="212"/>
      <c r="I15" s="216" t="str">
        <f>IF(C15="","",AA15)</f>
        <v/>
      </c>
      <c r="J15" s="216"/>
      <c r="K15" s="217"/>
      <c r="L15" s="218"/>
      <c r="M15" s="237"/>
      <c r="N15" s="238"/>
      <c r="O15" s="239"/>
      <c r="P15" s="45"/>
      <c r="Q15" s="67">
        <v>4</v>
      </c>
      <c r="R15" s="131"/>
      <c r="S15" s="206"/>
      <c r="T15" s="207"/>
      <c r="U15" s="132"/>
      <c r="V15" s="133"/>
      <c r="X15" s="22"/>
      <c r="Y15" s="22"/>
      <c r="AA15" s="6">
        <f t="shared" si="2"/>
        <v>0</v>
      </c>
      <c r="AD15" s="63"/>
    </row>
    <row r="16" spans="2:36" ht="17.100000000000001" customHeight="1" x14ac:dyDescent="0.2">
      <c r="B16" s="241" t="s">
        <v>13</v>
      </c>
      <c r="C16" s="242"/>
      <c r="D16" s="243"/>
      <c r="E16" s="191" t="s">
        <v>3</v>
      </c>
      <c r="F16" s="192"/>
      <c r="G16" s="193"/>
      <c r="H16" s="219" t="s">
        <v>2</v>
      </c>
      <c r="I16" s="220"/>
      <c r="J16" s="221"/>
      <c r="K16" s="213" t="s">
        <v>1</v>
      </c>
      <c r="L16" s="214"/>
      <c r="M16" s="214"/>
      <c r="N16" s="215"/>
      <c r="O16" s="66" t="s">
        <v>44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25">
      <c r="B17" s="244"/>
      <c r="C17" s="245"/>
      <c r="D17" s="246"/>
      <c r="E17" s="247"/>
      <c r="F17" s="248"/>
      <c r="G17" s="249"/>
      <c r="H17" s="250"/>
      <c r="I17" s="251"/>
      <c r="J17" s="252"/>
      <c r="K17" s="253"/>
      <c r="L17" s="245"/>
      <c r="M17" s="245"/>
      <c r="N17" s="246"/>
      <c r="O17" s="137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25">
      <c r="B18" s="240"/>
      <c r="C18" s="240"/>
      <c r="D18" s="240"/>
      <c r="E18" s="240"/>
      <c r="F18" s="240"/>
      <c r="G18" s="240"/>
      <c r="H18" s="240"/>
      <c r="I18" s="240"/>
      <c r="J18" s="240"/>
      <c r="K18" s="240"/>
      <c r="L18" s="240"/>
      <c r="M18" s="240"/>
      <c r="N18" s="240"/>
      <c r="O18" s="240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181" t="s">
        <v>12</v>
      </c>
      <c r="C20" s="182"/>
      <c r="D20" s="183" t="str">
        <f>$B$7</f>
        <v>268/2</v>
      </c>
      <c r="E20" s="184"/>
      <c r="F20" s="107"/>
      <c r="G20" s="182" t="s">
        <v>11</v>
      </c>
      <c r="H20" s="182"/>
      <c r="I20" s="182"/>
      <c r="J20" s="183">
        <f>$O$6</f>
        <v>227</v>
      </c>
      <c r="K20" s="183"/>
      <c r="L20" s="183"/>
      <c r="M20" s="259" t="s">
        <v>10</v>
      </c>
      <c r="N20" s="199"/>
      <c r="O20" s="200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25">
      <c r="B21" s="260" t="s">
        <v>7</v>
      </c>
      <c r="C21" s="261"/>
      <c r="D21" s="261"/>
      <c r="E21" s="262"/>
      <c r="F21" s="31" t="s">
        <v>6</v>
      </c>
      <c r="G21" s="263" t="s">
        <v>9</v>
      </c>
      <c r="H21" s="264"/>
      <c r="I21" s="265" t="s">
        <v>5</v>
      </c>
      <c r="J21" s="266"/>
      <c r="K21" s="267" t="s">
        <v>8</v>
      </c>
      <c r="L21" s="268"/>
      <c r="M21" s="297"/>
      <c r="N21" s="298"/>
      <c r="O21" s="158"/>
      <c r="P21" s="109"/>
      <c r="Q21" s="302" t="s">
        <v>7</v>
      </c>
      <c r="R21" s="303"/>
      <c r="S21" s="303"/>
      <c r="T21" s="304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25">
      <c r="B22" s="28">
        <v>1</v>
      </c>
      <c r="C22" s="305" t="str">
        <f>IF(S22="","",S22)</f>
        <v/>
      </c>
      <c r="D22" s="306"/>
      <c r="E22" s="306"/>
      <c r="F22" s="27" t="str">
        <f>IF(C22="","",IF(U22="","",U22))</f>
        <v/>
      </c>
      <c r="G22" s="307" t="str">
        <f>IF(C22="","",$M$7)</f>
        <v/>
      </c>
      <c r="H22" s="307"/>
      <c r="I22" s="308" t="str">
        <f>IF(C22="","",AA22)</f>
        <v/>
      </c>
      <c r="J22" s="308"/>
      <c r="K22" s="309"/>
      <c r="L22" s="310"/>
      <c r="M22" s="297"/>
      <c r="N22" s="298"/>
      <c r="O22" s="158"/>
      <c r="P22" s="11"/>
      <c r="Q22" s="26">
        <v>1</v>
      </c>
      <c r="R22" s="25"/>
      <c r="S22" s="311"/>
      <c r="T22" s="311"/>
      <c r="U22" s="24"/>
      <c r="V22" s="23"/>
      <c r="X22" s="22"/>
      <c r="Y22" s="22"/>
      <c r="AA22" s="6">
        <f>($M$7*V22)/$S$9</f>
        <v>0</v>
      </c>
    </row>
    <row r="23" spans="2:30" s="32" customFormat="1" ht="19.5" customHeight="1" x14ac:dyDescent="0.2">
      <c r="B23" s="21">
        <v>2</v>
      </c>
      <c r="C23" s="269" t="str">
        <f>IF(S23="","",S23)</f>
        <v/>
      </c>
      <c r="D23" s="208"/>
      <c r="E23" s="208"/>
      <c r="F23" s="19" t="str">
        <f>IF(C23="","",IF(U23="","",U23))</f>
        <v/>
      </c>
      <c r="G23" s="222" t="str">
        <f>IF(C23="","",$M$7)</f>
        <v/>
      </c>
      <c r="H23" s="223"/>
      <c r="I23" s="171" t="str">
        <f>IF(C23="","",AA23)</f>
        <v/>
      </c>
      <c r="J23" s="171"/>
      <c r="K23" s="209"/>
      <c r="L23" s="210"/>
      <c r="M23" s="297"/>
      <c r="N23" s="298"/>
      <c r="O23" s="158"/>
      <c r="P23" s="109"/>
      <c r="Q23" s="17">
        <v>2</v>
      </c>
      <c r="R23" s="16"/>
      <c r="S23" s="311"/>
      <c r="T23" s="311"/>
      <c r="U23" s="15"/>
      <c r="V23" s="14"/>
      <c r="X23" s="22"/>
      <c r="Y23" s="22"/>
      <c r="AA23" s="6">
        <f t="shared" ref="AA23:AA25" si="3">($M$7*V23)/$S$9</f>
        <v>0</v>
      </c>
    </row>
    <row r="24" spans="2:30" s="32" customFormat="1" ht="19.5" customHeight="1" x14ac:dyDescent="0.2">
      <c r="B24" s="20">
        <v>3</v>
      </c>
      <c r="C24" s="269" t="str">
        <f>IF(S24="","",S24)</f>
        <v/>
      </c>
      <c r="D24" s="208"/>
      <c r="E24" s="208"/>
      <c r="F24" s="19" t="str">
        <f>IF(C24="","",IF(U24="","",U24))</f>
        <v/>
      </c>
      <c r="G24" s="222" t="str">
        <f>IF(C24="","",$M$7)</f>
        <v/>
      </c>
      <c r="H24" s="223"/>
      <c r="I24" s="171" t="str">
        <f>IF(C24="","",AA24)</f>
        <v/>
      </c>
      <c r="J24" s="171"/>
      <c r="K24" s="209"/>
      <c r="L24" s="210"/>
      <c r="M24" s="297"/>
      <c r="N24" s="298"/>
      <c r="O24" s="158"/>
      <c r="P24" s="108"/>
      <c r="Q24" s="17">
        <v>3</v>
      </c>
      <c r="R24" s="16"/>
      <c r="S24" s="224"/>
      <c r="T24" s="224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25">
      <c r="B25" s="13">
        <v>4</v>
      </c>
      <c r="C25" s="225" t="str">
        <f>IF(S25="","",S25)</f>
        <v/>
      </c>
      <c r="D25" s="226"/>
      <c r="E25" s="226"/>
      <c r="F25" s="12" t="str">
        <f>IF(C25="","",IF(U25="","",U25))</f>
        <v/>
      </c>
      <c r="G25" s="312" t="str">
        <f>IF(C25="","",$M$7)</f>
        <v/>
      </c>
      <c r="H25" s="313"/>
      <c r="I25" s="274" t="str">
        <f>IF(C25="","",AA25)</f>
        <v/>
      </c>
      <c r="J25" s="274"/>
      <c r="K25" s="275"/>
      <c r="L25" s="276"/>
      <c r="M25" s="299"/>
      <c r="N25" s="300"/>
      <c r="O25" s="301"/>
      <c r="P25" s="11"/>
      <c r="Q25" s="10">
        <v>4</v>
      </c>
      <c r="R25" s="9"/>
      <c r="S25" s="277"/>
      <c r="T25" s="277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">
      <c r="B26" s="241" t="s">
        <v>4</v>
      </c>
      <c r="C26" s="242"/>
      <c r="D26" s="243"/>
      <c r="E26" s="191" t="s">
        <v>3</v>
      </c>
      <c r="F26" s="192"/>
      <c r="G26" s="193"/>
      <c r="H26" s="219" t="s">
        <v>2</v>
      </c>
      <c r="I26" s="220"/>
      <c r="J26" s="221"/>
      <c r="K26" s="213" t="s">
        <v>1</v>
      </c>
      <c r="L26" s="214"/>
      <c r="M26" s="214"/>
      <c r="N26" s="215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25">
      <c r="B27" s="244"/>
      <c r="C27" s="245"/>
      <c r="D27" s="246"/>
      <c r="E27" s="247"/>
      <c r="F27" s="248"/>
      <c r="G27" s="249"/>
      <c r="H27" s="250"/>
      <c r="I27" s="251"/>
      <c r="J27" s="252"/>
      <c r="K27" s="253"/>
      <c r="L27" s="245"/>
      <c r="M27" s="245"/>
      <c r="N27" s="246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25">
      <c r="B28" s="270"/>
      <c r="C28" s="270"/>
      <c r="D28" s="270"/>
      <c r="E28" s="270"/>
      <c r="F28" s="270"/>
      <c r="G28" s="270"/>
      <c r="H28" s="270"/>
      <c r="I28" s="270"/>
      <c r="J28" s="270"/>
      <c r="K28" s="270"/>
      <c r="L28" s="270"/>
      <c r="M28" s="270"/>
      <c r="N28" s="270"/>
      <c r="O28" s="270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25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">
      <c r="B30" s="194" t="s">
        <v>30</v>
      </c>
      <c r="C30" s="195"/>
      <c r="D30" s="94">
        <f>F6</f>
        <v>36</v>
      </c>
      <c r="E30" s="94">
        <f t="shared" ref="E30:J30" si="4">G6</f>
        <v>37</v>
      </c>
      <c r="F30" s="94">
        <f t="shared" si="4"/>
        <v>38</v>
      </c>
      <c r="G30" s="94">
        <f t="shared" si="4"/>
        <v>39</v>
      </c>
      <c r="H30" s="94">
        <f t="shared" si="4"/>
        <v>40</v>
      </c>
      <c r="I30" s="94">
        <f t="shared" si="4"/>
        <v>41</v>
      </c>
      <c r="J30" s="94">
        <f t="shared" si="4"/>
        <v>42</v>
      </c>
      <c r="K30" s="195" t="s">
        <v>29</v>
      </c>
      <c r="L30" s="203"/>
      <c r="M30" s="199" t="s">
        <v>10</v>
      </c>
      <c r="N30" s="199"/>
      <c r="O30" s="200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25">
      <c r="B31" s="198" t="s">
        <v>28</v>
      </c>
      <c r="C31" s="148"/>
      <c r="D31" s="111">
        <f>F7</f>
        <v>30</v>
      </c>
      <c r="E31" s="111">
        <f t="shared" ref="E31:J31" si="5">G7</f>
        <v>45</v>
      </c>
      <c r="F31" s="111">
        <f t="shared" si="5"/>
        <v>60</v>
      </c>
      <c r="G31" s="111">
        <f t="shared" si="5"/>
        <v>30</v>
      </c>
      <c r="H31" s="111">
        <f t="shared" si="5"/>
        <v>15</v>
      </c>
      <c r="I31" s="111">
        <f t="shared" si="5"/>
        <v>0</v>
      </c>
      <c r="J31" s="111">
        <f t="shared" si="5"/>
        <v>0</v>
      </c>
      <c r="K31" s="204">
        <f>J31+I31+H31+G31+F31+E31+D31</f>
        <v>180</v>
      </c>
      <c r="L31" s="205"/>
      <c r="M31" s="201"/>
      <c r="N31" s="201"/>
      <c r="O31" s="202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54" t="s">
        <v>12</v>
      </c>
      <c r="C32" s="255"/>
      <c r="D32" s="256" t="str">
        <f>$B$7</f>
        <v>268/2</v>
      </c>
      <c r="E32" s="257"/>
      <c r="F32" s="110"/>
      <c r="G32" s="255" t="s">
        <v>11</v>
      </c>
      <c r="H32" s="255"/>
      <c r="I32" s="255"/>
      <c r="J32" s="256">
        <f>$O$6</f>
        <v>227</v>
      </c>
      <c r="K32" s="256"/>
      <c r="L32" s="256"/>
      <c r="M32" s="258"/>
      <c r="N32" s="201"/>
      <c r="O32" s="202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25">
      <c r="B33" s="57" t="s">
        <v>16</v>
      </c>
      <c r="C33" s="280" t="s">
        <v>23</v>
      </c>
      <c r="D33" s="280"/>
      <c r="E33" s="280"/>
      <c r="F33" s="56" t="s">
        <v>6</v>
      </c>
      <c r="G33" s="290" t="s">
        <v>9</v>
      </c>
      <c r="H33" s="290"/>
      <c r="I33" s="290" t="s">
        <v>5</v>
      </c>
      <c r="J33" s="290"/>
      <c r="K33" s="227" t="s">
        <v>8</v>
      </c>
      <c r="L33" s="228"/>
      <c r="M33" s="287"/>
      <c r="N33" s="157"/>
      <c r="O33" s="288"/>
      <c r="P33" s="18"/>
      <c r="Q33" s="55" t="s">
        <v>16</v>
      </c>
      <c r="R33" s="54" t="s">
        <v>15</v>
      </c>
      <c r="S33" s="165" t="s">
        <v>22</v>
      </c>
      <c r="T33" s="166"/>
      <c r="U33" s="53" t="s">
        <v>6</v>
      </c>
      <c r="V33" s="52" t="s">
        <v>5</v>
      </c>
      <c r="X33" s="51"/>
      <c r="Y33" s="51"/>
    </row>
    <row r="34" spans="2:27" ht="19.7" customHeight="1" x14ac:dyDescent="0.2">
      <c r="B34" s="50">
        <v>1</v>
      </c>
      <c r="C34" s="167" t="str">
        <f>IF(S34="","",S34)</f>
        <v xml:space="preserve">ریتمو پشت فتر عسلی  </v>
      </c>
      <c r="D34" s="168"/>
      <c r="E34" s="169"/>
      <c r="F34" s="19" t="str">
        <f>IF(C34="","",IF(U34="","",U34))</f>
        <v>متر</v>
      </c>
      <c r="G34" s="170">
        <f>IF(C34="","",$M$7)</f>
        <v>180</v>
      </c>
      <c r="H34" s="170"/>
      <c r="I34" s="171">
        <f>IF(C34="","",AA34)</f>
        <v>5.5</v>
      </c>
      <c r="J34" s="171"/>
      <c r="K34" s="172"/>
      <c r="L34" s="283"/>
      <c r="M34" s="287"/>
      <c r="N34" s="157"/>
      <c r="O34" s="288"/>
      <c r="P34" s="49"/>
      <c r="Q34" s="26">
        <v>1</v>
      </c>
      <c r="R34" s="48"/>
      <c r="S34" s="284" t="s">
        <v>47</v>
      </c>
      <c r="T34" s="285"/>
      <c r="U34" s="24" t="s">
        <v>42</v>
      </c>
      <c r="V34" s="47">
        <v>16.5</v>
      </c>
      <c r="X34" s="22"/>
      <c r="Y34" s="22"/>
      <c r="AA34" s="6">
        <f>($M$7*V34)/$S$9</f>
        <v>5.5</v>
      </c>
    </row>
    <row r="35" spans="2:27" ht="19.7" customHeight="1" thickBot="1" x14ac:dyDescent="0.25">
      <c r="B35" s="46">
        <v>2</v>
      </c>
      <c r="C35" s="208" t="str">
        <f>IF(S35="","",S35)</f>
        <v/>
      </c>
      <c r="D35" s="208"/>
      <c r="E35" s="208"/>
      <c r="F35" s="19" t="str">
        <f>IF(C35="","",IF(U35="","",U35))</f>
        <v/>
      </c>
      <c r="G35" s="170" t="str">
        <f>IF(C35="","",$M$7)</f>
        <v/>
      </c>
      <c r="H35" s="170"/>
      <c r="I35" s="171" t="str">
        <f>IF(C35="","",AA35)</f>
        <v/>
      </c>
      <c r="J35" s="171"/>
      <c r="K35" s="185"/>
      <c r="L35" s="286"/>
      <c r="M35" s="260"/>
      <c r="N35" s="261"/>
      <c r="O35" s="289"/>
      <c r="P35" s="45"/>
      <c r="Q35" s="10">
        <v>2</v>
      </c>
      <c r="R35" s="44"/>
      <c r="S35" s="281"/>
      <c r="T35" s="282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">
      <c r="B36" s="241" t="s">
        <v>13</v>
      </c>
      <c r="C36" s="242"/>
      <c r="D36" s="243"/>
      <c r="E36" s="191" t="s">
        <v>3</v>
      </c>
      <c r="F36" s="192"/>
      <c r="G36" s="193"/>
      <c r="H36" s="219" t="s">
        <v>2</v>
      </c>
      <c r="I36" s="220"/>
      <c r="J36" s="221"/>
      <c r="K36" s="213" t="s">
        <v>1</v>
      </c>
      <c r="L36" s="214"/>
      <c r="M36" s="278"/>
      <c r="N36" s="279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25">
      <c r="B37" s="244"/>
      <c r="C37" s="245"/>
      <c r="D37" s="246"/>
      <c r="E37" s="247"/>
      <c r="F37" s="248"/>
      <c r="G37" s="249"/>
      <c r="H37" s="250"/>
      <c r="I37" s="251"/>
      <c r="J37" s="252"/>
      <c r="K37" s="253"/>
      <c r="L37" s="245"/>
      <c r="M37" s="245"/>
      <c r="N37" s="246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25">
      <c r="B38" s="165" t="s">
        <v>21</v>
      </c>
      <c r="C38" s="271"/>
      <c r="D38" s="62" t="s">
        <v>20</v>
      </c>
      <c r="E38" s="61" t="s">
        <v>19</v>
      </c>
      <c r="F38" s="61"/>
      <c r="G38" s="61" t="s">
        <v>18</v>
      </c>
      <c r="H38" s="60"/>
      <c r="I38" s="272" t="s">
        <v>17</v>
      </c>
      <c r="J38" s="272"/>
      <c r="K38" s="273"/>
      <c r="L38" s="273"/>
      <c r="M38" s="273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25">
      <c r="B39" s="270"/>
      <c r="C39" s="270"/>
      <c r="D39" s="270"/>
      <c r="E39" s="270"/>
      <c r="F39" s="270"/>
      <c r="G39" s="270"/>
      <c r="H39" s="270"/>
      <c r="I39" s="270"/>
      <c r="J39" s="270"/>
      <c r="K39" s="270"/>
      <c r="L39" s="270"/>
      <c r="M39" s="270"/>
      <c r="N39" s="270"/>
      <c r="O39" s="270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25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181" t="s">
        <v>12</v>
      </c>
      <c r="C41" s="182"/>
      <c r="D41" s="183" t="str">
        <f>$B$7</f>
        <v>268/2</v>
      </c>
      <c r="E41" s="184"/>
      <c r="F41" s="40"/>
      <c r="G41" s="182" t="s">
        <v>11</v>
      </c>
      <c r="H41" s="182"/>
      <c r="I41" s="182"/>
      <c r="J41" s="183">
        <f>$O$6</f>
        <v>227</v>
      </c>
      <c r="K41" s="183"/>
      <c r="L41" s="183"/>
      <c r="M41" s="259" t="s">
        <v>10</v>
      </c>
      <c r="N41" s="199"/>
      <c r="O41" s="200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25">
      <c r="B42" s="57" t="s">
        <v>16</v>
      </c>
      <c r="C42" s="296" t="s">
        <v>14</v>
      </c>
      <c r="D42" s="296"/>
      <c r="E42" s="296"/>
      <c r="F42" s="56" t="s">
        <v>6</v>
      </c>
      <c r="G42" s="290" t="s">
        <v>9</v>
      </c>
      <c r="H42" s="290"/>
      <c r="I42" s="290" t="s">
        <v>5</v>
      </c>
      <c r="J42" s="290"/>
      <c r="K42" s="227" t="s">
        <v>8</v>
      </c>
      <c r="L42" s="228"/>
      <c r="M42" s="287"/>
      <c r="N42" s="157"/>
      <c r="O42" s="288"/>
      <c r="P42" s="18"/>
      <c r="Q42" s="55" t="s">
        <v>16</v>
      </c>
      <c r="R42" s="54" t="s">
        <v>15</v>
      </c>
      <c r="S42" s="165" t="s">
        <v>14</v>
      </c>
      <c r="T42" s="166"/>
      <c r="U42" s="53" t="s">
        <v>6</v>
      </c>
      <c r="V42" s="52" t="s">
        <v>5</v>
      </c>
      <c r="X42" s="51"/>
      <c r="Y42" s="51"/>
    </row>
    <row r="43" spans="2:27" ht="19.7" customHeight="1" x14ac:dyDescent="0.2">
      <c r="B43" s="50">
        <v>1</v>
      </c>
      <c r="C43" s="291" t="str">
        <f>IF(S43="","",S43)</f>
        <v/>
      </c>
      <c r="D43" s="292"/>
      <c r="E43" s="293"/>
      <c r="F43" s="19" t="str">
        <f>IF(C43="","",IF(U43="","",U43))</f>
        <v/>
      </c>
      <c r="G43" s="170" t="str">
        <f>IF(C43="","",$M$7)</f>
        <v/>
      </c>
      <c r="H43" s="170"/>
      <c r="I43" s="171" t="str">
        <f>IF(C43="","",AA43)</f>
        <v/>
      </c>
      <c r="J43" s="171"/>
      <c r="K43" s="172"/>
      <c r="L43" s="283"/>
      <c r="M43" s="287"/>
      <c r="N43" s="157"/>
      <c r="O43" s="288"/>
      <c r="P43" s="49"/>
      <c r="Q43" s="26">
        <v>1</v>
      </c>
      <c r="R43" s="48"/>
      <c r="S43" s="294"/>
      <c r="T43" s="295"/>
      <c r="U43" s="24"/>
      <c r="V43" s="47"/>
      <c r="X43" s="22"/>
      <c r="Y43" s="22"/>
      <c r="AA43" s="6">
        <f>($M$7*V43)/$S$9</f>
        <v>0</v>
      </c>
    </row>
    <row r="44" spans="2:27" ht="19.7" customHeight="1" thickBot="1" x14ac:dyDescent="0.25">
      <c r="B44" s="46">
        <v>2</v>
      </c>
      <c r="C44" s="208" t="str">
        <f>IF(S44="","",S44)</f>
        <v/>
      </c>
      <c r="D44" s="208"/>
      <c r="E44" s="208"/>
      <c r="F44" s="19" t="str">
        <f>IF(C44="","",IF(U44="","",U44))</f>
        <v/>
      </c>
      <c r="G44" s="170" t="str">
        <f>IF(C44="","",$M$7)</f>
        <v/>
      </c>
      <c r="H44" s="170"/>
      <c r="I44" s="171" t="str">
        <f>IF(C44="","",AA44)</f>
        <v/>
      </c>
      <c r="J44" s="171"/>
      <c r="K44" s="185"/>
      <c r="L44" s="286"/>
      <c r="M44" s="260"/>
      <c r="N44" s="261"/>
      <c r="O44" s="289"/>
      <c r="P44" s="45"/>
      <c r="Q44" s="10">
        <v>2</v>
      </c>
      <c r="R44" s="44"/>
      <c r="S44" s="281"/>
      <c r="T44" s="282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">
      <c r="B45" s="241" t="s">
        <v>13</v>
      </c>
      <c r="C45" s="242"/>
      <c r="D45" s="243"/>
      <c r="E45" s="191" t="s">
        <v>3</v>
      </c>
      <c r="F45" s="192"/>
      <c r="G45" s="193"/>
      <c r="H45" s="219" t="s">
        <v>2</v>
      </c>
      <c r="I45" s="220"/>
      <c r="J45" s="221"/>
      <c r="K45" s="213" t="s">
        <v>1</v>
      </c>
      <c r="L45" s="214"/>
      <c r="M45" s="278"/>
      <c r="N45" s="279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25">
      <c r="B46" s="244"/>
      <c r="C46" s="245"/>
      <c r="D46" s="246"/>
      <c r="E46" s="247"/>
      <c r="F46" s="248"/>
      <c r="G46" s="249"/>
      <c r="H46" s="250"/>
      <c r="I46" s="251"/>
      <c r="J46" s="252"/>
      <c r="K46" s="253"/>
      <c r="L46" s="245"/>
      <c r="M46" s="245"/>
      <c r="N46" s="246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sysadmin</cp:lastModifiedBy>
  <cp:lastPrinted>2022-07-01T04:26:42Z</cp:lastPrinted>
  <dcterms:created xsi:type="dcterms:W3CDTF">2018-11-04T09:48:07Z</dcterms:created>
  <dcterms:modified xsi:type="dcterms:W3CDTF">2022-07-01T04:26:47Z</dcterms:modified>
</cp:coreProperties>
</file>