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<sst xmlns="http://schemas.openxmlformats.org/spreadsheetml/2006/main" count="110" uniqueCount="50">
  <si>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</si>
  <si>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</si>
  <si>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</si>
  <si>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</si>
  <si>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</si>
  <si>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</si>
  <si>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</si>
  <si>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</si>
  <si>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</si>
  <si>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</si>
  <si>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</si>
  <si>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</si>
  <si>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</si>
  <si>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</si>
  <si>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</si>
  <si>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</si>
  <si>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</si>
  <si>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</si>
  <si>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</si>
  <si>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</si>
  <si>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</si>
  <si>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</si>
  <si>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</si>
  <si>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</si>
  <si>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</si>
  <si>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</si>
  <si>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</si>
  <si>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</si>
  <si>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</si>
  <si>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</si>
  <si>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</si>
  <si>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</si>
  <si>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</si>
  <si>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</si>
  <si>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</si>
  <si>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</si>
  <si>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</si>
  <si>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</si>
  <si>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</si>
  <si>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</si>
  <si>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</si>
  <si>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</si>
  <si>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</si>
  <si>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آستری سنگشور قهوه ای</t>
  </si>
  <si>
    <t>سوبله کوبا سرمه ای</t>
  </si>
  <si>
    <t>271/4</t>
  </si>
  <si>
    <t>مشکی</t>
  </si>
  <si>
    <t>میخ زیر و ور طلایی</t>
  </si>
  <si>
    <t>عدد</t>
  </si>
  <si>
    <t>تایم استاندارد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</si>
</sst>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9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1" fillId="0" borderId="29" xfId="0" applyFont="1" applyBorder="1" applyAlignment="1" applyProtection="1">
      <alignment horizontal="center" vertical="center"/>
      <protection hidden="1"/>
    </xf>
    <xf numFmtId="0" fontId="31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423150</xdr:colOff>
      <xdr:row>10</xdr:row>
      <xdr:rowOff>0</xdr:rowOff>
    </xdr:from>
    <xdr:to>
      <xdr:col>14</xdr:col>
      <xdr:colOff>1227667</xdr:colOff>
      <xdr:row>15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1873250"/>
          <a:ext cx="2127434" cy="12594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1238434</xdr:colOff>
      <xdr:row>25</xdr:row>
      <xdr:rowOff>31750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316" y="4349750"/>
          <a:ext cx="2127434" cy="1259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R17: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09" t="s">
        <v>32</v>
      </c>
      <c r="C1" s="310"/>
      <c r="D1" s="311">
        <v>2459</v>
      </c>
      <c r="E1" s="311"/>
      <c r="F1" s="312" t="s">
        <v>35</v>
      </c>
      <c r="G1" s="312"/>
      <c r="H1" s="312"/>
      <c r="I1" s="312"/>
      <c r="J1" s="312"/>
      <c r="K1" s="312"/>
      <c r="L1" s="312"/>
      <c r="M1" s="120"/>
      <c r="N1" s="307"/>
      <c r="O1" s="103"/>
      <c r="P1" s="290"/>
      <c r="Q1" s="290"/>
      <c r="R1" s="102"/>
      <c r="S1" s="101"/>
    </row>
    <row r="2" spans="2:36" ht="15.75" customHeight="1" x14ac:dyDescent="0.75">
      <c r="B2" s="301" t="s">
        <v>33</v>
      </c>
      <c r="C2" s="302"/>
      <c r="D2" s="117">
        <v>11</v>
      </c>
      <c r="E2" s="117">
        <v>3</v>
      </c>
      <c r="F2" s="117">
        <v>1398</v>
      </c>
      <c r="G2" s="99"/>
      <c r="H2" s="305" t="s">
        <v>37</v>
      </c>
      <c r="I2" s="306"/>
      <c r="J2" s="122"/>
      <c r="K2" s="118" t="s">
        <v>36</v>
      </c>
      <c r="L2" s="121"/>
      <c r="M2" s="121"/>
      <c r="N2" s="308"/>
      <c r="O2" s="112"/>
      <c r="Q2" s="3"/>
      <c r="R2" s="3"/>
    </row>
    <row r="3" spans="2:36" ht="15.75" customHeight="1" x14ac:dyDescent="0.2">
      <c r="B3" s="303" t="s">
        <v>34</v>
      </c>
      <c r="C3" s="304"/>
      <c r="D3" s="117"/>
      <c r="E3" s="117"/>
      <c r="F3" s="117">
        <v>1398</v>
      </c>
      <c r="G3" s="99"/>
      <c r="H3" s="305" t="s">
        <v>38</v>
      </c>
      <c r="I3" s="306"/>
      <c r="J3" s="122"/>
      <c r="K3" s="118" t="s">
        <v>36</v>
      </c>
      <c r="L3" s="98"/>
      <c r="M3" s="206" t="s">
        <v>41</v>
      </c>
      <c r="N3" s="206"/>
      <c r="O3" s="155"/>
      <c r="Q3" s="3"/>
      <c r="R3" s="3"/>
    </row>
    <row r="4" spans="2:36" ht="15.75" customHeight="1" x14ac:dyDescent="0.25">
      <c r="B4" s="301" t="s">
        <v>40</v>
      </c>
      <c r="C4" s="302"/>
      <c r="D4" s="116"/>
      <c r="E4" s="119"/>
      <c r="F4" s="117">
        <v>1398</v>
      </c>
      <c r="G4" s="99"/>
      <c r="H4" s="305" t="s">
        <v>39</v>
      </c>
      <c r="I4" s="306"/>
      <c r="J4" s="123"/>
      <c r="K4" s="118" t="s">
        <v>36</v>
      </c>
      <c r="L4" s="98"/>
      <c r="M4" s="206"/>
      <c r="N4" s="206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1" t="s">
        <v>31</v>
      </c>
      <c r="C6" s="292"/>
      <c r="D6" s="292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3" t="s">
        <v>11</v>
      </c>
      <c r="O6" s="235">
        <v>174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3" t="s">
        <v>45</v>
      </c>
      <c r="C7" s="294"/>
      <c r="D7" s="294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4"/>
      <c r="O7" s="236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3"/>
      <c r="C8" s="294"/>
      <c r="D8" s="294"/>
      <c r="E8" s="297" t="s">
        <v>27</v>
      </c>
      <c r="F8" s="289"/>
      <c r="G8" s="289"/>
      <c r="H8" s="289"/>
      <c r="I8" s="289"/>
      <c r="J8" s="289"/>
      <c r="K8" s="289"/>
      <c r="L8" s="289"/>
      <c r="M8" s="282"/>
      <c r="N8" s="237" t="s">
        <v>26</v>
      </c>
      <c r="O8" s="239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5"/>
      <c r="C9" s="296"/>
      <c r="D9" s="296"/>
      <c r="E9" s="298"/>
      <c r="F9" s="265"/>
      <c r="G9" s="265"/>
      <c r="H9" s="265"/>
      <c r="I9" s="265"/>
      <c r="J9" s="265"/>
      <c r="K9" s="265"/>
      <c r="L9" s="265"/>
      <c r="M9" s="283"/>
      <c r="N9" s="238"/>
      <c r="O9" s="240"/>
      <c r="P9" s="74"/>
      <c r="Q9" s="299" t="s">
        <v>25</v>
      </c>
      <c r="R9" s="30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5" t="s">
        <v>24</v>
      </c>
      <c r="D11" s="285"/>
      <c r="E11" s="285"/>
      <c r="F11" s="53" t="s">
        <v>6</v>
      </c>
      <c r="G11" s="286" t="s">
        <v>9</v>
      </c>
      <c r="H11" s="286"/>
      <c r="I11" s="286" t="s">
        <v>5</v>
      </c>
      <c r="J11" s="286"/>
      <c r="K11" s="287" t="s">
        <v>8</v>
      </c>
      <c r="L11" s="288"/>
      <c r="M11" s="279" t="s">
        <v>10</v>
      </c>
      <c r="N11" s="280"/>
      <c r="O11" s="281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81" t="str">
        <f>IF(S12="","",S12)</f>
        <v>سوبله کوبا سرمه ای</v>
      </c>
      <c r="D12" s="182"/>
      <c r="E12" s="183"/>
      <c r="F12" s="19" t="str">
        <f>IF(C12="","",IF(U12="","",U12))</f>
        <v>متر</v>
      </c>
      <c r="G12" s="184">
        <f>IF(C12="","",$M$7)</f>
        <v>120</v>
      </c>
      <c r="H12" s="184"/>
      <c r="I12" s="173">
        <f>IF(C12="","",AA12)</f>
        <v>4.5</v>
      </c>
      <c r="J12" s="173"/>
      <c r="K12" s="185"/>
      <c r="L12" s="278"/>
      <c r="M12" s="241"/>
      <c r="N12" s="242"/>
      <c r="O12" s="243"/>
      <c r="P12" s="49"/>
      <c r="Q12" s="71">
        <v>1</v>
      </c>
      <c r="R12" s="124"/>
      <c r="S12" s="262" t="s">
        <v>44</v>
      </c>
      <c r="T12" s="263"/>
      <c r="U12" s="125" t="s">
        <v>42</v>
      </c>
      <c r="V12" s="126">
        <v>20.25</v>
      </c>
      <c r="X12" s="22"/>
      <c r="Y12" s="22"/>
      <c r="AA12" s="6">
        <f>($M$7*V12)/$S$9</f>
        <v>4.5</v>
      </c>
    </row>
    <row r="13" spans="2:36" ht="19.7" customHeight="1" x14ac:dyDescent="0.2">
      <c r="B13" s="46">
        <v>2</v>
      </c>
      <c r="C13" s="211" t="str">
        <f>IF(S13="","",S13)</f>
        <v/>
      </c>
      <c r="D13" s="211"/>
      <c r="E13" s="211"/>
      <c r="F13" s="19" t="str">
        <f>IF(C13="","",IF(U13="","",U13))</f>
        <v/>
      </c>
      <c r="G13" s="184" t="str">
        <f>IF(C13="","",$M$7)</f>
        <v/>
      </c>
      <c r="H13" s="184"/>
      <c r="I13" s="173" t="str">
        <f>IF(C13="","",AA13)</f>
        <v/>
      </c>
      <c r="J13" s="173"/>
      <c r="K13" s="189"/>
      <c r="L13" s="284"/>
      <c r="M13" s="241"/>
      <c r="N13" s="242"/>
      <c r="O13" s="243"/>
      <c r="P13" s="45"/>
      <c r="Q13" s="70">
        <v>2</v>
      </c>
      <c r="R13" s="127"/>
      <c r="S13" s="262"/>
      <c r="T13" s="263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11" t="str">
        <f>IF(S14="","",S14)</f>
        <v/>
      </c>
      <c r="D14" s="211"/>
      <c r="E14" s="211"/>
      <c r="F14" s="19" t="str">
        <f>IF(C14="","",IF(U14="","",U14))</f>
        <v/>
      </c>
      <c r="G14" s="184" t="str">
        <f>IF(C14="","",$M$7)</f>
        <v/>
      </c>
      <c r="H14" s="184"/>
      <c r="I14" s="173" t="str">
        <f>IF(C14="","",AA14)</f>
        <v/>
      </c>
      <c r="J14" s="173"/>
      <c r="K14" s="174"/>
      <c r="L14" s="175"/>
      <c r="M14" s="241"/>
      <c r="N14" s="242"/>
      <c r="O14" s="243"/>
      <c r="P14" s="11"/>
      <c r="Q14" s="70">
        <v>3</v>
      </c>
      <c r="R14" s="127"/>
      <c r="S14" s="262"/>
      <c r="T14" s="263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1" t="str">
        <f>IF(S15="","",S15)</f>
        <v/>
      </c>
      <c r="D15" s="271"/>
      <c r="E15" s="271"/>
      <c r="F15" s="68" t="str">
        <f>IF(C15="","",IF(U15="","",U15))</f>
        <v/>
      </c>
      <c r="G15" s="272" t="str">
        <f>IF(C15="","",$M$7)</f>
        <v/>
      </c>
      <c r="H15" s="272"/>
      <c r="I15" s="273" t="str">
        <f>IF(C15="","",AA15)</f>
        <v/>
      </c>
      <c r="J15" s="273"/>
      <c r="K15" s="274"/>
      <c r="L15" s="275"/>
      <c r="M15" s="241"/>
      <c r="N15" s="242"/>
      <c r="O15" s="243"/>
      <c r="P15" s="45"/>
      <c r="Q15" s="67">
        <v>4</v>
      </c>
      <c r="R15" s="131"/>
      <c r="S15" s="269"/>
      <c r="T15" s="270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3">
        <v>0.13541666666666666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0" t="s">
        <v>12</v>
      </c>
      <c r="C20" s="231"/>
      <c r="D20" s="223" t="str">
        <f>$B$7</f>
        <v>271/4</v>
      </c>
      <c r="E20" s="232"/>
      <c r="F20" s="107"/>
      <c r="G20" s="231" t="s">
        <v>11</v>
      </c>
      <c r="H20" s="231"/>
      <c r="I20" s="231"/>
      <c r="J20" s="223">
        <f>$O$6</f>
        <v>174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162" t="str">
        <f>IF(S22="","",S22)</f>
        <v>میخ زیر و ور طلایی</v>
      </c>
      <c r="D22" s="163"/>
      <c r="E22" s="163"/>
      <c r="F22" s="27" t="str">
        <f>IF(C22="","",IF(U22="","",U22))</f>
        <v>عدد</v>
      </c>
      <c r="G22" s="164">
        <f>IF(C22="","",$M$7)</f>
        <v>120</v>
      </c>
      <c r="H22" s="164"/>
      <c r="I22" s="165">
        <f>IF(C22="","",AA22)</f>
        <v>960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47</v>
      </c>
      <c r="T22" s="168"/>
      <c r="U22" s="24" t="s">
        <v>48</v>
      </c>
      <c r="V22" s="23">
        <v>4320</v>
      </c>
      <c r="X22" s="22"/>
      <c r="Y22" s="22"/>
      <c r="AA22" s="6">
        <f>($M$7*V22)/$S$9</f>
        <v>960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76"/>
      <c r="T23" s="17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59" t="str">
        <f>IF(S24="","",S24)</f>
        <v/>
      </c>
      <c r="D24" s="211"/>
      <c r="E24" s="211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176"/>
      <c r="T24" s="17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7" t="str">
        <f>IF(C25="","",$M$7)</f>
        <v/>
      </c>
      <c r="H25" s="178"/>
      <c r="I25" s="213" t="str">
        <f>IF(C25="","",AA25)</f>
        <v/>
      </c>
      <c r="J25" s="213"/>
      <c r="K25" s="214"/>
      <c r="L25" s="215"/>
      <c r="M25" s="156"/>
      <c r="N25" s="157"/>
      <c r="O25" s="158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0" t="s">
        <v>30</v>
      </c>
      <c r="C30" s="261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1" t="s">
        <v>29</v>
      </c>
      <c r="L30" s="266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4" t="s">
        <v>28</v>
      </c>
      <c r="C31" s="265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67">
        <f>J31+I31+H31+G31+F31+E31+D31</f>
        <v>120</v>
      </c>
      <c r="L31" s="268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 t="str">
        <f>$B$7</f>
        <v>271/4</v>
      </c>
      <c r="E32" s="248"/>
      <c r="F32" s="110"/>
      <c r="G32" s="246" t="s">
        <v>11</v>
      </c>
      <c r="H32" s="246"/>
      <c r="I32" s="246"/>
      <c r="J32" s="247">
        <f>$O$6</f>
        <v>174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7" t="s">
        <v>23</v>
      </c>
      <c r="D33" s="217"/>
      <c r="E33" s="217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8" t="str">
        <f>IF(S34="","",S34)</f>
        <v>آستری سنگشور قهوه ای</v>
      </c>
      <c r="D34" s="219"/>
      <c r="E34" s="220"/>
      <c r="F34" s="19" t="str">
        <f>IF(C34="","",IF(U34="","",U34))</f>
        <v>متر</v>
      </c>
      <c r="G34" s="184">
        <f>IF(C34="","",$M$7)</f>
        <v>120</v>
      </c>
      <c r="H34" s="184"/>
      <c r="I34" s="173">
        <f>IF(C34="","",AA34)</f>
        <v>5.4444444444444446</v>
      </c>
      <c r="J34" s="173"/>
      <c r="K34" s="185"/>
      <c r="L34" s="186"/>
      <c r="M34" s="205"/>
      <c r="N34" s="206"/>
      <c r="O34" s="207"/>
      <c r="P34" s="49"/>
      <c r="Q34" s="26">
        <v>1</v>
      </c>
      <c r="R34" s="48"/>
      <c r="S34" s="221" t="s">
        <v>43</v>
      </c>
      <c r="T34" s="222"/>
      <c r="U34" s="24" t="s">
        <v>42</v>
      </c>
      <c r="V34" s="47">
        <v>24.5</v>
      </c>
      <c r="X34" s="22"/>
      <c r="Y34" s="22"/>
      <c r="AA34" s="6">
        <f>($M$7*V34)/$S$9</f>
        <v>5.4444444444444446</v>
      </c>
    </row>
    <row r="35" spans="2:27" ht="19.7" customHeight="1" thickBot="1" x14ac:dyDescent="0.25">
      <c r="B35" s="46">
        <v>2</v>
      </c>
      <c r="C35" s="211" t="str">
        <f>IF(S35="","",S35)</f>
        <v/>
      </c>
      <c r="D35" s="211"/>
      <c r="E35" s="211"/>
      <c r="F35" s="19" t="str">
        <f>IF(C35="","",IF(U35="","",U35))</f>
        <v/>
      </c>
      <c r="G35" s="184" t="str">
        <f>IF(C35="","",$M$7)</f>
        <v/>
      </c>
      <c r="H35" s="184"/>
      <c r="I35" s="173" t="str">
        <f>IF(C35="","",AA35)</f>
        <v/>
      </c>
      <c r="J35" s="173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7" t="s">
        <v>2</v>
      </c>
      <c r="I36" s="138"/>
      <c r="J36" s="139"/>
      <c r="K36" s="140" t="s">
        <v>1</v>
      </c>
      <c r="L36" s="141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0" t="s">
        <v>12</v>
      </c>
      <c r="C41" s="231"/>
      <c r="D41" s="223" t="str">
        <f>$B$7</f>
        <v>271/4</v>
      </c>
      <c r="E41" s="232"/>
      <c r="F41" s="40"/>
      <c r="G41" s="231" t="s">
        <v>11</v>
      </c>
      <c r="H41" s="231"/>
      <c r="I41" s="231"/>
      <c r="J41" s="223">
        <f>$O$6</f>
        <v>174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3" t="str">
        <f>IF(C43="","",AA43)</f>
        <v/>
      </c>
      <c r="J43" s="173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11" t="str">
        <f>IF(S44="","",S44)</f>
        <v/>
      </c>
      <c r="D44" s="211"/>
      <c r="E44" s="211"/>
      <c r="F44" s="19" t="str">
        <f>IF(C44="","",IF(U44="","",U44))</f>
        <v/>
      </c>
      <c r="G44" s="184" t="str">
        <f>IF(C44="","",$M$7)</f>
        <v/>
      </c>
      <c r="H44" s="184"/>
      <c r="I44" s="173" t="str">
        <f>IF(C44="","",AA44)</f>
        <v/>
      </c>
      <c r="J44" s="173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7" t="s">
        <v>2</v>
      </c>
      <c r="I45" s="138"/>
      <c r="J45" s="139"/>
      <c r="K45" s="140" t="s">
        <v>1</v>
      </c>
      <c r="L45" s="141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2019-06-03T08:21:47Z</cp:lastPrinted>
  <dcterms:created xsi:type="dcterms:W3CDTF">2018-11-04T09:48:07Z</dcterms:created>
  <dcterms:modified xsi:type="dcterms:W3CDTF">2021-07-03T07:07:02Z</dcterms:modified>
</cp:coreProperties>
</file>