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<sst xmlns="http://schemas.openxmlformats.org/spreadsheetml/2006/main" count="113" uniqueCount="53">
  <si>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</si>
  <si>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</si>
  <si>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</si>
  <si>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</si>
  <si>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</si>
  <si>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</si>
  <si>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</si>
  <si>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</si>
  <si>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</si>
  <si>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</si>
  <si>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</si>
  <si>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</si>
  <si>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</si>
  <si>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</si>
  <si>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</si>
  <si>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</si>
  <si>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</si>
  <si>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</si>
  <si>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</si>
  <si>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</si>
  <si>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</si>
  <si>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</si>
  <si>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</si>
  <si>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</si>
  <si>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</si>
  <si>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</si>
  <si>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</si>
  <si>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</si>
  <si>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</si>
  <si>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</si>
  <si>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</si>
  <si>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</si>
  <si>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</si>
  <si>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</si>
  <si>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</si>
  <si>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</si>
  <si>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</si>
  <si>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</si>
  <si>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</si>
  <si>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</si>
  <si>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</si>
  <si>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</si>
  <si>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</si>
  <si>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</si>
  <si>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عدد</t>
  </si>
  <si>
    <t>275/1</t>
  </si>
  <si>
    <t>میخ زیر و رو نیکل</t>
  </si>
  <si>
    <t xml:space="preserve">تایم استاندارد </t>
  </si>
  <si>
    <t xml:space="preserve">وردستی </t>
  </si>
  <si>
    <t>کفی کرم</t>
  </si>
  <si>
    <t>صیدی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</si>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</sst>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20" fontId="30" fillId="0" borderId="4" xfId="0" applyNumberFormat="1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30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423150</xdr:colOff>
      <xdr:row>10</xdr:row>
      <xdr:rowOff>21166</xdr:rowOff>
    </xdr:from>
    <xdr:to>
      <xdr:col>14</xdr:col>
      <xdr:colOff>1093258</xdr:colOff>
      <xdr:row>15</xdr:row>
      <xdr:rowOff>10583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1894416"/>
          <a:ext cx="2116850" cy="124883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1094500</xdr:colOff>
      <xdr:row>25</xdr:row>
      <xdr:rowOff>21167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6900" y="4349750"/>
          <a:ext cx="2116850" cy="1248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Q3" sqref="Q3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6" t="s">
        <v>32</v>
      </c>
      <c r="C1" s="317"/>
      <c r="D1" s="318">
        <v>0</v>
      </c>
      <c r="E1" s="318"/>
      <c r="F1" s="319" t="s">
        <v>35</v>
      </c>
      <c r="G1" s="319"/>
      <c r="H1" s="319"/>
      <c r="I1" s="319"/>
      <c r="J1" s="319"/>
      <c r="K1" s="319"/>
      <c r="L1" s="319"/>
      <c r="M1" s="120"/>
      <c r="N1" s="314"/>
      <c r="O1" s="103"/>
      <c r="P1" s="297"/>
      <c r="Q1" s="297"/>
      <c r="R1" s="102"/>
      <c r="S1" s="101"/>
    </row>
    <row r="2" spans="2:36" ht="15.75" customHeight="1" x14ac:dyDescent="0.75">
      <c r="B2" s="308" t="s">
        <v>33</v>
      </c>
      <c r="C2" s="309"/>
      <c r="D2" s="117">
        <v>13</v>
      </c>
      <c r="E2" s="117">
        <v>2</v>
      </c>
      <c r="F2" s="117">
        <v>1402</v>
      </c>
      <c r="G2" s="99"/>
      <c r="H2" s="312" t="s">
        <v>37</v>
      </c>
      <c r="I2" s="313"/>
      <c r="J2" s="122"/>
      <c r="K2" s="118" t="s">
        <v>36</v>
      </c>
      <c r="L2" s="121"/>
      <c r="M2" s="121"/>
      <c r="N2" s="315"/>
      <c r="O2" s="112"/>
      <c r="Q2" s="3"/>
      <c r="R2" s="3"/>
    </row>
    <row r="3" spans="2:36" ht="15.75" customHeight="1" x14ac:dyDescent="0.25">
      <c r="B3" s="310" t="s">
        <v>34</v>
      </c>
      <c r="C3" s="311"/>
      <c r="D3" s="117"/>
      <c r="E3" s="117"/>
      <c r="F3" s="117">
        <v>1402</v>
      </c>
      <c r="G3" s="99"/>
      <c r="H3" s="312" t="s">
        <v>38</v>
      </c>
      <c r="I3" s="313"/>
      <c r="J3" s="122"/>
      <c r="K3" s="118" t="s">
        <v>36</v>
      </c>
      <c r="L3" s="98"/>
      <c r="M3" s="206" t="s">
        <v>41</v>
      </c>
      <c r="N3" s="206"/>
      <c r="O3" s="156" t="s">
        <v>50</v>
      </c>
      <c r="Q3" s="3"/>
      <c r="R3" s="3"/>
    </row>
    <row r="4" spans="2:36" ht="15.75" customHeight="1" x14ac:dyDescent="0.25">
      <c r="B4" s="308" t="s">
        <v>40</v>
      </c>
      <c r="C4" s="309"/>
      <c r="D4" s="116"/>
      <c r="E4" s="119"/>
      <c r="F4" s="117">
        <v>1402</v>
      </c>
      <c r="G4" s="99"/>
      <c r="H4" s="312" t="s">
        <v>39</v>
      </c>
      <c r="I4" s="313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8" t="s">
        <v>31</v>
      </c>
      <c r="C6" s="299"/>
      <c r="D6" s="29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261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300" t="s">
        <v>45</v>
      </c>
      <c r="C7" s="301"/>
      <c r="D7" s="301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30</v>
      </c>
      <c r="K7" s="90">
        <f t="shared" si="0"/>
        <v>30</v>
      </c>
      <c r="L7" s="90">
        <f t="shared" si="0"/>
        <v>15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30</v>
      </c>
      <c r="W7" s="87">
        <v>30</v>
      </c>
      <c r="X7" s="86">
        <v>15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00"/>
      <c r="C8" s="301"/>
      <c r="D8" s="301"/>
      <c r="E8" s="304" t="s">
        <v>27</v>
      </c>
      <c r="F8" s="296"/>
      <c r="G8" s="296"/>
      <c r="H8" s="296"/>
      <c r="I8" s="296"/>
      <c r="J8" s="296"/>
      <c r="K8" s="296"/>
      <c r="L8" s="296"/>
      <c r="M8" s="289"/>
      <c r="N8" s="236" t="s">
        <v>26</v>
      </c>
      <c r="O8" s="238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2"/>
      <c r="C9" s="303"/>
      <c r="D9" s="303"/>
      <c r="E9" s="305"/>
      <c r="F9" s="266"/>
      <c r="G9" s="266"/>
      <c r="H9" s="266"/>
      <c r="I9" s="266"/>
      <c r="J9" s="266"/>
      <c r="K9" s="266"/>
      <c r="L9" s="266"/>
      <c r="M9" s="290"/>
      <c r="N9" s="237"/>
      <c r="O9" s="239"/>
      <c r="P9" s="74"/>
      <c r="Q9" s="306" t="s">
        <v>25</v>
      </c>
      <c r="R9" s="307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2" t="s">
        <v>24</v>
      </c>
      <c r="D11" s="292"/>
      <c r="E11" s="292"/>
      <c r="F11" s="53" t="s">
        <v>6</v>
      </c>
      <c r="G11" s="293" t="s">
        <v>9</v>
      </c>
      <c r="H11" s="293"/>
      <c r="I11" s="293" t="s">
        <v>5</v>
      </c>
      <c r="J11" s="293"/>
      <c r="K11" s="294" t="s">
        <v>8</v>
      </c>
      <c r="L11" s="295"/>
      <c r="M11" s="286" t="s">
        <v>10</v>
      </c>
      <c r="N11" s="287"/>
      <c r="O11" s="288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80" t="str">
        <f>IF(S12="","",S12)</f>
        <v xml:space="preserve">فوم سنگی پشت فتر مشکی </v>
      </c>
      <c r="D12" s="281"/>
      <c r="E12" s="282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11</v>
      </c>
      <c r="J12" s="174"/>
      <c r="K12" s="185"/>
      <c r="L12" s="283"/>
      <c r="M12" s="240"/>
      <c r="N12" s="241"/>
      <c r="O12" s="242"/>
      <c r="P12" s="49"/>
      <c r="Q12" s="71">
        <v>1</v>
      </c>
      <c r="R12" s="124"/>
      <c r="S12" s="284" t="s">
        <v>52</v>
      </c>
      <c r="T12" s="285"/>
      <c r="U12" s="125" t="s">
        <v>43</v>
      </c>
      <c r="V12" s="126">
        <v>33</v>
      </c>
      <c r="X12" s="22"/>
      <c r="Y12" s="22"/>
      <c r="AA12" s="6">
        <f>($M$7*V12)/$S$9</f>
        <v>11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91"/>
      <c r="M13" s="240"/>
      <c r="N13" s="241"/>
      <c r="O13" s="242"/>
      <c r="P13" s="45"/>
      <c r="Q13" s="70">
        <v>2</v>
      </c>
      <c r="R13" s="127"/>
      <c r="S13" s="263"/>
      <c r="T13" s="264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3"/>
      <c r="T14" s="264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2" t="str">
        <f>IF(S15="","",S15)</f>
        <v/>
      </c>
      <c r="D15" s="272"/>
      <c r="E15" s="272"/>
      <c r="F15" s="68" t="str">
        <f>IF(C15="","",IF(U15="","",U15))</f>
        <v/>
      </c>
      <c r="G15" s="273" t="str">
        <f>IF(C15="","",$M$7)</f>
        <v/>
      </c>
      <c r="H15" s="273"/>
      <c r="I15" s="274" t="str">
        <f>IF(C15="","",AA15)</f>
        <v/>
      </c>
      <c r="J15" s="274"/>
      <c r="K15" s="275"/>
      <c r="L15" s="276"/>
      <c r="M15" s="240"/>
      <c r="N15" s="241"/>
      <c r="O15" s="242"/>
      <c r="P15" s="45"/>
      <c r="Q15" s="67">
        <v>4</v>
      </c>
      <c r="R15" s="131"/>
      <c r="S15" s="270"/>
      <c r="T15" s="271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48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244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275/1</v>
      </c>
      <c r="E20" s="231"/>
      <c r="F20" s="107"/>
      <c r="G20" s="230" t="s">
        <v>11</v>
      </c>
      <c r="H20" s="230"/>
      <c r="I20" s="230"/>
      <c r="J20" s="222">
        <f>$O$6</f>
        <v>261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4"/>
      <c r="F21" s="31" t="s">
        <v>6</v>
      </c>
      <c r="G21" s="255" t="s">
        <v>9</v>
      </c>
      <c r="H21" s="256"/>
      <c r="I21" s="257" t="s">
        <v>5</v>
      </c>
      <c r="J21" s="258"/>
      <c r="K21" s="259" t="s">
        <v>8</v>
      </c>
      <c r="L21" s="260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>میخ زیر و رو نیکل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1080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46</v>
      </c>
      <c r="T22" s="169"/>
      <c r="U22" s="24" t="s">
        <v>44</v>
      </c>
      <c r="V22" s="23">
        <v>3240</v>
      </c>
      <c r="X22" s="22"/>
      <c r="Y22" s="22"/>
      <c r="AA22" s="6">
        <f>($M$7*V22)/$S$9</f>
        <v>1080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7"/>
      <c r="T24" s="2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8" t="str">
        <f>IF(S25="","",S25)</f>
        <v/>
      </c>
      <c r="D25" s="279"/>
      <c r="E25" s="279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61" t="s">
        <v>30</v>
      </c>
      <c r="C30" s="262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2" t="s">
        <v>29</v>
      </c>
      <c r="L30" s="267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5" t="s">
        <v>28</v>
      </c>
      <c r="C31" s="266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30</v>
      </c>
      <c r="I31" s="111">
        <f t="shared" si="5"/>
        <v>30</v>
      </c>
      <c r="J31" s="111">
        <f t="shared" si="5"/>
        <v>15</v>
      </c>
      <c r="K31" s="268">
        <f>J31+I31+H31+G31+F31+E31+D31</f>
        <v>180</v>
      </c>
      <c r="L31" s="269"/>
      <c r="M31" s="252"/>
      <c r="N31" s="252"/>
      <c r="O31" s="25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7" t="s">
        <v>12</v>
      </c>
      <c r="C32" s="248"/>
      <c r="D32" s="249" t="str">
        <f>$B$7</f>
        <v>275/1</v>
      </c>
      <c r="E32" s="250"/>
      <c r="F32" s="110"/>
      <c r="G32" s="248" t="s">
        <v>11</v>
      </c>
      <c r="H32" s="248"/>
      <c r="I32" s="248"/>
      <c r="J32" s="249">
        <f>$O$6</f>
        <v>261</v>
      </c>
      <c r="K32" s="249"/>
      <c r="L32" s="249"/>
      <c r="M32" s="251"/>
      <c r="N32" s="252"/>
      <c r="O32" s="25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کرم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6.666666666666667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49</v>
      </c>
      <c r="T34" s="221"/>
      <c r="U34" s="24" t="s">
        <v>43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275/1</v>
      </c>
      <c r="E41" s="231"/>
      <c r="F41" s="40"/>
      <c r="G41" s="230" t="s">
        <v>11</v>
      </c>
      <c r="H41" s="230"/>
      <c r="I41" s="230"/>
      <c r="J41" s="222">
        <f>$O$6</f>
        <v>261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4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42</v>
      </c>
      <c r="T43" s="188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2023-05-04T06:04:01Z</cp:lastPrinted>
  <dcterms:created xsi:type="dcterms:W3CDTF">2018-11-04T09:48:07Z</dcterms:created>
  <dcterms:modified xsi:type="dcterms:W3CDTF">2023-05-04T06:04:22Z</dcterms:modified>
</cp:coreProperties>
</file>