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.yeganeh\Desktop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G24" i="1" s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<sst xmlns="http://schemas.openxmlformats.org/spreadsheetml/2006/main" count="111" uniqueCount="50">
  <si>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</si>
  <si>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</si>
  <si>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</si>
  <si>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</si>
  <si>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</si>
  <si>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</si>
  <si>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</si>
  <si>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</si>
  <si>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</si>
  <si>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</si>
  <si>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</si>
  <si>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</si>
  <si>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</si>
  <si>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</si>
  <si>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</si>
  <si>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</si>
  <si>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</si>
  <si>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</si>
  <si>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</si>
  <si>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</si>
  <si>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</si>
  <si>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</si>
  <si>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</si>
  <si>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</si>
  <si>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</si>
  <si>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</si>
  <si>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</si>
  <si>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</si>
  <si>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</si>
  <si>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</si>
  <si>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</si>
  <si>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</si>
  <si>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</si>
  <si>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</si>
  <si>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</si>
  <si>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</si>
  <si>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</si>
  <si>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</si>
  <si>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</si>
  <si>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</si>
  <si>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</si>
  <si>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</si>
  <si>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</si>
  <si>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</si>
  <si>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</si>
  <si>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275/9</t>
  </si>
  <si>
    <t xml:space="preserve">تایم استاندارد </t>
  </si>
  <si>
    <t xml:space="preserve">مشکی </t>
  </si>
  <si>
    <t>فوم سنگی پشت فتر مشکی</t>
  </si>
  <si>
    <t xml:space="preserve">رسول نژاد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</si>
</sst>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B Titr"/>
      <charset val="178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0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left" vertical="center"/>
      <protection locked="0"/>
    </xf>
    <xf numFmtId="0" fontId="31" fillId="0" borderId="0" xfId="0" applyFont="1" applyBorder="1" applyAlignment="1" applyProtection="1">
      <alignment horizontal="left" vertical="center"/>
      <protection locked="0"/>
    </xf>
    <xf numFmtId="0" fontId="31" fillId="0" borderId="5" xfId="0" applyFont="1" applyBorder="1" applyAlignment="1" applyProtection="1">
      <alignment horizontal="left" vertic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6" fillId="0" borderId="45" xfId="0" applyFont="1" applyBorder="1" applyAlignment="1" applyProtection="1">
      <alignment horizontal="center" vertical="center"/>
      <protection hidden="1"/>
    </xf>
    <xf numFmtId="0" fontId="6" fillId="0" borderId="47" xfId="0" applyFont="1" applyBorder="1" applyAlignment="1" applyProtection="1">
      <alignment horizontal="center" vertical="center"/>
      <protection hidden="1"/>
    </xf>
    <xf numFmtId="0" fontId="6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18249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1092200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1097491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10" sqref="O10"/>
    </sheetView>
  </sheetViews>
  <sheetFormatPr defaultColWidth="9" defaultRowHeight="28.35" customHeight="1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375" style="1" customWidth="1"/>
    <col min="16" max="16" width="2.375" style="3" customWidth="1"/>
    <col min="17" max="17" width="6" style="1" customWidth="1"/>
    <col min="18" max="18" width="9.125" style="1" customWidth="1"/>
    <col min="19" max="19" width="10.25" style="1" customWidth="1"/>
    <col min="20" max="20" width="10.375" style="1" customWidth="1"/>
    <col min="21" max="21" width="7.375" style="1" customWidth="1"/>
    <col min="22" max="22" width="10.375" style="1" customWidth="1"/>
    <col min="23" max="23" width="7.37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>
      <c r="B1" s="161" t="s">
        <v>32</v>
      </c>
      <c r="C1" s="162"/>
      <c r="D1" s="163">
        <v>0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>
      <c r="B2" s="151" t="s">
        <v>33</v>
      </c>
      <c r="C2" s="152"/>
      <c r="D2" s="117">
        <v>27</v>
      </c>
      <c r="E2" s="117">
        <v>11</v>
      </c>
      <c r="F2" s="117">
        <v>1402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>
      <c r="B3" s="153" t="s">
        <v>34</v>
      </c>
      <c r="C3" s="154"/>
      <c r="D3" s="117"/>
      <c r="E3" s="117"/>
      <c r="F3" s="117">
        <v>1402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 t="s">
        <v>49</v>
      </c>
      <c r="Q3" s="3"/>
      <c r="R3" s="3"/>
    </row>
    <row r="4" spans="2:36" ht="15.75" customHeight="1">
      <c r="B4" s="151" t="s">
        <v>40</v>
      </c>
      <c r="C4" s="152"/>
      <c r="D4" s="116"/>
      <c r="E4" s="119"/>
      <c r="F4" s="117">
        <v>1402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>
      <c r="B6" s="139" t="s">
        <v>31</v>
      </c>
      <c r="C6" s="140"/>
      <c r="D6" s="140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9" t="s">
        <v>11</v>
      </c>
      <c r="O6" s="231">
        <v>278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>
      <c r="B7" s="141" t="s">
        <v>45</v>
      </c>
      <c r="C7" s="142"/>
      <c r="D7" s="142"/>
      <c r="E7" s="91" t="s">
        <v>28</v>
      </c>
      <c r="F7" s="90">
        <f>R7</f>
        <v>0</v>
      </c>
      <c r="G7" s="90">
        <f t="shared" si="0"/>
        <v>0</v>
      </c>
      <c r="H7" s="90">
        <f t="shared" si="0"/>
        <v>12</v>
      </c>
      <c r="I7" s="90">
        <f t="shared" si="0"/>
        <v>12</v>
      </c>
      <c r="J7" s="90">
        <f t="shared" si="0"/>
        <v>12</v>
      </c>
      <c r="K7" s="90">
        <f t="shared" si="0"/>
        <v>12</v>
      </c>
      <c r="L7" s="90">
        <f t="shared" si="0"/>
        <v>12</v>
      </c>
      <c r="M7" s="90">
        <f t="shared" ref="M7" si="1">Y7</f>
        <v>60</v>
      </c>
      <c r="N7" s="230"/>
      <c r="O7" s="232"/>
      <c r="P7" s="89"/>
      <c r="Q7" s="88" t="s">
        <v>28</v>
      </c>
      <c r="R7" s="87">
        <v>0</v>
      </c>
      <c r="S7" s="87">
        <v>0</v>
      </c>
      <c r="T7" s="87">
        <v>12</v>
      </c>
      <c r="U7" s="87">
        <v>12</v>
      </c>
      <c r="V7" s="87">
        <v>12</v>
      </c>
      <c r="W7" s="87">
        <v>12</v>
      </c>
      <c r="X7" s="86">
        <v>12</v>
      </c>
      <c r="Y7" s="85">
        <f>SUM(R7:X7)</f>
        <v>60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3" t="s">
        <v>26</v>
      </c>
      <c r="O8" s="235" t="s">
        <v>47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4"/>
      <c r="O9" s="236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>
      <c r="B12" s="50">
        <v>1</v>
      </c>
      <c r="C12" s="167" t="str">
        <f>IF(S12="","",S12)</f>
        <v>فوم سنگی پشت فتر مشکی</v>
      </c>
      <c r="D12" s="168"/>
      <c r="E12" s="169"/>
      <c r="F12" s="19" t="str">
        <f>IF(C12="","",IF(U12="","",U12))</f>
        <v>متر</v>
      </c>
      <c r="G12" s="170">
        <f>IF(C12="","",$M$7)</f>
        <v>60</v>
      </c>
      <c r="H12" s="170"/>
      <c r="I12" s="171">
        <f>IF(C12="","",AA12)</f>
        <v>3</v>
      </c>
      <c r="J12" s="171"/>
      <c r="K12" s="172"/>
      <c r="L12" s="173"/>
      <c r="M12" s="237"/>
      <c r="N12" s="238"/>
      <c r="O12" s="239"/>
      <c r="P12" s="49"/>
      <c r="Q12" s="71">
        <v>1</v>
      </c>
      <c r="R12" s="124"/>
      <c r="S12" s="174" t="s">
        <v>48</v>
      </c>
      <c r="T12" s="175"/>
      <c r="U12" s="125" t="s">
        <v>44</v>
      </c>
      <c r="V12" s="126">
        <v>27</v>
      </c>
      <c r="X12" s="22"/>
      <c r="Y12" s="22"/>
      <c r="AA12" s="6">
        <f>($M$7*V12)/$S$9</f>
        <v>3</v>
      </c>
    </row>
    <row r="13" spans="2:36" ht="19.7" customHeight="1">
      <c r="B13" s="46">
        <v>2</v>
      </c>
      <c r="C13" s="208" t="str">
        <f>IF(S13="","",S13)</f>
        <v/>
      </c>
      <c r="D13" s="208"/>
      <c r="E13" s="208"/>
      <c r="F13" s="19" t="str">
        <f>IF(C13="","",IF(U13="","",U13))</f>
        <v/>
      </c>
      <c r="G13" s="170" t="str">
        <f>IF(C13="","",$M$7)</f>
        <v/>
      </c>
      <c r="H13" s="170"/>
      <c r="I13" s="171" t="str">
        <f>IF(C13="","",AA13)</f>
        <v/>
      </c>
      <c r="J13" s="171"/>
      <c r="K13" s="185"/>
      <c r="L13" s="186"/>
      <c r="M13" s="237"/>
      <c r="N13" s="238"/>
      <c r="O13" s="239"/>
      <c r="P13" s="45"/>
      <c r="Q13" s="70">
        <v>2</v>
      </c>
      <c r="R13" s="127"/>
      <c r="S13" s="196"/>
      <c r="T13" s="197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>
      <c r="B14" s="46">
        <v>3</v>
      </c>
      <c r="C14" s="208" t="str">
        <f>IF(S14="","",S14)</f>
        <v/>
      </c>
      <c r="D14" s="208"/>
      <c r="E14" s="208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09"/>
      <c r="L14" s="210"/>
      <c r="M14" s="237"/>
      <c r="N14" s="238"/>
      <c r="O14" s="239"/>
      <c r="P14" s="11"/>
      <c r="Q14" s="70">
        <v>3</v>
      </c>
      <c r="R14" s="127"/>
      <c r="S14" s="196"/>
      <c r="T14" s="197"/>
      <c r="U14" s="128"/>
      <c r="V14" s="130"/>
      <c r="X14" s="22"/>
      <c r="Y14" s="22"/>
      <c r="AA14" s="6">
        <f t="shared" si="2"/>
        <v>0</v>
      </c>
    </row>
    <row r="15" spans="2:36" ht="19.7" customHeight="1" thickBot="1">
      <c r="B15" s="69">
        <v>4</v>
      </c>
      <c r="C15" s="211" t="str">
        <f>IF(S15="","",S15)</f>
        <v/>
      </c>
      <c r="D15" s="211"/>
      <c r="E15" s="211"/>
      <c r="F15" s="68" t="str">
        <f>IF(C15="","",IF(U15="","",U15))</f>
        <v/>
      </c>
      <c r="G15" s="212" t="str">
        <f>IF(C15="","",$M$7)</f>
        <v/>
      </c>
      <c r="H15" s="212"/>
      <c r="I15" s="216" t="str">
        <f>IF(C15="","",AA15)</f>
        <v/>
      </c>
      <c r="J15" s="216"/>
      <c r="K15" s="217"/>
      <c r="L15" s="218"/>
      <c r="M15" s="237"/>
      <c r="N15" s="238"/>
      <c r="O15" s="239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>
      <c r="B16" s="241" t="s">
        <v>13</v>
      </c>
      <c r="C16" s="242"/>
      <c r="D16" s="243"/>
      <c r="E16" s="191" t="s">
        <v>3</v>
      </c>
      <c r="F16" s="192"/>
      <c r="G16" s="193"/>
      <c r="H16" s="219" t="s">
        <v>2</v>
      </c>
      <c r="I16" s="220"/>
      <c r="J16" s="221"/>
      <c r="K16" s="213" t="s">
        <v>1</v>
      </c>
      <c r="L16" s="214"/>
      <c r="M16" s="214"/>
      <c r="N16" s="215"/>
      <c r="O16" s="66" t="s">
        <v>46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>
      <c r="B20" s="181" t="s">
        <v>12</v>
      </c>
      <c r="C20" s="182"/>
      <c r="D20" s="183" t="str">
        <f>$B$7</f>
        <v>275/9</v>
      </c>
      <c r="E20" s="184"/>
      <c r="F20" s="107"/>
      <c r="G20" s="182" t="s">
        <v>11</v>
      </c>
      <c r="H20" s="182"/>
      <c r="I20" s="182"/>
      <c r="J20" s="183">
        <f>$O$6</f>
        <v>278</v>
      </c>
      <c r="K20" s="183"/>
      <c r="L20" s="183"/>
      <c r="M20" s="259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300"/>
      <c r="N21" s="301"/>
      <c r="O21" s="158"/>
      <c r="P21" s="109"/>
      <c r="Q21" s="305" t="s">
        <v>7</v>
      </c>
      <c r="R21" s="306"/>
      <c r="S21" s="306"/>
      <c r="T21" s="307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>
      <c r="B22" s="28">
        <v>1</v>
      </c>
      <c r="C22" s="308" t="str">
        <f>IF(S22="","",S22)</f>
        <v/>
      </c>
      <c r="D22" s="309"/>
      <c r="E22" s="309"/>
      <c r="F22" s="27" t="str">
        <f>IF(C22="","",IF(U22="","",U22))</f>
        <v/>
      </c>
      <c r="G22" s="310" t="str">
        <f>IF(C22="","",$M$7)</f>
        <v/>
      </c>
      <c r="H22" s="310"/>
      <c r="I22" s="311" t="str">
        <f>IF(C22="","",AA22)</f>
        <v/>
      </c>
      <c r="J22" s="311"/>
      <c r="K22" s="312"/>
      <c r="L22" s="313"/>
      <c r="M22" s="300"/>
      <c r="N22" s="301"/>
      <c r="O22" s="158"/>
      <c r="P22" s="11"/>
      <c r="Q22" s="26">
        <v>1</v>
      </c>
      <c r="R22" s="25"/>
      <c r="S22" s="314"/>
      <c r="T22" s="314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>
      <c r="B23" s="21">
        <v>2</v>
      </c>
      <c r="C23" s="269" t="str">
        <f>IF(S23="","",S23)</f>
        <v/>
      </c>
      <c r="D23" s="208"/>
      <c r="E23" s="208"/>
      <c r="F23" s="19" t="str">
        <f>IF(C23="","",IF(U23="","",U23))</f>
        <v/>
      </c>
      <c r="G23" s="222" t="str">
        <f>IF(C23="","",$M$7)</f>
        <v/>
      </c>
      <c r="H23" s="223"/>
      <c r="I23" s="171" t="str">
        <f>IF(C23="","",AA23)</f>
        <v/>
      </c>
      <c r="J23" s="171"/>
      <c r="K23" s="209"/>
      <c r="L23" s="210"/>
      <c r="M23" s="300"/>
      <c r="N23" s="301"/>
      <c r="O23" s="158"/>
      <c r="P23" s="109"/>
      <c r="Q23" s="17">
        <v>2</v>
      </c>
      <c r="R23" s="16"/>
      <c r="S23" s="314"/>
      <c r="T23" s="314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>
      <c r="B24" s="20">
        <v>3</v>
      </c>
      <c r="C24" s="269" t="str">
        <f>IF(S24="","",S24)</f>
        <v/>
      </c>
      <c r="D24" s="208"/>
      <c r="E24" s="208"/>
      <c r="F24" s="19" t="str">
        <f>IF(C24="","",IF(U24="","",U24))</f>
        <v/>
      </c>
      <c r="G24" s="222" t="str">
        <f>IF(C24="","",$M$7)</f>
        <v/>
      </c>
      <c r="H24" s="223"/>
      <c r="I24" s="171" t="str">
        <f>IF(C24="","",AA24)</f>
        <v/>
      </c>
      <c r="J24" s="171"/>
      <c r="K24" s="209"/>
      <c r="L24" s="210"/>
      <c r="M24" s="300"/>
      <c r="N24" s="301"/>
      <c r="O24" s="158"/>
      <c r="P24" s="108"/>
      <c r="Q24" s="17">
        <v>3</v>
      </c>
      <c r="R24" s="16"/>
      <c r="S24" s="224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15" t="str">
        <f>IF(C25="","",$M$7)</f>
        <v/>
      </c>
      <c r="H25" s="316"/>
      <c r="I25" s="274" t="str">
        <f>IF(C25="","",AA25)</f>
        <v/>
      </c>
      <c r="J25" s="274"/>
      <c r="K25" s="275"/>
      <c r="L25" s="276"/>
      <c r="M25" s="302"/>
      <c r="N25" s="303"/>
      <c r="O25" s="304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>
      <c r="B26" s="241" t="s">
        <v>4</v>
      </c>
      <c r="C26" s="242"/>
      <c r="D26" s="243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>
      <c r="B30" s="194" t="s">
        <v>30</v>
      </c>
      <c r="C30" s="195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>
      <c r="B31" s="198" t="s">
        <v>28</v>
      </c>
      <c r="C31" s="148"/>
      <c r="D31" s="111">
        <f>F7</f>
        <v>0</v>
      </c>
      <c r="E31" s="111">
        <f t="shared" ref="E31:J31" si="5">G7</f>
        <v>0</v>
      </c>
      <c r="F31" s="111">
        <f t="shared" si="5"/>
        <v>12</v>
      </c>
      <c r="G31" s="111">
        <f t="shared" si="5"/>
        <v>12</v>
      </c>
      <c r="H31" s="111">
        <f t="shared" si="5"/>
        <v>12</v>
      </c>
      <c r="I31" s="111">
        <f t="shared" si="5"/>
        <v>12</v>
      </c>
      <c r="J31" s="111">
        <f t="shared" si="5"/>
        <v>12</v>
      </c>
      <c r="K31" s="204">
        <f>J31+I31+H31+G31+F31+E31+D31</f>
        <v>60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>
      <c r="B32" s="254" t="s">
        <v>12</v>
      </c>
      <c r="C32" s="255"/>
      <c r="D32" s="256" t="str">
        <f>$B$7</f>
        <v>275/9</v>
      </c>
      <c r="E32" s="257"/>
      <c r="F32" s="110"/>
      <c r="G32" s="255" t="s">
        <v>11</v>
      </c>
      <c r="H32" s="255"/>
      <c r="I32" s="255"/>
      <c r="J32" s="256">
        <f>$O$6</f>
        <v>278</v>
      </c>
      <c r="K32" s="256"/>
      <c r="L32" s="256"/>
      <c r="M32" s="258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>
      <c r="B33" s="57" t="s">
        <v>16</v>
      </c>
      <c r="C33" s="280" t="s">
        <v>23</v>
      </c>
      <c r="D33" s="280"/>
      <c r="E33" s="280"/>
      <c r="F33" s="56" t="s">
        <v>6</v>
      </c>
      <c r="G33" s="293" t="s">
        <v>9</v>
      </c>
      <c r="H33" s="293"/>
      <c r="I33" s="293" t="s">
        <v>5</v>
      </c>
      <c r="J33" s="293"/>
      <c r="K33" s="227" t="s">
        <v>8</v>
      </c>
      <c r="L33" s="228"/>
      <c r="M33" s="290"/>
      <c r="N33" s="157"/>
      <c r="O33" s="291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>
      <c r="B34" s="50">
        <v>1</v>
      </c>
      <c r="C34" s="283" t="str">
        <f>IF(S34="","",S34)</f>
        <v>کفی ونزیا بژ</v>
      </c>
      <c r="D34" s="284"/>
      <c r="E34" s="285"/>
      <c r="F34" s="19" t="str">
        <f>IF(C34="","",IF(U34="","",U34))</f>
        <v>متر</v>
      </c>
      <c r="G34" s="170">
        <f>IF(C34="","",$M$7)</f>
        <v>60</v>
      </c>
      <c r="H34" s="170"/>
      <c r="I34" s="171">
        <f>IF(C34="","",AA34)</f>
        <v>2.2222222222222223</v>
      </c>
      <c r="J34" s="171"/>
      <c r="K34" s="172"/>
      <c r="L34" s="286"/>
      <c r="M34" s="290"/>
      <c r="N34" s="157"/>
      <c r="O34" s="291"/>
      <c r="P34" s="49"/>
      <c r="Q34" s="26">
        <v>1</v>
      </c>
      <c r="R34" s="48"/>
      <c r="S34" s="287" t="s">
        <v>42</v>
      </c>
      <c r="T34" s="288"/>
      <c r="U34" s="24" t="s">
        <v>44</v>
      </c>
      <c r="V34" s="47">
        <v>20</v>
      </c>
      <c r="X34" s="22"/>
      <c r="Y34" s="22"/>
      <c r="AA34" s="6">
        <f>($M$7*V34)/$S$9</f>
        <v>2.2222222222222223</v>
      </c>
    </row>
    <row r="35" spans="2:27" ht="19.7" customHeight="1" thickBot="1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89"/>
      <c r="M35" s="260"/>
      <c r="N35" s="261"/>
      <c r="O35" s="292"/>
      <c r="P35" s="45"/>
      <c r="Q35" s="10">
        <v>2</v>
      </c>
      <c r="R35" s="44"/>
      <c r="S35" s="281"/>
      <c r="T35" s="28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>
      <c r="B36" s="241" t="s">
        <v>13</v>
      </c>
      <c r="C36" s="242"/>
      <c r="D36" s="243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>
      <c r="B38" s="165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/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>
      <c r="B41" s="181" t="s">
        <v>12</v>
      </c>
      <c r="C41" s="182"/>
      <c r="D41" s="183" t="str">
        <f>$B$7</f>
        <v>275/9</v>
      </c>
      <c r="E41" s="184"/>
      <c r="F41" s="40"/>
      <c r="G41" s="182" t="s">
        <v>11</v>
      </c>
      <c r="H41" s="182"/>
      <c r="I41" s="182"/>
      <c r="J41" s="183">
        <f>$O$6</f>
        <v>278</v>
      </c>
      <c r="K41" s="183"/>
      <c r="L41" s="183"/>
      <c r="M41" s="259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>
      <c r="B42" s="57" t="s">
        <v>16</v>
      </c>
      <c r="C42" s="299" t="s">
        <v>14</v>
      </c>
      <c r="D42" s="299"/>
      <c r="E42" s="299"/>
      <c r="F42" s="56" t="s">
        <v>6</v>
      </c>
      <c r="G42" s="293" t="s">
        <v>9</v>
      </c>
      <c r="H42" s="293"/>
      <c r="I42" s="293" t="s">
        <v>5</v>
      </c>
      <c r="J42" s="293"/>
      <c r="K42" s="227" t="s">
        <v>8</v>
      </c>
      <c r="L42" s="228"/>
      <c r="M42" s="290"/>
      <c r="N42" s="157"/>
      <c r="O42" s="291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>
      <c r="B43" s="50">
        <v>1</v>
      </c>
      <c r="C43" s="294" t="str">
        <f>IF(S43="","",S43)</f>
        <v>دوبله جورابگیر با EVA 4میل</v>
      </c>
      <c r="D43" s="295"/>
      <c r="E43" s="296"/>
      <c r="F43" s="19" t="str">
        <f>IF(C43="","",IF(U43="","",U43))</f>
        <v>متر</v>
      </c>
      <c r="G43" s="170">
        <f>IF(C43="","",$M$7)</f>
        <v>60</v>
      </c>
      <c r="H43" s="170"/>
      <c r="I43" s="171">
        <f>IF(C43="","",AA43)</f>
        <v>1.3333333333333333</v>
      </c>
      <c r="J43" s="171"/>
      <c r="K43" s="172"/>
      <c r="L43" s="286"/>
      <c r="M43" s="290"/>
      <c r="N43" s="157"/>
      <c r="O43" s="291"/>
      <c r="P43" s="49"/>
      <c r="Q43" s="26">
        <v>1</v>
      </c>
      <c r="R43" s="48"/>
      <c r="S43" s="297" t="s">
        <v>43</v>
      </c>
      <c r="T43" s="298"/>
      <c r="U43" s="24" t="s">
        <v>44</v>
      </c>
      <c r="V43" s="47">
        <v>12</v>
      </c>
      <c r="X43" s="22"/>
      <c r="Y43" s="22"/>
      <c r="AA43" s="6">
        <f>($M$7*V43)/$S$9</f>
        <v>1.3333333333333333</v>
      </c>
    </row>
    <row r="44" spans="2:27" ht="19.7" customHeight="1" thickBot="1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89"/>
      <c r="M44" s="260"/>
      <c r="N44" s="261"/>
      <c r="O44" s="292"/>
      <c r="P44" s="45"/>
      <c r="Q44" s="10">
        <v>2</v>
      </c>
      <c r="R44" s="44"/>
      <c r="S44" s="281"/>
      <c r="T44" s="28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>
      <c r="B45" s="241" t="s">
        <v>13</v>
      </c>
      <c r="C45" s="242"/>
      <c r="D45" s="243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Mahdi Yeganeh</cp:lastModifiedBy>
  <cp:lastPrinted>2024-02-17T07:18:45Z</cp:lastPrinted>
  <dcterms:created xsi:type="dcterms:W3CDTF">2018-11-04T09:48:07Z</dcterms:created>
  <dcterms:modified xsi:type="dcterms:W3CDTF">2024-02-17T07:22:41Z</dcterms:modified>
</cp:coreProperties>
</file>