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<sst xmlns="http://schemas.openxmlformats.org/spreadsheetml/2006/main" count="116" uniqueCount="54">
  <si>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</si>
  <si>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</si>
  <si>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</si>
  <si>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</si>
  <si>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</si>
  <si>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</si>
  <si>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</si>
  <si>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</si>
  <si>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</si>
  <si>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</si>
  <si>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</si>
  <si>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</si>
  <si>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</si>
  <si>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</si>
  <si>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</si>
  <si>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</si>
  <si>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</si>
  <si>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</si>
  <si>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</si>
  <si>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</si>
  <si>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</si>
  <si>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</si>
  <si>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</si>
  <si>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</si>
  <si>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</si>
  <si>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</si>
  <si>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</si>
  <si>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</si>
  <si>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</si>
  <si>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</si>
  <si>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</si>
  <si>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</si>
  <si>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</si>
  <si>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</si>
  <si>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</si>
  <si>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</si>
  <si>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</si>
  <si>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</si>
  <si>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</si>
  <si>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</si>
  <si>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</si>
  <si>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</si>
  <si>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</si>
  <si>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</si>
  <si>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</si>
  <si>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دوبله ابر با eva</t>
  </si>
  <si>
    <t>278/14</t>
  </si>
  <si>
    <t>سگک مربع پارس نیکل</t>
  </si>
  <si>
    <t>میخ زیر و رو نیکل</t>
  </si>
  <si>
    <t>عدد</t>
  </si>
  <si>
    <t xml:space="preserve">تایم استاندارد </t>
  </si>
  <si>
    <t xml:space="preserve">نیجریه </t>
  </si>
  <si>
    <t xml:space="preserve">خردلی </t>
  </si>
  <si>
    <t xml:space="preserve">فوم سنگی پشت فتر خردلی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</si>
</sst>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Calibri"/>
      <family val="2"/>
      <scheme val="minor"/>
    </font>
    <font>
      <b/>
      <sz val="18"/>
      <color theme="1"/>
      <name val="B Titr"/>
      <charset val="178"/>
    </font>
    <font>
      <b/>
      <sz val="18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0" fillId="0" borderId="34" xfId="0" applyFont="1" applyBorder="1" applyAlignment="1" applyProtection="1">
      <alignment horizontal="center" vertical="center"/>
      <protection hidden="1"/>
    </xf>
    <xf numFmtId="0" fontId="30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21166</xdr:rowOff>
    </xdr:from>
    <xdr:to>
      <xdr:col>14</xdr:col>
      <xdr:colOff>1091142</xdr:colOff>
      <xdr:row>14</xdr:row>
      <xdr:rowOff>222249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1862666"/>
          <a:ext cx="2084917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1091325</xdr:colOff>
      <xdr:row>25</xdr:row>
      <xdr:rowOff>10583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9125" y="4349750"/>
          <a:ext cx="2094625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19</v>
      </c>
      <c r="E2" s="117">
        <v>7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51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1079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46</v>
      </c>
      <c r="C7" s="142"/>
      <c r="D7" s="142"/>
      <c r="E7" s="91" t="s">
        <v>28</v>
      </c>
      <c r="F7" s="90">
        <f>R7</f>
        <v>5</v>
      </c>
      <c r="G7" s="90">
        <f t="shared" si="0"/>
        <v>5</v>
      </c>
      <c r="H7" s="90">
        <f t="shared" si="0"/>
        <v>10</v>
      </c>
      <c r="I7" s="90">
        <f t="shared" si="0"/>
        <v>15</v>
      </c>
      <c r="J7" s="90">
        <f t="shared" si="0"/>
        <v>15</v>
      </c>
      <c r="K7" s="90">
        <f t="shared" si="0"/>
        <v>10</v>
      </c>
      <c r="L7" s="90">
        <f t="shared" si="0"/>
        <v>0</v>
      </c>
      <c r="M7" s="90">
        <f t="shared" ref="M7" si="1">Y7</f>
        <v>60</v>
      </c>
      <c r="N7" s="230"/>
      <c r="O7" s="232"/>
      <c r="P7" s="89"/>
      <c r="Q7" s="88" t="s">
        <v>28</v>
      </c>
      <c r="R7" s="87">
        <v>5</v>
      </c>
      <c r="S7" s="87">
        <v>5</v>
      </c>
      <c r="T7" s="87">
        <v>10</v>
      </c>
      <c r="U7" s="87">
        <v>15</v>
      </c>
      <c r="V7" s="87">
        <v>15</v>
      </c>
      <c r="W7" s="87">
        <v>10</v>
      </c>
      <c r="X7" s="86"/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خردلی </v>
      </c>
      <c r="D12" s="168"/>
      <c r="E12" s="169"/>
      <c r="F12" s="19" t="str">
        <f>IF(C12="","",IF(U12="","",U12))</f>
        <v>متر</v>
      </c>
      <c r="G12" s="170">
        <f>IF(C12="","",$M$7)</f>
        <v>60</v>
      </c>
      <c r="H12" s="170"/>
      <c r="I12" s="171">
        <f>IF(C12="","",AA12)</f>
        <v>3.5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53</v>
      </c>
      <c r="T12" s="175"/>
      <c r="U12" s="125" t="s">
        <v>44</v>
      </c>
      <c r="V12" s="126">
        <v>31.5</v>
      </c>
      <c r="X12" s="22"/>
      <c r="Y12" s="22"/>
      <c r="AA12" s="6">
        <f>($M$7*V12)/$S$9</f>
        <v>3.5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278/14</v>
      </c>
      <c r="E20" s="184"/>
      <c r="F20" s="107"/>
      <c r="G20" s="182" t="s">
        <v>11</v>
      </c>
      <c r="H20" s="182"/>
      <c r="I20" s="182"/>
      <c r="J20" s="183">
        <f>$O$6</f>
        <v>1079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9" t="str">
        <f>IF(S22="","",S22)</f>
        <v>سگک مربع پارس نیکل</v>
      </c>
      <c r="D22" s="310"/>
      <c r="E22" s="310"/>
      <c r="F22" s="27" t="str">
        <f>IF(C22="","",IF(U22="","",U22))</f>
        <v>عدد</v>
      </c>
      <c r="G22" s="311">
        <f>IF(C22="","",$M$7)</f>
        <v>60</v>
      </c>
      <c r="H22" s="311"/>
      <c r="I22" s="312">
        <f>IF(C22="","",AA22)</f>
        <v>120</v>
      </c>
      <c r="J22" s="312"/>
      <c r="K22" s="313"/>
      <c r="L22" s="314"/>
      <c r="M22" s="300"/>
      <c r="N22" s="301"/>
      <c r="O22" s="302"/>
      <c r="P22" s="11"/>
      <c r="Q22" s="26">
        <v>1</v>
      </c>
      <c r="R22" s="25"/>
      <c r="S22" s="315" t="s">
        <v>47</v>
      </c>
      <c r="T22" s="315"/>
      <c r="U22" s="24" t="s">
        <v>49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5">
      <c r="B23" s="21">
        <v>2</v>
      </c>
      <c r="C23" s="269" t="str">
        <f>IF(S23="","",S23)</f>
        <v>میخ زیر و رو نیکل</v>
      </c>
      <c r="D23" s="208"/>
      <c r="E23" s="208"/>
      <c r="F23" s="19" t="str">
        <f>IF(C23="","",IF(U23="","",U23))</f>
        <v>عدد</v>
      </c>
      <c r="G23" s="222">
        <f>IF(C23="","",$M$7)</f>
        <v>60</v>
      </c>
      <c r="H23" s="223"/>
      <c r="I23" s="171">
        <f>IF(C23="","",AA23)</f>
        <v>240</v>
      </c>
      <c r="J23" s="171"/>
      <c r="K23" s="209"/>
      <c r="L23" s="210"/>
      <c r="M23" s="300"/>
      <c r="N23" s="301"/>
      <c r="O23" s="302"/>
      <c r="P23" s="109"/>
      <c r="Q23" s="17">
        <v>2</v>
      </c>
      <c r="R23" s="16"/>
      <c r="S23" s="315" t="s">
        <v>48</v>
      </c>
      <c r="T23" s="315"/>
      <c r="U23" s="15" t="s">
        <v>49</v>
      </c>
      <c r="V23" s="14">
        <v>2160</v>
      </c>
      <c r="X23" s="22"/>
      <c r="Y23" s="22"/>
      <c r="AA23" s="6">
        <f t="shared" ref="AA23:AA25" si="3">($M$7*V23)/$S$9</f>
        <v>240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302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5</v>
      </c>
      <c r="E31" s="111">
        <f t="shared" ref="E31:J31" si="5">G7</f>
        <v>5</v>
      </c>
      <c r="F31" s="111">
        <f t="shared" si="5"/>
        <v>10</v>
      </c>
      <c r="G31" s="111">
        <f t="shared" si="5"/>
        <v>15</v>
      </c>
      <c r="H31" s="111">
        <f t="shared" si="5"/>
        <v>15</v>
      </c>
      <c r="I31" s="111">
        <f t="shared" si="5"/>
        <v>10</v>
      </c>
      <c r="J31" s="111">
        <f t="shared" si="5"/>
        <v>0</v>
      </c>
      <c r="K31" s="204">
        <f>J31+I31+H31+G31+F31+E31+D31</f>
        <v>60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278/14</v>
      </c>
      <c r="E32" s="257"/>
      <c r="F32" s="110"/>
      <c r="G32" s="255" t="s">
        <v>11</v>
      </c>
      <c r="H32" s="255"/>
      <c r="I32" s="255"/>
      <c r="J32" s="256">
        <f>$O$6</f>
        <v>1079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60</v>
      </c>
      <c r="H34" s="170"/>
      <c r="I34" s="171">
        <f>IF(C34="","",AA34)</f>
        <v>2.2222222222222223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278/14</v>
      </c>
      <c r="E41" s="184"/>
      <c r="F41" s="40"/>
      <c r="G41" s="182" t="s">
        <v>11</v>
      </c>
      <c r="H41" s="182"/>
      <c r="I41" s="182"/>
      <c r="J41" s="183">
        <f>$O$6</f>
        <v>1079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60</v>
      </c>
      <c r="H43" s="170"/>
      <c r="I43" s="171">
        <f>IF(C43="","",AA43)</f>
        <v>1.3333333333333333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3">
      <c r="B44" s="46">
        <v>2</v>
      </c>
      <c r="C44" s="208" t="str">
        <f>IF(S44="","",S44)</f>
        <v>دوبله ابر با eva</v>
      </c>
      <c r="D44" s="208"/>
      <c r="E44" s="208"/>
      <c r="F44" s="19" t="str">
        <f>IF(C44="","",IF(U44="","",U44))</f>
        <v/>
      </c>
      <c r="G44" s="170">
        <f>IF(C44="","",$M$7)</f>
        <v>60</v>
      </c>
      <c r="H44" s="170"/>
      <c r="I44" s="171">
        <f>IF(C44="","",AA44)</f>
        <v>1.4444444444444444</v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 t="s">
        <v>45</v>
      </c>
      <c r="T44" s="282"/>
      <c r="U44" s="43"/>
      <c r="V44" s="42">
        <v>13</v>
      </c>
      <c r="X44" s="22"/>
      <c r="Y44" s="22"/>
      <c r="AA44" s="6">
        <f>($M$7*V44)/$S$9</f>
        <v>1.4444444444444444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2022-10-12T03:57:32Z</cp:lastPrinted>
  <dcterms:created xsi:type="dcterms:W3CDTF">2018-11-04T09:48:07Z</dcterms:created>
  <dcterms:modified xsi:type="dcterms:W3CDTF">2022-10-12T03:57:34Z</dcterms:modified>
</cp:coreProperties>
</file>