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<sst xmlns="http://schemas.openxmlformats.org/spreadsheetml/2006/main" count="114" uniqueCount="53">
  <si>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</si>
  <si>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</si>
  <si>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</si>
  <si>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</si>
  <si>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</si>
  <si>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</si>
  <si>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</si>
  <si>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</si>
  <si>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</si>
  <si>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</si>
  <si>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</si>
  <si>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</si>
  <si>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</si>
  <si>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</si>
  <si>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</si>
  <si>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</si>
  <si>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</si>
  <si>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</si>
  <si>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</si>
  <si>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</si>
  <si>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</si>
  <si>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</si>
  <si>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</si>
  <si>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</si>
  <si>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</si>
  <si>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</si>
  <si>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</si>
  <si>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</si>
  <si>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</si>
  <si>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</si>
  <si>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</si>
  <si>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</si>
  <si>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</si>
  <si>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</si>
  <si>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</si>
  <si>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</si>
  <si>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</si>
  <si>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</si>
  <si>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</si>
  <si>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</si>
  <si>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</si>
  <si>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</si>
  <si>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</si>
  <si>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</si>
  <si>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</si>
  <si>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</si>
  <si>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278/2</t>
  </si>
  <si>
    <t>سگک حلقه گرد تخت دودی</t>
  </si>
  <si>
    <t>میخ زیر و رو نیکل</t>
  </si>
  <si>
    <t>دوبله ابر با eva</t>
  </si>
  <si>
    <t>مشکی</t>
  </si>
  <si>
    <t>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</si>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</sst>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1227667</xdr:colOff>
      <xdr:row>14</xdr:row>
      <xdr:rowOff>211667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73250"/>
          <a:ext cx="2138017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1249017</xdr:colOff>
      <xdr:row>25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733" y="4349750"/>
          <a:ext cx="2138017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3805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19</v>
      </c>
      <c r="E2" s="117">
        <v>9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6" t="s">
        <v>41</v>
      </c>
      <c r="N3" s="206"/>
      <c r="O3" s="155"/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1754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46</v>
      </c>
      <c r="C7" s="297"/>
      <c r="D7" s="297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135</v>
      </c>
      <c r="J7" s="90">
        <f t="shared" si="0"/>
        <v>135</v>
      </c>
      <c r="K7" s="90">
        <f t="shared" si="0"/>
        <v>90</v>
      </c>
      <c r="L7" s="90">
        <f t="shared" si="0"/>
        <v>0</v>
      </c>
      <c r="M7" s="90">
        <f t="shared" ref="M7" si="1">Y7</f>
        <v>540</v>
      </c>
      <c r="N7" s="233"/>
      <c r="O7" s="235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135</v>
      </c>
      <c r="V7" s="87">
        <v>135</v>
      </c>
      <c r="W7" s="87">
        <v>90</v>
      </c>
      <c r="X7" s="86"/>
      <c r="Y7" s="85">
        <f>SUM(R7:X7)</f>
        <v>540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3"/>
      <c r="G9" s="263"/>
      <c r="H9" s="263"/>
      <c r="I9" s="263"/>
      <c r="J9" s="263"/>
      <c r="K9" s="263"/>
      <c r="L9" s="263"/>
      <c r="M9" s="286"/>
      <c r="N9" s="237"/>
      <c r="O9" s="239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ساندویچی مشکی</v>
      </c>
      <c r="D12" s="277"/>
      <c r="E12" s="278"/>
      <c r="F12" s="19" t="str">
        <f>IF(C12="","",IF(U12="","",U12))</f>
        <v>متر</v>
      </c>
      <c r="G12" s="184">
        <f>IF(C12="","",$M$7)</f>
        <v>540</v>
      </c>
      <c r="H12" s="184"/>
      <c r="I12" s="173">
        <f>IF(C12="","",AA12)</f>
        <v>33</v>
      </c>
      <c r="J12" s="173"/>
      <c r="K12" s="185"/>
      <c r="L12" s="279"/>
      <c r="M12" s="240"/>
      <c r="N12" s="241"/>
      <c r="O12" s="242"/>
      <c r="P12" s="49"/>
      <c r="Q12" s="71">
        <v>1</v>
      </c>
      <c r="R12" s="124"/>
      <c r="S12" s="280" t="s">
        <v>51</v>
      </c>
      <c r="T12" s="281"/>
      <c r="U12" s="125" t="s">
        <v>44</v>
      </c>
      <c r="V12" s="126">
        <v>33</v>
      </c>
      <c r="X12" s="22"/>
      <c r="Y12" s="22"/>
      <c r="AA12" s="6">
        <f>($M$7*V12)/$S$9</f>
        <v>33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4" t="str">
        <f>IF(C13="","",$M$7)</f>
        <v/>
      </c>
      <c r="H13" s="184"/>
      <c r="I13" s="173" t="str">
        <f>IF(C13="","",AA13)</f>
        <v/>
      </c>
      <c r="J13" s="173"/>
      <c r="K13" s="189"/>
      <c r="L13" s="287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0.58333333333333337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278/2</v>
      </c>
      <c r="E20" s="231"/>
      <c r="F20" s="107"/>
      <c r="G20" s="230" t="s">
        <v>11</v>
      </c>
      <c r="H20" s="230"/>
      <c r="I20" s="230"/>
      <c r="J20" s="222">
        <f>$O$6</f>
        <v>1754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2" t="str">
        <f>IF(S22="","",S22)</f>
        <v>سگک حلقه گرد تخت دودی</v>
      </c>
      <c r="D22" s="163"/>
      <c r="E22" s="163"/>
      <c r="F22" s="27" t="str">
        <f>IF(C22="","",IF(U22="","",U22))</f>
        <v>عدد</v>
      </c>
      <c r="G22" s="164">
        <f>IF(C22="","",$M$7)</f>
        <v>540</v>
      </c>
      <c r="H22" s="164"/>
      <c r="I22" s="165">
        <f>IF(C22="","",AA22)</f>
        <v>3240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45</v>
      </c>
      <c r="V22" s="23">
        <v>3240</v>
      </c>
      <c r="X22" s="22"/>
      <c r="Y22" s="22"/>
      <c r="AA22" s="6">
        <f>($M$7*V22)/$S$9</f>
        <v>3240</v>
      </c>
    </row>
    <row r="23" spans="2:30" s="32" customFormat="1" ht="19.5" customHeight="1" x14ac:dyDescent="0.2">
      <c r="B23" s="21">
        <v>2</v>
      </c>
      <c r="C23" s="169" t="str">
        <f>IF(S23="","",S23)</f>
        <v>میخ زیر و رو نیکل</v>
      </c>
      <c r="D23" s="170"/>
      <c r="E23" s="170"/>
      <c r="F23" s="19" t="str">
        <f>IF(C23="","",IF(U23="","",U23))</f>
        <v/>
      </c>
      <c r="G23" s="171">
        <f>IF(C23="","",$M$7)</f>
        <v>540</v>
      </c>
      <c r="H23" s="172"/>
      <c r="I23" s="173">
        <f>IF(C23="","",AA23)</f>
        <v>6480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 t="s">
        <v>48</v>
      </c>
      <c r="T23" s="176"/>
      <c r="U23" s="15"/>
      <c r="V23" s="14">
        <v>6480</v>
      </c>
      <c r="X23" s="22"/>
      <c r="Y23" s="22"/>
      <c r="AA23" s="6">
        <f t="shared" ref="AA23:AA25" si="3">($M$7*V23)/$S$9</f>
        <v>6480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176"/>
      <c r="T24" s="1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135</v>
      </c>
      <c r="H31" s="111">
        <f t="shared" si="5"/>
        <v>135</v>
      </c>
      <c r="I31" s="111">
        <f t="shared" si="5"/>
        <v>90</v>
      </c>
      <c r="J31" s="111">
        <f t="shared" si="5"/>
        <v>0</v>
      </c>
      <c r="K31" s="265">
        <f>J31+I31+H31+G31+F31+E31+D31</f>
        <v>540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278/2</v>
      </c>
      <c r="E32" s="247"/>
      <c r="F32" s="110"/>
      <c r="G32" s="245" t="s">
        <v>11</v>
      </c>
      <c r="H32" s="245"/>
      <c r="I32" s="245"/>
      <c r="J32" s="246">
        <f>$O$6</f>
        <v>1754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540</v>
      </c>
      <c r="H34" s="184"/>
      <c r="I34" s="173">
        <f>IF(C34="","",AA34)</f>
        <v>20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278/2</v>
      </c>
      <c r="E41" s="231"/>
      <c r="F41" s="40"/>
      <c r="G41" s="230" t="s">
        <v>11</v>
      </c>
      <c r="H41" s="230"/>
      <c r="I41" s="230"/>
      <c r="J41" s="222">
        <f>$O$6</f>
        <v>1754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540</v>
      </c>
      <c r="H43" s="184"/>
      <c r="I43" s="173">
        <f>IF(C43="","",AA43)</f>
        <v>12</v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12</v>
      </c>
    </row>
    <row r="44" spans="2:27" ht="19.7" customHeight="1" thickBot="1" x14ac:dyDescent="0.25">
      <c r="B44" s="46">
        <v>2</v>
      </c>
      <c r="C44" s="170" t="str">
        <f>IF(S44="","",S44)</f>
        <v>دوبله ابر با eva</v>
      </c>
      <c r="D44" s="170"/>
      <c r="E44" s="170"/>
      <c r="F44" s="19" t="str">
        <f>IF(C44="","",IF(U44="","",U44))</f>
        <v/>
      </c>
      <c r="G44" s="184">
        <f>IF(C44="","",$M$7)</f>
        <v>540</v>
      </c>
      <c r="H44" s="184"/>
      <c r="I44" s="173">
        <f>IF(C44="","",AA44)</f>
        <v>13</v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 t="s">
        <v>49</v>
      </c>
      <c r="T44" s="192"/>
      <c r="U44" s="43"/>
      <c r="V44" s="42">
        <v>13</v>
      </c>
      <c r="X44" s="22"/>
      <c r="Y44" s="22"/>
      <c r="AA44" s="6">
        <f>($M$7*V44)/$S$9</f>
        <v>13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2019-12-16T05:12:51Z</cp:lastPrinted>
  <dcterms:created xsi:type="dcterms:W3CDTF">2018-11-04T09:48:07Z</dcterms:created>
  <dcterms:modified xsi:type="dcterms:W3CDTF">2021-06-29T13:15:34Z</dcterms:modified>
</cp:coreProperties>
</file>