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<sst xmlns="http://schemas.openxmlformats.org/spreadsheetml/2006/main" count="116" uniqueCount="56">
  <si>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</si>
  <si>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</si>
  <si>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</si>
  <si>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</si>
  <si>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</si>
  <si>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</si>
  <si>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</si>
  <si>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</si>
  <si>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</si>
  <si>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</si>
  <si>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</si>
  <si>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</si>
  <si>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</si>
  <si>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</si>
  <si>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</si>
  <si>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</si>
  <si>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</si>
  <si>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</si>
  <si>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</si>
  <si>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</si>
  <si>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</si>
  <si>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</si>
  <si>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</si>
  <si>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</si>
  <si>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</si>
  <si>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</si>
  <si>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</si>
  <si>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</si>
  <si>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</si>
  <si>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</si>
  <si>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</si>
  <si>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</si>
  <si>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</si>
  <si>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</si>
  <si>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</si>
  <si>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</si>
  <si>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</si>
  <si>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</si>
  <si>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</si>
  <si>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</si>
  <si>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</si>
  <si>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</si>
  <si>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</si>
  <si>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</si>
  <si>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</si>
  <si>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</si>
  <si>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>کفش پارس</t>
  </si>
  <si>
    <t>دوبله ابر با eva</t>
  </si>
  <si>
    <t xml:space="preserve"> </t>
  </si>
  <si>
    <t>رول</t>
  </si>
  <si>
    <t>سگک مستطیل دو هلال باریک نیکل</t>
  </si>
  <si>
    <t>278/3</t>
  </si>
  <si>
    <t>مشکی</t>
  </si>
  <si>
    <t>ساندویچی مشکی</t>
  </si>
  <si>
    <t>برچسب 10 سانتی مشکی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</si>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</sst>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12</xdr:col>
      <xdr:colOff>10582</xdr:colOff>
      <xdr:row>10</xdr:row>
      <xdr:rowOff>0</xdr:rowOff>
    </xdr:from>
    <xdr:to>
      <xdr:col>14</xdr:col>
      <xdr:colOff>1153582</xdr:colOff>
      <xdr:row>14</xdr:row>
      <xdr:rowOff>137583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71168" y="1873250"/>
          <a:ext cx="2032000" cy="115358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1163292</xdr:colOff>
      <xdr:row>25</xdr:row>
      <xdr:rowOff>21166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61458" y="4349750"/>
          <a:ext cx="2052292" cy="12488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topLeftCell="A4" zoomScale="90" zoomScaleNormal="100" zoomScaleSheetLayoutView="90" zoomScalePageLayoutView="90" workbookViewId="0">
      <selection activeCell="T18" sqref="S17:T18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3717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3</v>
      </c>
      <c r="E2" s="117">
        <v>9</v>
      </c>
      <c r="F2" s="117">
        <v>1398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1398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 t="s">
        <v>46</v>
      </c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1398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8" t="s">
        <v>11</v>
      </c>
      <c r="O6" s="230">
        <v>1732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0" t="s">
        <v>51</v>
      </c>
      <c r="C7" s="141"/>
      <c r="D7" s="141"/>
      <c r="E7" s="91" t="s">
        <v>28</v>
      </c>
      <c r="F7" s="90">
        <f>R7</f>
        <v>10</v>
      </c>
      <c r="G7" s="90">
        <f t="shared" si="0"/>
        <v>10</v>
      </c>
      <c r="H7" s="90">
        <f t="shared" si="0"/>
        <v>20</v>
      </c>
      <c r="I7" s="90">
        <f t="shared" si="0"/>
        <v>30</v>
      </c>
      <c r="J7" s="90">
        <f t="shared" si="0"/>
        <v>20</v>
      </c>
      <c r="K7" s="90">
        <f t="shared" si="0"/>
        <v>20</v>
      </c>
      <c r="L7" s="90">
        <f t="shared" si="0"/>
        <v>10</v>
      </c>
      <c r="M7" s="90">
        <f t="shared" ref="M7" si="1">Y7</f>
        <v>120</v>
      </c>
      <c r="N7" s="229"/>
      <c r="O7" s="231"/>
      <c r="P7" s="89"/>
      <c r="Q7" s="88" t="s">
        <v>28</v>
      </c>
      <c r="R7" s="87">
        <v>10</v>
      </c>
      <c r="S7" s="87">
        <v>10</v>
      </c>
      <c r="T7" s="87">
        <v>20</v>
      </c>
      <c r="U7" s="87">
        <v>30</v>
      </c>
      <c r="V7" s="87">
        <v>20</v>
      </c>
      <c r="W7" s="87">
        <v>20</v>
      </c>
      <c r="X7" s="86">
        <v>10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2" t="s">
        <v>26</v>
      </c>
      <c r="O8" s="234" t="s">
        <v>52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6" t="str">
        <f>IF(S12="","",S12)</f>
        <v>ساندویچی مشکی</v>
      </c>
      <c r="D12" s="167"/>
      <c r="E12" s="168"/>
      <c r="F12" s="19" t="str">
        <f>IF(C12="","",IF(U12="","",U12))</f>
        <v>متر</v>
      </c>
      <c r="G12" s="169">
        <f>IF(C12="","",$M$7)</f>
        <v>120</v>
      </c>
      <c r="H12" s="169"/>
      <c r="I12" s="170">
        <f>IF(C12="","",AA12)</f>
        <v>7.333333333333333</v>
      </c>
      <c r="J12" s="170"/>
      <c r="K12" s="171"/>
      <c r="L12" s="172"/>
      <c r="M12" s="236"/>
      <c r="N12" s="237"/>
      <c r="O12" s="238"/>
      <c r="P12" s="49"/>
      <c r="Q12" s="71">
        <v>1</v>
      </c>
      <c r="R12" s="124"/>
      <c r="S12" s="173" t="s">
        <v>53</v>
      </c>
      <c r="T12" s="174"/>
      <c r="U12" s="125" t="s">
        <v>44</v>
      </c>
      <c r="V12" s="126">
        <v>33</v>
      </c>
      <c r="X12" s="22"/>
      <c r="Y12" s="22"/>
      <c r="AA12" s="6">
        <f>($M$7*V12)/$S$9</f>
        <v>7.333333333333333</v>
      </c>
    </row>
    <row r="13" spans="2:36" ht="19.7" customHeight="1" x14ac:dyDescent="0.2">
      <c r="B13" s="46">
        <v>2</v>
      </c>
      <c r="C13" s="207" t="str">
        <f>IF(S13="","",S13)</f>
        <v>برچسب 10 سانتی مشکی</v>
      </c>
      <c r="D13" s="207"/>
      <c r="E13" s="207"/>
      <c r="F13" s="19" t="str">
        <f>IF(C13="","",IF(U13="","",U13))</f>
        <v>رول</v>
      </c>
      <c r="G13" s="169">
        <f>IF(C13="","",$M$7)</f>
        <v>120</v>
      </c>
      <c r="H13" s="169"/>
      <c r="I13" s="170">
        <f>IF(C13="","",AA13)</f>
        <v>0.44444444444444442</v>
      </c>
      <c r="J13" s="170"/>
      <c r="K13" s="184"/>
      <c r="L13" s="185"/>
      <c r="M13" s="236"/>
      <c r="N13" s="237"/>
      <c r="O13" s="238"/>
      <c r="P13" s="45"/>
      <c r="Q13" s="70">
        <v>2</v>
      </c>
      <c r="R13" s="127"/>
      <c r="S13" s="195" t="s">
        <v>54</v>
      </c>
      <c r="T13" s="196"/>
      <c r="U13" s="128" t="s">
        <v>49</v>
      </c>
      <c r="V13" s="129">
        <v>2</v>
      </c>
      <c r="X13" s="22"/>
      <c r="Y13" s="22"/>
      <c r="AA13" s="6">
        <f t="shared" ref="AA13:AA15" si="2">($M$7*V13)/$S$9</f>
        <v>0.44444444444444442</v>
      </c>
    </row>
    <row r="14" spans="2:36" ht="19.7" customHeight="1" x14ac:dyDescent="0.2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36"/>
      <c r="N14" s="237"/>
      <c r="O14" s="238"/>
      <c r="P14" s="11"/>
      <c r="Q14" s="70">
        <v>3</v>
      </c>
      <c r="R14" s="127"/>
      <c r="S14" s="195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6"/>
      <c r="N15" s="237"/>
      <c r="O15" s="238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0" t="s">
        <v>13</v>
      </c>
      <c r="C16" s="241"/>
      <c r="D16" s="242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55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3"/>
      <c r="C17" s="244"/>
      <c r="D17" s="245"/>
      <c r="E17" s="246"/>
      <c r="F17" s="247"/>
      <c r="G17" s="248"/>
      <c r="H17" s="249"/>
      <c r="I17" s="250"/>
      <c r="J17" s="251"/>
      <c r="K17" s="252"/>
      <c r="L17" s="244"/>
      <c r="M17" s="244"/>
      <c r="N17" s="245"/>
      <c r="O17" s="316">
        <v>0.3125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278/3</v>
      </c>
      <c r="E20" s="183"/>
      <c r="F20" s="107"/>
      <c r="G20" s="181" t="s">
        <v>11</v>
      </c>
      <c r="H20" s="181"/>
      <c r="I20" s="181"/>
      <c r="J20" s="182">
        <f>$O$6</f>
        <v>1732</v>
      </c>
      <c r="K20" s="182"/>
      <c r="L20" s="182"/>
      <c r="M20" s="258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59" t="s">
        <v>7</v>
      </c>
      <c r="C21" s="260"/>
      <c r="D21" s="260"/>
      <c r="E21" s="261"/>
      <c r="F21" s="31" t="s">
        <v>6</v>
      </c>
      <c r="G21" s="262" t="s">
        <v>9</v>
      </c>
      <c r="H21" s="263"/>
      <c r="I21" s="264" t="s">
        <v>5</v>
      </c>
      <c r="J21" s="265"/>
      <c r="K21" s="266" t="s">
        <v>8</v>
      </c>
      <c r="L21" s="267"/>
      <c r="M21" s="299"/>
      <c r="N21" s="300"/>
      <c r="O21" s="157"/>
      <c r="P21" s="109"/>
      <c r="Q21" s="304" t="s">
        <v>7</v>
      </c>
      <c r="R21" s="305"/>
      <c r="S21" s="305"/>
      <c r="T21" s="306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7" t="str">
        <f>IF(S22="","",S22)</f>
        <v>سگک مستطیل دو هلال باریک نیکل</v>
      </c>
      <c r="D22" s="308"/>
      <c r="E22" s="308"/>
      <c r="F22" s="27" t="str">
        <f>IF(C22="","",IF(U22="","",U22))</f>
        <v>عدد</v>
      </c>
      <c r="G22" s="309">
        <f>IF(C22="","",$M$7)</f>
        <v>120</v>
      </c>
      <c r="H22" s="309"/>
      <c r="I22" s="310">
        <f>IF(C22="","",AA22)</f>
        <v>240</v>
      </c>
      <c r="J22" s="310"/>
      <c r="K22" s="311"/>
      <c r="L22" s="312"/>
      <c r="M22" s="299"/>
      <c r="N22" s="300"/>
      <c r="O22" s="157"/>
      <c r="P22" s="11"/>
      <c r="Q22" s="26">
        <v>1</v>
      </c>
      <c r="R22" s="25"/>
      <c r="S22" s="313" t="s">
        <v>50</v>
      </c>
      <c r="T22" s="313"/>
      <c r="U22" s="24" t="s">
        <v>45</v>
      </c>
      <c r="V22" s="23">
        <v>1080</v>
      </c>
      <c r="X22" s="22"/>
      <c r="Y22" s="22"/>
      <c r="AA22" s="6">
        <f>($M$7*V22)/$S$9</f>
        <v>240</v>
      </c>
    </row>
    <row r="23" spans="2:30" s="32" customFormat="1" ht="19.5" customHeight="1" x14ac:dyDescent="0.2">
      <c r="B23" s="21">
        <v>2</v>
      </c>
      <c r="C23" s="268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299"/>
      <c r="N23" s="300"/>
      <c r="O23" s="157"/>
      <c r="P23" s="109"/>
      <c r="Q23" s="17">
        <v>2</v>
      </c>
      <c r="R23" s="16"/>
      <c r="S23" s="313"/>
      <c r="T23" s="313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8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299"/>
      <c r="N24" s="300"/>
      <c r="O24" s="157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14" t="str">
        <f>IF(C25="","",$M$7)</f>
        <v/>
      </c>
      <c r="H25" s="315"/>
      <c r="I25" s="273" t="str">
        <f>IF(C25="","",AA25)</f>
        <v/>
      </c>
      <c r="J25" s="273"/>
      <c r="K25" s="274"/>
      <c r="L25" s="275"/>
      <c r="M25" s="301"/>
      <c r="N25" s="302"/>
      <c r="O25" s="303"/>
      <c r="P25" s="11"/>
      <c r="Q25" s="10">
        <v>4</v>
      </c>
      <c r="R25" s="9"/>
      <c r="S25" s="276"/>
      <c r="T25" s="27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0" t="s">
        <v>4</v>
      </c>
      <c r="C26" s="241"/>
      <c r="D26" s="242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/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3"/>
      <c r="C27" s="244"/>
      <c r="D27" s="245"/>
      <c r="E27" s="246"/>
      <c r="F27" s="247"/>
      <c r="G27" s="248"/>
      <c r="H27" s="249"/>
      <c r="I27" s="250"/>
      <c r="J27" s="251"/>
      <c r="K27" s="252"/>
      <c r="L27" s="244"/>
      <c r="M27" s="244"/>
      <c r="N27" s="2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 t="s">
        <v>48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10</v>
      </c>
      <c r="E31" s="111">
        <f t="shared" ref="E31:J31" si="5">G7</f>
        <v>10</v>
      </c>
      <c r="F31" s="111">
        <f t="shared" si="5"/>
        <v>20</v>
      </c>
      <c r="G31" s="111">
        <f t="shared" si="5"/>
        <v>30</v>
      </c>
      <c r="H31" s="111">
        <f t="shared" si="5"/>
        <v>20</v>
      </c>
      <c r="I31" s="111">
        <f t="shared" si="5"/>
        <v>20</v>
      </c>
      <c r="J31" s="111">
        <f t="shared" si="5"/>
        <v>10</v>
      </c>
      <c r="K31" s="203">
        <f>J31+I31+H31+G31+F31+E31+D31</f>
        <v>120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3" t="s">
        <v>12</v>
      </c>
      <c r="C32" s="254"/>
      <c r="D32" s="255" t="str">
        <f>$B$7</f>
        <v>278/3</v>
      </c>
      <c r="E32" s="256"/>
      <c r="F32" s="110"/>
      <c r="G32" s="254" t="s">
        <v>11</v>
      </c>
      <c r="H32" s="254"/>
      <c r="I32" s="254"/>
      <c r="J32" s="255">
        <f>$O$6</f>
        <v>1732</v>
      </c>
      <c r="K32" s="255"/>
      <c r="L32" s="255"/>
      <c r="M32" s="257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79" t="s">
        <v>23</v>
      </c>
      <c r="D33" s="279"/>
      <c r="E33" s="279"/>
      <c r="F33" s="56" t="s">
        <v>6</v>
      </c>
      <c r="G33" s="292" t="s">
        <v>9</v>
      </c>
      <c r="H33" s="292"/>
      <c r="I33" s="292" t="s">
        <v>5</v>
      </c>
      <c r="J33" s="292"/>
      <c r="K33" s="226" t="s">
        <v>8</v>
      </c>
      <c r="L33" s="227"/>
      <c r="M33" s="289"/>
      <c r="N33" s="156"/>
      <c r="O33" s="290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2" t="str">
        <f>IF(S34="","",S34)</f>
        <v>کفی ونزیا بژ</v>
      </c>
      <c r="D34" s="283"/>
      <c r="E34" s="284"/>
      <c r="F34" s="19" t="str">
        <f>IF(C34="","",IF(U34="","",U34))</f>
        <v>متر</v>
      </c>
      <c r="G34" s="169">
        <f>IF(C34="","",$M$7)</f>
        <v>120</v>
      </c>
      <c r="H34" s="169"/>
      <c r="I34" s="170">
        <f>IF(C34="","",AA34)</f>
        <v>4.4444444444444446</v>
      </c>
      <c r="J34" s="170"/>
      <c r="K34" s="171"/>
      <c r="L34" s="285"/>
      <c r="M34" s="289"/>
      <c r="N34" s="156"/>
      <c r="O34" s="290"/>
      <c r="P34" s="49"/>
      <c r="Q34" s="26">
        <v>1</v>
      </c>
      <c r="R34" s="48"/>
      <c r="S34" s="286" t="s">
        <v>42</v>
      </c>
      <c r="T34" s="287"/>
      <c r="U34" s="24" t="s">
        <v>44</v>
      </c>
      <c r="V34" s="47">
        <v>20</v>
      </c>
      <c r="X34" s="22"/>
      <c r="Y34" s="22"/>
      <c r="AA34" s="6">
        <f>($M$7*V34)/$S$9</f>
        <v>4.4444444444444446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8"/>
      <c r="M35" s="259"/>
      <c r="N35" s="260"/>
      <c r="O35" s="291"/>
      <c r="P35" s="45"/>
      <c r="Q35" s="10">
        <v>2</v>
      </c>
      <c r="R35" s="44"/>
      <c r="S35" s="280"/>
      <c r="T35" s="28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0" t="s">
        <v>13</v>
      </c>
      <c r="C36" s="241"/>
      <c r="D36" s="242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7"/>
      <c r="N36" s="278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3"/>
      <c r="C37" s="244"/>
      <c r="D37" s="245"/>
      <c r="E37" s="246"/>
      <c r="F37" s="247"/>
      <c r="G37" s="248"/>
      <c r="H37" s="249"/>
      <c r="I37" s="250"/>
      <c r="J37" s="251"/>
      <c r="K37" s="252"/>
      <c r="L37" s="244"/>
      <c r="M37" s="244"/>
      <c r="N37" s="2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0"/>
      <c r="D38" s="62" t="s">
        <v>20</v>
      </c>
      <c r="E38" s="61" t="s">
        <v>19</v>
      </c>
      <c r="F38" s="61"/>
      <c r="G38" s="61" t="s">
        <v>18</v>
      </c>
      <c r="H38" s="60"/>
      <c r="I38" s="271" t="s">
        <v>17</v>
      </c>
      <c r="J38" s="271"/>
      <c r="K38" s="272"/>
      <c r="L38" s="272"/>
      <c r="M38" s="272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278/3</v>
      </c>
      <c r="E41" s="183"/>
      <c r="F41" s="40"/>
      <c r="G41" s="181" t="s">
        <v>11</v>
      </c>
      <c r="H41" s="181"/>
      <c r="I41" s="181"/>
      <c r="J41" s="182">
        <f>$O$6</f>
        <v>1732</v>
      </c>
      <c r="K41" s="182"/>
      <c r="L41" s="182"/>
      <c r="M41" s="258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8" t="s">
        <v>14</v>
      </c>
      <c r="D42" s="298"/>
      <c r="E42" s="298"/>
      <c r="F42" s="56" t="s">
        <v>6</v>
      </c>
      <c r="G42" s="292" t="s">
        <v>9</v>
      </c>
      <c r="H42" s="292"/>
      <c r="I42" s="292" t="s">
        <v>5</v>
      </c>
      <c r="J42" s="292"/>
      <c r="K42" s="226" t="s">
        <v>8</v>
      </c>
      <c r="L42" s="227"/>
      <c r="M42" s="289"/>
      <c r="N42" s="156"/>
      <c r="O42" s="290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3" t="str">
        <f>IF(S43="","",S43)</f>
        <v>دوبله جورابگیر با EVA 4میل</v>
      </c>
      <c r="D43" s="294"/>
      <c r="E43" s="295"/>
      <c r="F43" s="19" t="str">
        <f>IF(C43="","",IF(U43="","",U43))</f>
        <v>متر</v>
      </c>
      <c r="G43" s="169">
        <f>IF(C43="","",$M$7)</f>
        <v>120</v>
      </c>
      <c r="H43" s="169"/>
      <c r="I43" s="170">
        <f>IF(C43="","",AA43)</f>
        <v>2.6666666666666665</v>
      </c>
      <c r="J43" s="170"/>
      <c r="K43" s="171"/>
      <c r="L43" s="285"/>
      <c r="M43" s="289"/>
      <c r="N43" s="156"/>
      <c r="O43" s="290"/>
      <c r="P43" s="49"/>
      <c r="Q43" s="26">
        <v>1</v>
      </c>
      <c r="R43" s="48"/>
      <c r="S43" s="296" t="s">
        <v>43</v>
      </c>
      <c r="T43" s="297"/>
      <c r="U43" s="24" t="s">
        <v>44</v>
      </c>
      <c r="V43" s="47">
        <v>12</v>
      </c>
      <c r="X43" s="22"/>
      <c r="Y43" s="22"/>
      <c r="AA43" s="6">
        <f>($M$7*V43)/$S$9</f>
        <v>2.6666666666666665</v>
      </c>
    </row>
    <row r="44" spans="2:27" ht="19.7" customHeight="1" thickBot="1" x14ac:dyDescent="0.25">
      <c r="B44" s="46">
        <v>2</v>
      </c>
      <c r="C44" s="207" t="str">
        <f>IF(S44="","",S44)</f>
        <v>دوبله ابر با eva</v>
      </c>
      <c r="D44" s="207"/>
      <c r="E44" s="207"/>
      <c r="F44" s="19" t="str">
        <f>IF(C44="","",IF(U44="","",U44))</f>
        <v/>
      </c>
      <c r="G44" s="169">
        <f>IF(C44="","",$M$7)</f>
        <v>120</v>
      </c>
      <c r="H44" s="169"/>
      <c r="I44" s="170">
        <f>IF(C44="","",AA44)</f>
        <v>2.8888888888888888</v>
      </c>
      <c r="J44" s="170"/>
      <c r="K44" s="184"/>
      <c r="L44" s="288"/>
      <c r="M44" s="259"/>
      <c r="N44" s="260"/>
      <c r="O44" s="291"/>
      <c r="P44" s="45"/>
      <c r="Q44" s="10">
        <v>2</v>
      </c>
      <c r="R44" s="44"/>
      <c r="S44" s="280" t="s">
        <v>47</v>
      </c>
      <c r="T44" s="281"/>
      <c r="U44" s="43"/>
      <c r="V44" s="42">
        <v>13</v>
      </c>
      <c r="X44" s="22"/>
      <c r="Y44" s="22"/>
      <c r="AA44" s="6">
        <f>($M$7*V44)/$S$9</f>
        <v>2.8888888888888888</v>
      </c>
    </row>
    <row r="45" spans="2:27" s="32" customFormat="1" ht="17.100000000000001" customHeight="1" x14ac:dyDescent="0.2">
      <c r="B45" s="240" t="s">
        <v>13</v>
      </c>
      <c r="C45" s="241"/>
      <c r="D45" s="242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7"/>
      <c r="N45" s="278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3"/>
      <c r="C46" s="244"/>
      <c r="D46" s="245"/>
      <c r="E46" s="246"/>
      <c r="F46" s="247"/>
      <c r="G46" s="248"/>
      <c r="H46" s="249"/>
      <c r="I46" s="250"/>
      <c r="J46" s="251"/>
      <c r="K46" s="252"/>
      <c r="L46" s="244"/>
      <c r="M46" s="244"/>
      <c r="N46" s="2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2019-11-25T05:30:12Z</cp:lastPrinted>
  <dcterms:created xsi:type="dcterms:W3CDTF">2018-11-04T09:48:07Z</dcterms:created>
  <dcterms:modified xsi:type="dcterms:W3CDTF">2021-07-06T13:15:52Z</dcterms:modified>
</cp:coreProperties>
</file>