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<sst xmlns="http://schemas.openxmlformats.org/spreadsheetml/2006/main" count="122" uniqueCount="59">
  <si>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</si>
  <si>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</si>
  <si>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</si>
  <si>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</si>
  <si>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</si>
  <si>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</si>
  <si>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</si>
  <si>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</si>
  <si>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</si>
  <si>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</si>
  <si>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</si>
  <si>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</si>
  <si>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</si>
  <si>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</si>
  <si>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</si>
  <si>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</si>
  <si>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</si>
  <si>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</si>
  <si>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</si>
  <si>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</si>
  <si>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</si>
  <si>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</si>
  <si>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</si>
  <si>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</si>
  <si>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</si>
  <si>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</si>
  <si>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</si>
  <si>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</si>
  <si>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</si>
  <si>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</si>
  <si>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</si>
  <si>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</si>
  <si>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</si>
  <si>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</si>
  <si>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</si>
  <si>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</si>
  <si>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</si>
  <si>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</si>
  <si>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</si>
  <si>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</si>
  <si>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</si>
  <si>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</si>
  <si>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</si>
  <si>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</si>
  <si>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</si>
  <si>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</si>
  <si>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</si>
  <si>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دوبله ابر با eva</t>
  </si>
  <si>
    <t xml:space="preserve"> </t>
  </si>
  <si>
    <t>میخ رو نیکل</t>
  </si>
  <si>
    <t>مشکی</t>
  </si>
  <si>
    <t>278/7</t>
  </si>
  <si>
    <t>سوبله سوئیت مشکی</t>
  </si>
  <si>
    <t>برچسب 10 سانتی مشکی</t>
  </si>
  <si>
    <t>رول</t>
  </si>
  <si>
    <t>سگک مارک پارس نیکل</t>
  </si>
  <si>
    <t xml:space="preserve">قلاب نمره 17 </t>
  </si>
  <si>
    <t xml:space="preserve">تایم استاندارد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</si>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</sst>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2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9" fillId="0" borderId="4" xfId="0" applyNumberFormat="1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K17" sqref="K17:N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2509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3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1608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51</v>
      </c>
      <c r="C7" s="142"/>
      <c r="D7" s="142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60</v>
      </c>
      <c r="I7" s="90">
        <f t="shared" si="0"/>
        <v>90</v>
      </c>
      <c r="J7" s="90">
        <f t="shared" si="0"/>
        <v>90</v>
      </c>
      <c r="K7" s="90">
        <f t="shared" si="0"/>
        <v>60</v>
      </c>
      <c r="L7" s="90">
        <f t="shared" si="0"/>
        <v>0</v>
      </c>
      <c r="M7" s="90">
        <f t="shared" ref="M7" si="1">Y7</f>
        <v>360</v>
      </c>
      <c r="N7" s="230"/>
      <c r="O7" s="232"/>
      <c r="P7" s="89"/>
      <c r="Q7" s="88" t="s">
        <v>28</v>
      </c>
      <c r="R7" s="87">
        <v>30</v>
      </c>
      <c r="S7" s="87">
        <v>30</v>
      </c>
      <c r="T7" s="87">
        <v>60</v>
      </c>
      <c r="U7" s="87">
        <v>90</v>
      </c>
      <c r="V7" s="87">
        <v>90</v>
      </c>
      <c r="W7" s="87">
        <v>60</v>
      </c>
      <c r="X7" s="86"/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>سوبله سوئیت مشکی</v>
      </c>
      <c r="D12" s="168"/>
      <c r="E12" s="169"/>
      <c r="F12" s="19" t="str">
        <f>IF(C12="","",IF(U12="","",U12))</f>
        <v>متر</v>
      </c>
      <c r="G12" s="170">
        <f>IF(C12="","",$M$7)</f>
        <v>360</v>
      </c>
      <c r="H12" s="170"/>
      <c r="I12" s="171">
        <f>IF(C12="","",AA12)</f>
        <v>24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44</v>
      </c>
      <c r="V12" s="126">
        <v>36</v>
      </c>
      <c r="X12" s="22"/>
      <c r="Y12" s="22"/>
      <c r="AA12" s="6">
        <f>($M$7*V12)/$S$9</f>
        <v>24</v>
      </c>
    </row>
    <row r="13" spans="2:36" ht="19.7" customHeight="1" x14ac:dyDescent="0.2">
      <c r="B13" s="46">
        <v>2</v>
      </c>
      <c r="C13" s="208" t="str">
        <f>IF(S13="","",S13)</f>
        <v>برچسب 10 سانتی مشکی</v>
      </c>
      <c r="D13" s="208"/>
      <c r="E13" s="208"/>
      <c r="F13" s="19" t="str">
        <f>IF(C13="","",IF(U13="","",U13))</f>
        <v>رول</v>
      </c>
      <c r="G13" s="170">
        <f>IF(C13="","",$M$7)</f>
        <v>360</v>
      </c>
      <c r="H13" s="170"/>
      <c r="I13" s="171">
        <f>IF(C13="","",AA13)</f>
        <v>1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53</v>
      </c>
      <c r="T13" s="197"/>
      <c r="U13" s="128" t="s">
        <v>54</v>
      </c>
      <c r="V13" s="129">
        <v>1.5</v>
      </c>
      <c r="X13" s="22"/>
      <c r="Y13" s="22"/>
      <c r="AA13" s="6">
        <f t="shared" ref="AA13:AA15" si="2">($M$7*V13)/$S$9</f>
        <v>1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58</v>
      </c>
      <c r="L16" s="214"/>
      <c r="M16" s="214"/>
      <c r="N16" s="215"/>
      <c r="O16" s="66" t="s">
        <v>57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317">
        <v>0.23958333333333334</v>
      </c>
      <c r="L17" s="318"/>
      <c r="M17" s="318"/>
      <c r="N17" s="319"/>
      <c r="O17" s="137">
        <v>0.21875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278/7</v>
      </c>
      <c r="E20" s="184"/>
      <c r="F20" s="107"/>
      <c r="G20" s="182" t="s">
        <v>11</v>
      </c>
      <c r="H20" s="182"/>
      <c r="I20" s="182"/>
      <c r="J20" s="183">
        <f>$O$6</f>
        <v>1608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8" t="str">
        <f>IF(S22="","",S22)</f>
        <v>سگک مارک پارس نیکل</v>
      </c>
      <c r="D22" s="309"/>
      <c r="E22" s="309"/>
      <c r="F22" s="27" t="str">
        <f>IF(C22="","",IF(U22="","",U22))</f>
        <v>عدد</v>
      </c>
      <c r="G22" s="310">
        <f>IF(C22="","",$M$7)</f>
        <v>360</v>
      </c>
      <c r="H22" s="310"/>
      <c r="I22" s="311">
        <f>IF(C22="","",AA22)</f>
        <v>720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55</v>
      </c>
      <c r="T22" s="314"/>
      <c r="U22" s="24" t="s">
        <v>45</v>
      </c>
      <c r="V22" s="23">
        <v>1080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69" t="str">
        <f>IF(S23="","",S23)</f>
        <v>میخ رو نیکل</v>
      </c>
      <c r="D23" s="208"/>
      <c r="E23" s="208"/>
      <c r="F23" s="19" t="str">
        <f>IF(C23="","",IF(U23="","",U23))</f>
        <v>عدد</v>
      </c>
      <c r="G23" s="222">
        <f>IF(C23="","",$M$7)</f>
        <v>360</v>
      </c>
      <c r="H23" s="223"/>
      <c r="I23" s="171">
        <f>IF(C23="","",AA23)</f>
        <v>720</v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224" t="s">
        <v>49</v>
      </c>
      <c r="T23" s="224"/>
      <c r="U23" s="15" t="s">
        <v>45</v>
      </c>
      <c r="V23" s="14">
        <v>1080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69" t="str">
        <f>IF(S24="","",S24)</f>
        <v xml:space="preserve">قلاب نمره 17 </v>
      </c>
      <c r="D24" s="208"/>
      <c r="E24" s="208"/>
      <c r="F24" s="19" t="str">
        <f>IF(C24="","",IF(U24="","",U24))</f>
        <v>عدد</v>
      </c>
      <c r="G24" s="222">
        <f>IF(C24="","",$M$7)</f>
        <v>360</v>
      </c>
      <c r="H24" s="223"/>
      <c r="I24" s="171">
        <f>IF(C24="","",AA24)</f>
        <v>1440</v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 t="s">
        <v>56</v>
      </c>
      <c r="T24" s="224"/>
      <c r="U24" s="15" t="s">
        <v>45</v>
      </c>
      <c r="V24" s="14">
        <v>2160</v>
      </c>
      <c r="X24" s="22"/>
      <c r="Y24" s="22"/>
      <c r="AA24" s="6">
        <f t="shared" si="3"/>
        <v>1440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48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30</v>
      </c>
      <c r="E31" s="111">
        <f t="shared" ref="E31:J31" si="5">G7</f>
        <v>30</v>
      </c>
      <c r="F31" s="111">
        <f t="shared" si="5"/>
        <v>60</v>
      </c>
      <c r="G31" s="111">
        <f t="shared" si="5"/>
        <v>90</v>
      </c>
      <c r="H31" s="111">
        <f t="shared" si="5"/>
        <v>90</v>
      </c>
      <c r="I31" s="111">
        <f t="shared" si="5"/>
        <v>60</v>
      </c>
      <c r="J31" s="111">
        <f t="shared" si="5"/>
        <v>0</v>
      </c>
      <c r="K31" s="204">
        <f>J31+I31+H31+G31+F31+E31+D31</f>
        <v>360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278/7</v>
      </c>
      <c r="E32" s="257"/>
      <c r="F32" s="110"/>
      <c r="G32" s="255" t="s">
        <v>11</v>
      </c>
      <c r="H32" s="255"/>
      <c r="I32" s="255"/>
      <c r="J32" s="256">
        <f>$O$6</f>
        <v>1608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360</v>
      </c>
      <c r="H34" s="170"/>
      <c r="I34" s="171">
        <f>IF(C34="","",AA34)</f>
        <v>13.333333333333334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13.333333333333334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 t="s">
        <v>46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278/7</v>
      </c>
      <c r="E41" s="184"/>
      <c r="F41" s="40"/>
      <c r="G41" s="182" t="s">
        <v>11</v>
      </c>
      <c r="H41" s="182"/>
      <c r="I41" s="182"/>
      <c r="J41" s="183">
        <f>$O$6</f>
        <v>1608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360</v>
      </c>
      <c r="H43" s="170"/>
      <c r="I43" s="171">
        <f>IF(C43="","",AA43)</f>
        <v>8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8</v>
      </c>
    </row>
    <row r="44" spans="2:27" ht="19.7" customHeight="1" thickBot="1" x14ac:dyDescent="0.25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360</v>
      </c>
      <c r="H44" s="170"/>
      <c r="I44" s="171">
        <f>IF(C44="","",AA44)</f>
        <v>8.6666666666666661</v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 t="s">
        <v>47</v>
      </c>
      <c r="T44" s="282"/>
      <c r="U44" s="43"/>
      <c r="V44" s="42">
        <v>13</v>
      </c>
      <c r="X44" s="22"/>
      <c r="Y44" s="22"/>
      <c r="AA44" s="6">
        <f>($M$7*V44)/$S$9</f>
        <v>8.6666666666666661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2019-05-25T04:32:56Z</cp:lastPrinted>
  <dcterms:created xsi:type="dcterms:W3CDTF">2018-11-04T09:48:07Z</dcterms:created>
  <dcterms:modified xsi:type="dcterms:W3CDTF">2022-04-17T09:57:35Z</dcterms:modified>
</cp:coreProperties>
</file>