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<sst xmlns="http://schemas.openxmlformats.org/spreadsheetml/2006/main" count="110" uniqueCount="50">
  <si>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</si>
  <si>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</si>
  <si>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</si>
  <si>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</si>
  <si>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</si>
  <si>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</si>
  <si>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</si>
  <si>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</si>
  <si>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</si>
  <si>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</si>
  <si>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</si>
  <si>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</si>
  <si>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</si>
  <si>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</si>
  <si>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</si>
  <si>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</si>
  <si>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</si>
  <si>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</si>
  <si>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</si>
  <si>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</si>
  <si>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</si>
  <si>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</si>
  <si>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</si>
  <si>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</si>
  <si>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</si>
  <si>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</si>
  <si>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</si>
  <si>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</si>
  <si>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</si>
  <si>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</si>
  <si>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</si>
  <si>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</si>
  <si>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</si>
  <si>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</si>
  <si>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</si>
  <si>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</si>
  <si>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</si>
  <si>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</si>
  <si>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</si>
  <si>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</si>
  <si>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</si>
  <si>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</si>
  <si>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</si>
  <si>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آستری سنگشور قهوه ای روشن</t>
  </si>
  <si>
    <t xml:space="preserve">تایم استاندارد </t>
  </si>
  <si>
    <t xml:space="preserve">میخ زیرو نیکل 8 میل </t>
  </si>
  <si>
    <t>عدد</t>
  </si>
  <si>
    <t xml:space="preserve">سجادی </t>
  </si>
  <si>
    <t xml:space="preserve">قهوه ای </t>
  </si>
  <si>
    <t xml:space="preserve">فوم سنگی پشت فتر قهوه ای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</si>
</sst>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Calibri"/>
      <family val="2"/>
      <scheme val="minor"/>
    </font>
    <font>
      <b/>
      <sz val="22"/>
      <color theme="1"/>
      <name val="B Titr"/>
      <charset val="178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0" fillId="0" borderId="34" xfId="0" applyFont="1" applyBorder="1" applyAlignment="1" applyProtection="1">
      <alignment horizontal="center" vertical="center"/>
      <protection hidden="1"/>
    </xf>
    <xf numFmtId="0" fontId="30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Border="1" applyAlignment="1" applyProtection="1">
      <alignment horizontal="left" vertical="center"/>
      <protection locked="0"/>
    </xf>
    <xf numFmtId="0" fontId="33" fillId="0" borderId="5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0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2"/>
      <c r="Q1" s="292"/>
      <c r="R1" s="102"/>
      <c r="S1" s="101"/>
    </row>
    <row r="2" spans="2:36" ht="15.75" customHeight="1" x14ac:dyDescent="0.75">
      <c r="B2" s="303" t="s">
        <v>33</v>
      </c>
      <c r="C2" s="304"/>
      <c r="D2" s="117">
        <v>9</v>
      </c>
      <c r="E2" s="117">
        <v>12</v>
      </c>
      <c r="F2" s="117">
        <v>1401</v>
      </c>
      <c r="G2" s="99"/>
      <c r="H2" s="307" t="s">
        <v>37</v>
      </c>
      <c r="I2" s="308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5">
      <c r="B3" s="305" t="s">
        <v>34</v>
      </c>
      <c r="C3" s="306"/>
      <c r="D3" s="117"/>
      <c r="E3" s="117"/>
      <c r="F3" s="117">
        <v>1401</v>
      </c>
      <c r="G3" s="99"/>
      <c r="H3" s="307" t="s">
        <v>38</v>
      </c>
      <c r="I3" s="308"/>
      <c r="J3" s="122"/>
      <c r="K3" s="118" t="s">
        <v>36</v>
      </c>
      <c r="L3" s="98"/>
      <c r="M3" s="206" t="s">
        <v>41</v>
      </c>
      <c r="N3" s="206"/>
      <c r="O3" s="309" t="s">
        <v>47</v>
      </c>
      <c r="Q3" s="3"/>
      <c r="R3" s="3"/>
    </row>
    <row r="4" spans="2:36" ht="15.75" customHeight="1" x14ac:dyDescent="0.25">
      <c r="B4" s="303" t="s">
        <v>40</v>
      </c>
      <c r="C4" s="304"/>
      <c r="D4" s="116"/>
      <c r="E4" s="119"/>
      <c r="F4" s="117">
        <v>1401</v>
      </c>
      <c r="G4" s="99"/>
      <c r="H4" s="307" t="s">
        <v>39</v>
      </c>
      <c r="I4" s="308"/>
      <c r="J4" s="123"/>
      <c r="K4" s="118" t="s">
        <v>36</v>
      </c>
      <c r="L4" s="98"/>
      <c r="M4" s="206"/>
      <c r="N4" s="206"/>
      <c r="O4" s="30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3" t="s">
        <v>31</v>
      </c>
      <c r="C6" s="294"/>
      <c r="D6" s="294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0" t="s">
        <v>11</v>
      </c>
      <c r="O6" s="232">
        <v>68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5">
        <v>280.7</v>
      </c>
      <c r="C7" s="296"/>
      <c r="D7" s="296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15</v>
      </c>
      <c r="I7" s="90">
        <f t="shared" si="0"/>
        <v>15</v>
      </c>
      <c r="J7" s="90">
        <f t="shared" si="0"/>
        <v>5</v>
      </c>
      <c r="K7" s="90">
        <f t="shared" si="0"/>
        <v>5</v>
      </c>
      <c r="L7" s="90">
        <f t="shared" si="0"/>
        <v>0</v>
      </c>
      <c r="M7" s="90">
        <f t="shared" ref="M7" si="1">Y7</f>
        <v>60</v>
      </c>
      <c r="N7" s="231"/>
      <c r="O7" s="233"/>
      <c r="P7" s="89"/>
      <c r="Q7" s="88" t="s">
        <v>28</v>
      </c>
      <c r="R7" s="87">
        <v>10</v>
      </c>
      <c r="S7" s="87">
        <v>10</v>
      </c>
      <c r="T7" s="87">
        <v>15</v>
      </c>
      <c r="U7" s="87">
        <v>15</v>
      </c>
      <c r="V7" s="87">
        <v>5</v>
      </c>
      <c r="W7" s="87">
        <v>5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5"/>
      <c r="C8" s="296"/>
      <c r="D8" s="296"/>
      <c r="E8" s="299" t="s">
        <v>27</v>
      </c>
      <c r="F8" s="291"/>
      <c r="G8" s="291"/>
      <c r="H8" s="291"/>
      <c r="I8" s="291"/>
      <c r="J8" s="291"/>
      <c r="K8" s="291"/>
      <c r="L8" s="291"/>
      <c r="M8" s="284"/>
      <c r="N8" s="234" t="s">
        <v>26</v>
      </c>
      <c r="O8" s="236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7"/>
      <c r="C9" s="298"/>
      <c r="D9" s="298"/>
      <c r="E9" s="300"/>
      <c r="F9" s="261"/>
      <c r="G9" s="261"/>
      <c r="H9" s="261"/>
      <c r="I9" s="261"/>
      <c r="J9" s="261"/>
      <c r="K9" s="261"/>
      <c r="L9" s="261"/>
      <c r="M9" s="285"/>
      <c r="N9" s="235"/>
      <c r="O9" s="237"/>
      <c r="P9" s="74"/>
      <c r="Q9" s="301" t="s">
        <v>25</v>
      </c>
      <c r="R9" s="302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7" t="s">
        <v>24</v>
      </c>
      <c r="D11" s="287"/>
      <c r="E11" s="287"/>
      <c r="F11" s="53" t="s">
        <v>6</v>
      </c>
      <c r="G11" s="288" t="s">
        <v>9</v>
      </c>
      <c r="H11" s="288"/>
      <c r="I11" s="288" t="s">
        <v>5</v>
      </c>
      <c r="J11" s="288"/>
      <c r="K11" s="289" t="s">
        <v>8</v>
      </c>
      <c r="L11" s="290"/>
      <c r="M11" s="281" t="s">
        <v>10</v>
      </c>
      <c r="N11" s="282"/>
      <c r="O11" s="283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5" t="str">
        <f>IF(S12="","",S12)</f>
        <v xml:space="preserve">فوم سنگی پشت فتر قهوه ای </v>
      </c>
      <c r="D12" s="276"/>
      <c r="E12" s="277"/>
      <c r="F12" s="19" t="str">
        <f>IF(C12="","",IF(U12="","",U12))</f>
        <v>متر</v>
      </c>
      <c r="G12" s="184">
        <f>IF(C12="","",$M$7)</f>
        <v>60</v>
      </c>
      <c r="H12" s="184"/>
      <c r="I12" s="174">
        <f>IF(C12="","",AA12)</f>
        <v>2.6666666666666665</v>
      </c>
      <c r="J12" s="174"/>
      <c r="K12" s="185"/>
      <c r="L12" s="278"/>
      <c r="M12" s="238"/>
      <c r="N12" s="239"/>
      <c r="O12" s="240"/>
      <c r="P12" s="49"/>
      <c r="Q12" s="71">
        <v>1</v>
      </c>
      <c r="R12" s="124"/>
      <c r="S12" s="279" t="s">
        <v>49</v>
      </c>
      <c r="T12" s="280"/>
      <c r="U12" s="125" t="s">
        <v>42</v>
      </c>
      <c r="V12" s="126">
        <v>24</v>
      </c>
      <c r="X12" s="22"/>
      <c r="Y12" s="22"/>
      <c r="AA12" s="6">
        <f>($M$7*V12)/$S$9</f>
        <v>2.6666666666666665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6"/>
      <c r="M13" s="238"/>
      <c r="N13" s="239"/>
      <c r="O13" s="240"/>
      <c r="P13" s="45"/>
      <c r="Q13" s="70">
        <v>2</v>
      </c>
      <c r="R13" s="127"/>
      <c r="S13" s="258"/>
      <c r="T13" s="259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38"/>
      <c r="N14" s="239"/>
      <c r="O14" s="240"/>
      <c r="P14" s="11"/>
      <c r="Q14" s="70">
        <v>3</v>
      </c>
      <c r="R14" s="127"/>
      <c r="S14" s="258"/>
      <c r="T14" s="259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7" t="str">
        <f>IF(S15="","",S15)</f>
        <v/>
      </c>
      <c r="D15" s="267"/>
      <c r="E15" s="267"/>
      <c r="F15" s="68" t="str">
        <f>IF(C15="","",IF(U15="","",U15))</f>
        <v/>
      </c>
      <c r="G15" s="268" t="str">
        <f>IF(C15="","",$M$7)</f>
        <v/>
      </c>
      <c r="H15" s="268"/>
      <c r="I15" s="269" t="str">
        <f>IF(C15="","",AA15)</f>
        <v/>
      </c>
      <c r="J15" s="269"/>
      <c r="K15" s="270"/>
      <c r="L15" s="271"/>
      <c r="M15" s="238"/>
      <c r="N15" s="239"/>
      <c r="O15" s="240"/>
      <c r="P15" s="45"/>
      <c r="Q15" s="67">
        <v>4</v>
      </c>
      <c r="R15" s="131"/>
      <c r="S15" s="265"/>
      <c r="T15" s="26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7" t="s">
        <v>12</v>
      </c>
      <c r="C20" s="228"/>
      <c r="D20" s="220">
        <f>$B$7</f>
        <v>280.7</v>
      </c>
      <c r="E20" s="229"/>
      <c r="F20" s="107"/>
      <c r="G20" s="228" t="s">
        <v>11</v>
      </c>
      <c r="H20" s="228"/>
      <c r="I20" s="228"/>
      <c r="J20" s="220">
        <f>$O$6</f>
        <v>68</v>
      </c>
      <c r="K20" s="220"/>
      <c r="L20" s="220"/>
      <c r="M20" s="221" t="s">
        <v>10</v>
      </c>
      <c r="N20" s="222"/>
      <c r="O20" s="223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49"/>
      <c r="F21" s="31" t="s">
        <v>6</v>
      </c>
      <c r="G21" s="250" t="s">
        <v>9</v>
      </c>
      <c r="H21" s="251"/>
      <c r="I21" s="252" t="s">
        <v>5</v>
      </c>
      <c r="J21" s="253"/>
      <c r="K21" s="254" t="s">
        <v>8</v>
      </c>
      <c r="L21" s="255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 xml:space="preserve">میخ زیرو نیکل 8 میل </v>
      </c>
      <c r="D22" s="164"/>
      <c r="E22" s="164"/>
      <c r="F22" s="27" t="str">
        <f>IF(C22="","",IF(U22="","",U22))</f>
        <v>عدد</v>
      </c>
      <c r="G22" s="165">
        <f>IF(C22="","",$M$7)</f>
        <v>60</v>
      </c>
      <c r="H22" s="165"/>
      <c r="I22" s="166">
        <f>IF(C22="","",AA22)</f>
        <v>240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45</v>
      </c>
      <c r="T22" s="169"/>
      <c r="U22" s="24" t="s">
        <v>46</v>
      </c>
      <c r="V22" s="23">
        <v>2160</v>
      </c>
      <c r="X22" s="22"/>
      <c r="Y22" s="22"/>
      <c r="AA22" s="6">
        <f>($M$7*V22)/$S$9</f>
        <v>240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2"/>
      <c r="T24" s="272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3" t="str">
        <f>IF(S25="","",S25)</f>
        <v/>
      </c>
      <c r="D25" s="274"/>
      <c r="E25" s="274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6" t="s">
        <v>30</v>
      </c>
      <c r="C30" s="257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7" t="s">
        <v>29</v>
      </c>
      <c r="L30" s="262"/>
      <c r="M30" s="222" t="s">
        <v>10</v>
      </c>
      <c r="N30" s="222"/>
      <c r="O30" s="223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0" t="s">
        <v>28</v>
      </c>
      <c r="C31" s="261"/>
      <c r="D31" s="111">
        <f>F7</f>
        <v>10</v>
      </c>
      <c r="E31" s="111">
        <f t="shared" ref="E31:J31" si="5">G7</f>
        <v>10</v>
      </c>
      <c r="F31" s="111">
        <f t="shared" si="5"/>
        <v>15</v>
      </c>
      <c r="G31" s="111">
        <f t="shared" si="5"/>
        <v>15</v>
      </c>
      <c r="H31" s="111">
        <f t="shared" si="5"/>
        <v>5</v>
      </c>
      <c r="I31" s="111">
        <f t="shared" si="5"/>
        <v>5</v>
      </c>
      <c r="J31" s="111">
        <f t="shared" si="5"/>
        <v>0</v>
      </c>
      <c r="K31" s="263">
        <f>J31+I31+H31+G31+F31+E31+D31</f>
        <v>60</v>
      </c>
      <c r="L31" s="264"/>
      <c r="M31" s="247"/>
      <c r="N31" s="247"/>
      <c r="O31" s="248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2" t="s">
        <v>12</v>
      </c>
      <c r="C32" s="243"/>
      <c r="D32" s="244">
        <f>$B$7</f>
        <v>280.7</v>
      </c>
      <c r="E32" s="245"/>
      <c r="F32" s="110"/>
      <c r="G32" s="243" t="s">
        <v>11</v>
      </c>
      <c r="H32" s="243"/>
      <c r="I32" s="243"/>
      <c r="J32" s="244">
        <f>$O$6</f>
        <v>68</v>
      </c>
      <c r="K32" s="244"/>
      <c r="L32" s="244"/>
      <c r="M32" s="246"/>
      <c r="N32" s="247"/>
      <c r="O32" s="248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آستری سنگشور قهوه ای روشن</v>
      </c>
      <c r="D34" s="218"/>
      <c r="E34" s="219"/>
      <c r="F34" s="19" t="str">
        <f>IF(C34="","",IF(U34="","",U34))</f>
        <v>متر</v>
      </c>
      <c r="G34" s="184">
        <f>IF(C34="","",$M$7)</f>
        <v>60</v>
      </c>
      <c r="H34" s="184"/>
      <c r="I34" s="174">
        <f>IF(C34="","",AA34)</f>
        <v>3.3333333333333335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187" t="s">
        <v>43</v>
      </c>
      <c r="T34" s="188"/>
      <c r="U34" s="24" t="s">
        <v>42</v>
      </c>
      <c r="V34" s="47">
        <v>30</v>
      </c>
      <c r="X34" s="22"/>
      <c r="Y34" s="22"/>
      <c r="AA34" s="6">
        <f>($M$7*V34)/$S$9</f>
        <v>3.3333333333333335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4"/>
      <c r="D38" s="62" t="s">
        <v>20</v>
      </c>
      <c r="E38" s="61" t="s">
        <v>19</v>
      </c>
      <c r="F38" s="61"/>
      <c r="G38" s="61" t="s">
        <v>18</v>
      </c>
      <c r="H38" s="60"/>
      <c r="I38" s="225" t="s">
        <v>17</v>
      </c>
      <c r="J38" s="225"/>
      <c r="K38" s="226"/>
      <c r="L38" s="226"/>
      <c r="M38" s="226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7" t="s">
        <v>12</v>
      </c>
      <c r="C41" s="228"/>
      <c r="D41" s="220">
        <f>$B$7</f>
        <v>280.7</v>
      </c>
      <c r="E41" s="229"/>
      <c r="F41" s="40"/>
      <c r="G41" s="228" t="s">
        <v>11</v>
      </c>
      <c r="H41" s="228"/>
      <c r="I41" s="228"/>
      <c r="J41" s="220">
        <f>$O$6</f>
        <v>68</v>
      </c>
      <c r="K41" s="220"/>
      <c r="L41" s="220"/>
      <c r="M41" s="221" t="s">
        <v>10</v>
      </c>
      <c r="N41" s="222"/>
      <c r="O41" s="223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2023-04-06T04:54:21Z</cp:lastPrinted>
  <dcterms:created xsi:type="dcterms:W3CDTF">2018-11-04T09:48:07Z</dcterms:created>
  <dcterms:modified xsi:type="dcterms:W3CDTF">2023-04-06T04:54:24Z</dcterms:modified>
</cp:coreProperties>
</file>