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<sst xmlns="http://schemas.openxmlformats.org/spreadsheetml/2006/main" count="115" uniqueCount="53">
  <si>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</si>
  <si>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</si>
  <si>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</si>
  <si>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</si>
  <si>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</si>
  <si>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</si>
  <si>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</si>
  <si>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</si>
  <si>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</si>
  <si>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</si>
  <si>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</si>
  <si>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</si>
  <si>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</si>
  <si>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</si>
  <si>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</si>
  <si>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</si>
  <si>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</si>
  <si>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</si>
  <si>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</si>
  <si>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</si>
  <si>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</si>
  <si>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</si>
  <si>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</si>
  <si>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</si>
  <si>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</si>
  <si>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</si>
  <si>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</si>
  <si>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</si>
  <si>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</si>
  <si>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</si>
  <si>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</si>
  <si>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</si>
  <si>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</si>
  <si>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</si>
  <si>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</si>
  <si>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</si>
  <si>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</si>
  <si>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</si>
  <si>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</si>
  <si>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</si>
  <si>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</si>
  <si>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</si>
  <si>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</si>
  <si>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</si>
  <si>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کفش پارس</t>
  </si>
  <si>
    <t>منگنه چیپس مشکی</t>
  </si>
  <si>
    <t>سگک چیپس سیاه قلم</t>
  </si>
  <si>
    <t xml:space="preserve">میخ پرچ </t>
  </si>
  <si>
    <t>281/1</t>
  </si>
  <si>
    <t xml:space="preserve">فوم سنگی پشت فترگلبهی   </t>
  </si>
  <si>
    <t xml:space="preserve">خردلی </t>
  </si>
  <si>
    <t xml:space="preserve">فوم سنگی پشت فتر خردلی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</si>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</sst>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306733</xdr:colOff>
      <xdr:row>10</xdr:row>
      <xdr:rowOff>158749</xdr:rowOff>
    </xdr:from>
    <xdr:to>
      <xdr:col>14</xdr:col>
      <xdr:colOff>994833</xdr:colOff>
      <xdr:row>14</xdr:row>
      <xdr:rowOff>10583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729917" y="2031999"/>
          <a:ext cx="1577100" cy="867834"/>
        </a:xfrm>
        <a:prstGeom prst="rect">
          <a:avLst/>
        </a:prstGeom>
      </xdr:spPr>
    </xdr:pic>
    <xdr:clientData/>
  </xdr:twoCellAnchor>
  <xdr:twoCellAnchor editAs="oneCell">
    <xdr:from>
      <xdr:col>12</xdr:col>
      <xdr:colOff>243417</xdr:colOff>
      <xdr:row>20</xdr:row>
      <xdr:rowOff>31750</xdr:rowOff>
    </xdr:from>
    <xdr:to>
      <xdr:col>14</xdr:col>
      <xdr:colOff>931517</xdr:colOff>
      <xdr:row>23</xdr:row>
      <xdr:rowOff>158751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793233" y="4381500"/>
          <a:ext cx="1577100" cy="867834"/>
        </a:xfrm>
        <a:prstGeom prst="rect">
          <a:avLst/>
        </a:prstGeom>
      </xdr:spPr>
    </xdr:pic>
    <xdr:clientData/>
  </xdr:twoCellAnchor>
  <xdr:twoCellAnchor editAs="oneCell">
    <xdr:from>
      <xdr:col>12</xdr:col>
      <xdr:colOff>52734</xdr:colOff>
      <xdr:row>28</xdr:row>
      <xdr:rowOff>137583</xdr:rowOff>
    </xdr:from>
    <xdr:to>
      <xdr:col>14</xdr:col>
      <xdr:colOff>1206500</xdr:colOff>
      <xdr:row>35</xdr:row>
      <xdr:rowOff>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487583"/>
          <a:ext cx="2042766" cy="139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7" sqref="R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0" t="s">
        <v>32</v>
      </c>
      <c r="C1" s="311"/>
      <c r="D1" s="312">
        <v>469</v>
      </c>
      <c r="E1" s="312"/>
      <c r="F1" s="313" t="s">
        <v>35</v>
      </c>
      <c r="G1" s="313"/>
      <c r="H1" s="313"/>
      <c r="I1" s="313"/>
      <c r="J1" s="313"/>
      <c r="K1" s="313"/>
      <c r="L1" s="313"/>
      <c r="M1" s="120"/>
      <c r="N1" s="308"/>
      <c r="O1" s="103"/>
      <c r="P1" s="291"/>
      <c r="Q1" s="291"/>
      <c r="R1" s="102"/>
      <c r="S1" s="101"/>
    </row>
    <row r="2" spans="2:36" ht="15.75" customHeight="1" x14ac:dyDescent="0.75">
      <c r="B2" s="302" t="s">
        <v>33</v>
      </c>
      <c r="C2" s="303"/>
      <c r="D2" s="117">
        <v>4</v>
      </c>
      <c r="E2" s="117">
        <v>2</v>
      </c>
      <c r="F2" s="117">
        <v>1400</v>
      </c>
      <c r="G2" s="99"/>
      <c r="H2" s="306" t="s">
        <v>37</v>
      </c>
      <c r="I2" s="307"/>
      <c r="J2" s="122"/>
      <c r="K2" s="118" t="s">
        <v>36</v>
      </c>
      <c r="L2" s="121"/>
      <c r="M2" s="121"/>
      <c r="N2" s="309"/>
      <c r="O2" s="112"/>
      <c r="Q2" s="3"/>
      <c r="R2" s="3"/>
    </row>
    <row r="3" spans="2:36" ht="15.75" customHeight="1" x14ac:dyDescent="0.2">
      <c r="B3" s="304" t="s">
        <v>34</v>
      </c>
      <c r="C3" s="305"/>
      <c r="D3" s="117"/>
      <c r="E3" s="117"/>
      <c r="F3" s="117">
        <v>1400</v>
      </c>
      <c r="G3" s="99"/>
      <c r="H3" s="306" t="s">
        <v>38</v>
      </c>
      <c r="I3" s="307"/>
      <c r="J3" s="122"/>
      <c r="K3" s="118" t="s">
        <v>36</v>
      </c>
      <c r="L3" s="98"/>
      <c r="M3" s="205" t="s">
        <v>41</v>
      </c>
      <c r="N3" s="205"/>
      <c r="O3" s="155" t="s">
        <v>44</v>
      </c>
      <c r="Q3" s="3"/>
      <c r="R3" s="3"/>
    </row>
    <row r="4" spans="2:36" ht="15.75" customHeight="1" x14ac:dyDescent="0.25">
      <c r="B4" s="302" t="s">
        <v>40</v>
      </c>
      <c r="C4" s="303"/>
      <c r="D4" s="116"/>
      <c r="E4" s="119"/>
      <c r="F4" s="117">
        <v>1400</v>
      </c>
      <c r="G4" s="99"/>
      <c r="H4" s="306" t="s">
        <v>39</v>
      </c>
      <c r="I4" s="307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2" t="s">
        <v>31</v>
      </c>
      <c r="C6" s="293"/>
      <c r="D6" s="293"/>
      <c r="E6" s="95" t="s">
        <v>30</v>
      </c>
      <c r="F6" s="94">
        <f>R6</f>
        <v>31</v>
      </c>
      <c r="G6" s="94">
        <f t="shared" ref="G6:L7" si="0">S6</f>
        <v>32</v>
      </c>
      <c r="H6" s="94">
        <f t="shared" si="0"/>
        <v>33</v>
      </c>
      <c r="I6" s="94">
        <f t="shared" si="0"/>
        <v>34</v>
      </c>
      <c r="J6" s="94">
        <f t="shared" si="0"/>
        <v>35</v>
      </c>
      <c r="K6" s="94">
        <f t="shared" si="0"/>
        <v>0</v>
      </c>
      <c r="L6" s="94">
        <f t="shared" si="0"/>
        <v>0</v>
      </c>
      <c r="M6" s="93" t="s">
        <v>29</v>
      </c>
      <c r="N6" s="228" t="s">
        <v>11</v>
      </c>
      <c r="O6" s="230">
        <v>24</v>
      </c>
      <c r="P6" s="84"/>
      <c r="Q6" s="92" t="s">
        <v>30</v>
      </c>
      <c r="R6" s="134">
        <v>31</v>
      </c>
      <c r="S6" s="135">
        <v>32</v>
      </c>
      <c r="T6" s="135">
        <v>33</v>
      </c>
      <c r="U6" s="135">
        <v>34</v>
      </c>
      <c r="V6" s="135">
        <v>35</v>
      </c>
      <c r="W6" s="135"/>
      <c r="X6" s="136"/>
      <c r="Y6" s="92" t="s">
        <v>29</v>
      </c>
    </row>
    <row r="7" spans="2:36" ht="18" customHeight="1" thickBot="1" x14ac:dyDescent="0.25">
      <c r="B7" s="294" t="s">
        <v>48</v>
      </c>
      <c r="C7" s="295"/>
      <c r="D7" s="295"/>
      <c r="E7" s="91" t="s">
        <v>28</v>
      </c>
      <c r="F7" s="90">
        <f>R7</f>
        <v>22</v>
      </c>
      <c r="G7" s="90">
        <f t="shared" si="0"/>
        <v>45</v>
      </c>
      <c r="H7" s="90">
        <f t="shared" si="0"/>
        <v>45</v>
      </c>
      <c r="I7" s="90">
        <f t="shared" si="0"/>
        <v>45</v>
      </c>
      <c r="J7" s="90">
        <f t="shared" si="0"/>
        <v>23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29"/>
      <c r="O7" s="231"/>
      <c r="P7" s="89"/>
      <c r="Q7" s="88" t="s">
        <v>28</v>
      </c>
      <c r="R7" s="87">
        <v>22</v>
      </c>
      <c r="S7" s="87">
        <v>45</v>
      </c>
      <c r="T7" s="87">
        <v>45</v>
      </c>
      <c r="U7" s="87">
        <v>45</v>
      </c>
      <c r="V7" s="87">
        <v>23</v>
      </c>
      <c r="W7" s="87"/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4"/>
      <c r="C8" s="295"/>
      <c r="D8" s="295"/>
      <c r="E8" s="298" t="s">
        <v>27</v>
      </c>
      <c r="F8" s="290"/>
      <c r="G8" s="290"/>
      <c r="H8" s="290"/>
      <c r="I8" s="290"/>
      <c r="J8" s="290"/>
      <c r="K8" s="290"/>
      <c r="L8" s="290"/>
      <c r="M8" s="283"/>
      <c r="N8" s="232" t="s">
        <v>26</v>
      </c>
      <c r="O8" s="234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6"/>
      <c r="C9" s="297"/>
      <c r="D9" s="297"/>
      <c r="E9" s="299"/>
      <c r="F9" s="259"/>
      <c r="G9" s="259"/>
      <c r="H9" s="259"/>
      <c r="I9" s="259"/>
      <c r="J9" s="259"/>
      <c r="K9" s="259"/>
      <c r="L9" s="259"/>
      <c r="M9" s="284"/>
      <c r="N9" s="233"/>
      <c r="O9" s="235"/>
      <c r="P9" s="74"/>
      <c r="Q9" s="300" t="s">
        <v>25</v>
      </c>
      <c r="R9" s="301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6" t="s">
        <v>24</v>
      </c>
      <c r="D11" s="286"/>
      <c r="E11" s="286"/>
      <c r="F11" s="53" t="s">
        <v>6</v>
      </c>
      <c r="G11" s="287" t="s">
        <v>9</v>
      </c>
      <c r="H11" s="287"/>
      <c r="I11" s="287" t="s">
        <v>5</v>
      </c>
      <c r="J11" s="287"/>
      <c r="K11" s="288" t="s">
        <v>8</v>
      </c>
      <c r="L11" s="289"/>
      <c r="M11" s="280" t="s">
        <v>10</v>
      </c>
      <c r="N11" s="281"/>
      <c r="O11" s="282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4" t="str">
        <f>IF(S12="","",S12)</f>
        <v xml:space="preserve">فوم سنگی پشت فتر خردلی </v>
      </c>
      <c r="D12" s="275"/>
      <c r="E12" s="276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3.75</v>
      </c>
      <c r="J12" s="173"/>
      <c r="K12" s="184"/>
      <c r="L12" s="277"/>
      <c r="M12" s="236"/>
      <c r="N12" s="237"/>
      <c r="O12" s="238"/>
      <c r="P12" s="49"/>
      <c r="Q12" s="71">
        <v>1</v>
      </c>
      <c r="R12" s="124"/>
      <c r="S12" s="278" t="s">
        <v>51</v>
      </c>
      <c r="T12" s="279"/>
      <c r="U12" s="125" t="s">
        <v>42</v>
      </c>
      <c r="V12" s="126">
        <v>11.25</v>
      </c>
      <c r="X12" s="22"/>
      <c r="Y12" s="22"/>
      <c r="AA12" s="6">
        <f>($M$7*V12)/$S$9</f>
        <v>3.75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85"/>
      <c r="M13" s="236"/>
      <c r="N13" s="237"/>
      <c r="O13" s="238"/>
      <c r="P13" s="45"/>
      <c r="Q13" s="70">
        <v>2</v>
      </c>
      <c r="R13" s="127"/>
      <c r="S13" s="256"/>
      <c r="T13" s="25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6"/>
      <c r="N14" s="237"/>
      <c r="O14" s="238"/>
      <c r="P14" s="11"/>
      <c r="Q14" s="70">
        <v>3</v>
      </c>
      <c r="R14" s="127"/>
      <c r="S14" s="265"/>
      <c r="T14" s="25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6" t="str">
        <f>IF(S15="","",S15)</f>
        <v/>
      </c>
      <c r="D15" s="266"/>
      <c r="E15" s="266"/>
      <c r="F15" s="68" t="str">
        <f>IF(C15="","",IF(U15="","",U15))</f>
        <v/>
      </c>
      <c r="G15" s="267" t="str">
        <f>IF(C15="","",$M$7)</f>
        <v/>
      </c>
      <c r="H15" s="267"/>
      <c r="I15" s="268" t="str">
        <f>IF(C15="","",AA15)</f>
        <v/>
      </c>
      <c r="J15" s="268"/>
      <c r="K15" s="269"/>
      <c r="L15" s="270"/>
      <c r="M15" s="236"/>
      <c r="N15" s="237"/>
      <c r="O15" s="238"/>
      <c r="P15" s="45"/>
      <c r="Q15" s="67">
        <v>4</v>
      </c>
      <c r="R15" s="131"/>
      <c r="S15" s="263"/>
      <c r="T15" s="264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4">
        <v>0.1875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5" t="s">
        <v>12</v>
      </c>
      <c r="C20" s="226"/>
      <c r="D20" s="218" t="str">
        <f>$B$7</f>
        <v>281/1</v>
      </c>
      <c r="E20" s="227"/>
      <c r="F20" s="107"/>
      <c r="G20" s="226" t="s">
        <v>11</v>
      </c>
      <c r="H20" s="226"/>
      <c r="I20" s="226"/>
      <c r="J20" s="218">
        <f>$O$6</f>
        <v>24</v>
      </c>
      <c r="K20" s="218"/>
      <c r="L20" s="218"/>
      <c r="M20" s="219" t="s">
        <v>10</v>
      </c>
      <c r="N20" s="220"/>
      <c r="O20" s="22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47"/>
      <c r="F21" s="31" t="s">
        <v>6</v>
      </c>
      <c r="G21" s="248" t="s">
        <v>9</v>
      </c>
      <c r="H21" s="249"/>
      <c r="I21" s="250" t="s">
        <v>5</v>
      </c>
      <c r="J21" s="251"/>
      <c r="K21" s="252" t="s">
        <v>8</v>
      </c>
      <c r="L21" s="253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منگنه چیپس مشکی</v>
      </c>
      <c r="D22" s="163"/>
      <c r="E22" s="163"/>
      <c r="F22" s="27" t="str">
        <f>IF(C22="","",IF(U22="","",U22))</f>
        <v>عدد</v>
      </c>
      <c r="G22" s="164">
        <f>IF(C22="","",$M$7)</f>
        <v>180</v>
      </c>
      <c r="H22" s="164"/>
      <c r="I22" s="165">
        <f>IF(C22="","",AA22)</f>
        <v>1440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45</v>
      </c>
      <c r="T22" s="168"/>
      <c r="U22" s="24" t="s">
        <v>43</v>
      </c>
      <c r="V22" s="23">
        <v>4320</v>
      </c>
      <c r="X22" s="22"/>
      <c r="Y22" s="22"/>
      <c r="AA22" s="6">
        <f>($M$7*V22)/$S$9</f>
        <v>1440</v>
      </c>
    </row>
    <row r="23" spans="2:30" s="32" customFormat="1" ht="19.5" customHeight="1" x14ac:dyDescent="0.2">
      <c r="B23" s="21">
        <v>2</v>
      </c>
      <c r="C23" s="169" t="str">
        <f>IF(S23="","",S23)</f>
        <v>سگک چیپس سیاه قلم</v>
      </c>
      <c r="D23" s="170"/>
      <c r="E23" s="170"/>
      <c r="F23" s="19" t="str">
        <f>IF(C23="","",IF(U23="","",U23))</f>
        <v>عدد</v>
      </c>
      <c r="G23" s="171">
        <f>IF(C23="","",$M$7)</f>
        <v>180</v>
      </c>
      <c r="H23" s="172"/>
      <c r="I23" s="173">
        <f>IF(C23="","",AA23)</f>
        <v>360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46</v>
      </c>
      <c r="T23" s="168"/>
      <c r="U23" s="15" t="s">
        <v>43</v>
      </c>
      <c r="V23" s="14">
        <v>1080</v>
      </c>
      <c r="X23" s="22"/>
      <c r="Y23" s="22"/>
      <c r="AA23" s="6">
        <f t="shared" ref="AA23:AA25" si="3">($M$7*V23)/$S$9</f>
        <v>360</v>
      </c>
    </row>
    <row r="24" spans="2:30" s="32" customFormat="1" ht="19.5" customHeight="1" x14ac:dyDescent="0.2">
      <c r="B24" s="20">
        <v>3</v>
      </c>
      <c r="C24" s="169" t="str">
        <f>IF(S24="","",S24)</f>
        <v xml:space="preserve">میخ پرچ </v>
      </c>
      <c r="D24" s="170"/>
      <c r="E24" s="170"/>
      <c r="F24" s="19" t="str">
        <f>IF(C24="","",IF(U24="","",U24))</f>
        <v>عدد</v>
      </c>
      <c r="G24" s="171">
        <f>IF(C24="","",$M$7)</f>
        <v>180</v>
      </c>
      <c r="H24" s="172"/>
      <c r="I24" s="173">
        <f>IF(C24="","",AA24)</f>
        <v>720</v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1" t="s">
        <v>47</v>
      </c>
      <c r="T24" s="271"/>
      <c r="U24" s="15" t="s">
        <v>43</v>
      </c>
      <c r="V24" s="14">
        <v>2160</v>
      </c>
      <c r="X24" s="22"/>
      <c r="Y24" s="22"/>
      <c r="AA24" s="6">
        <f t="shared" si="3"/>
        <v>720</v>
      </c>
    </row>
    <row r="25" spans="2:30" s="32" customFormat="1" ht="19.5" customHeight="1" thickBot="1" x14ac:dyDescent="0.25">
      <c r="B25" s="13">
        <v>4</v>
      </c>
      <c r="C25" s="272" t="str">
        <f>IF(S25="","",S25)</f>
        <v/>
      </c>
      <c r="D25" s="273"/>
      <c r="E25" s="273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4" t="s">
        <v>30</v>
      </c>
      <c r="C30" s="255"/>
      <c r="D30" s="94">
        <f>F6</f>
        <v>31</v>
      </c>
      <c r="E30" s="94">
        <f t="shared" ref="E30:J30" si="4">G6</f>
        <v>32</v>
      </c>
      <c r="F30" s="94">
        <f t="shared" si="4"/>
        <v>33</v>
      </c>
      <c r="G30" s="94">
        <f t="shared" si="4"/>
        <v>34</v>
      </c>
      <c r="H30" s="94">
        <f t="shared" si="4"/>
        <v>35</v>
      </c>
      <c r="I30" s="94">
        <f t="shared" si="4"/>
        <v>0</v>
      </c>
      <c r="J30" s="94">
        <f t="shared" si="4"/>
        <v>0</v>
      </c>
      <c r="K30" s="255" t="s">
        <v>29</v>
      </c>
      <c r="L30" s="260"/>
      <c r="M30" s="220" t="s">
        <v>10</v>
      </c>
      <c r="N30" s="220"/>
      <c r="O30" s="22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58" t="s">
        <v>28</v>
      </c>
      <c r="C31" s="259"/>
      <c r="D31" s="111">
        <f>F7</f>
        <v>22</v>
      </c>
      <c r="E31" s="111">
        <f t="shared" ref="E31:J31" si="5">G7</f>
        <v>45</v>
      </c>
      <c r="F31" s="111">
        <f t="shared" si="5"/>
        <v>45</v>
      </c>
      <c r="G31" s="111">
        <f t="shared" si="5"/>
        <v>45</v>
      </c>
      <c r="H31" s="111">
        <f t="shared" si="5"/>
        <v>23</v>
      </c>
      <c r="I31" s="111">
        <f t="shared" si="5"/>
        <v>0</v>
      </c>
      <c r="J31" s="111">
        <f t="shared" si="5"/>
        <v>0</v>
      </c>
      <c r="K31" s="261">
        <f>J31+I31+H31+G31+F31+E31+D31</f>
        <v>180</v>
      </c>
      <c r="L31" s="262"/>
      <c r="M31" s="245"/>
      <c r="N31" s="245"/>
      <c r="O31" s="24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0" t="s">
        <v>12</v>
      </c>
      <c r="C32" s="241"/>
      <c r="D32" s="242" t="str">
        <f>$B$7</f>
        <v>281/1</v>
      </c>
      <c r="E32" s="243"/>
      <c r="F32" s="110"/>
      <c r="G32" s="241" t="s">
        <v>11</v>
      </c>
      <c r="H32" s="241"/>
      <c r="I32" s="241"/>
      <c r="J32" s="242">
        <f>$O$6</f>
        <v>24</v>
      </c>
      <c r="K32" s="242"/>
      <c r="L32" s="242"/>
      <c r="M32" s="244"/>
      <c r="N32" s="245"/>
      <c r="O32" s="24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180" t="str">
        <f>IF(S34="","",S34)</f>
        <v xml:space="preserve">فوم سنگی پشت فترگلبهی   </v>
      </c>
      <c r="D34" s="181"/>
      <c r="E34" s="182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3.75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6" t="s">
        <v>49</v>
      </c>
      <c r="T34" s="217"/>
      <c r="U34" s="24" t="s">
        <v>42</v>
      </c>
      <c r="V34" s="47">
        <v>11.25</v>
      </c>
      <c r="X34" s="22"/>
      <c r="Y34" s="22"/>
      <c r="AA34" s="6">
        <f>($M$7*V34)/$S$9</f>
        <v>3.75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2"/>
      <c r="D38" s="62" t="s">
        <v>20</v>
      </c>
      <c r="E38" s="61" t="s">
        <v>19</v>
      </c>
      <c r="F38" s="61"/>
      <c r="G38" s="61" t="s">
        <v>18</v>
      </c>
      <c r="H38" s="60"/>
      <c r="I38" s="223" t="s">
        <v>17</v>
      </c>
      <c r="J38" s="223"/>
      <c r="K38" s="224"/>
      <c r="L38" s="224"/>
      <c r="M38" s="22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5" t="s">
        <v>12</v>
      </c>
      <c r="C41" s="226"/>
      <c r="D41" s="218" t="str">
        <f>$B$7</f>
        <v>281/1</v>
      </c>
      <c r="E41" s="227"/>
      <c r="F41" s="40"/>
      <c r="G41" s="226" t="s">
        <v>11</v>
      </c>
      <c r="H41" s="226"/>
      <c r="I41" s="226"/>
      <c r="J41" s="218">
        <f>$O$6</f>
        <v>24</v>
      </c>
      <c r="K41" s="218"/>
      <c r="L41" s="218"/>
      <c r="M41" s="219" t="s">
        <v>10</v>
      </c>
      <c r="N41" s="220"/>
      <c r="O41" s="22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2021-04-24T14:21:15Z</cp:lastPrinted>
  <dcterms:created xsi:type="dcterms:W3CDTF">2018-11-04T09:48:07Z</dcterms:created>
  <dcterms:modified xsi:type="dcterms:W3CDTF">2021-06-29T13:54:10Z</dcterms:modified>
</cp:coreProperties>
</file>