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<sst xmlns="http://schemas.openxmlformats.org/spreadsheetml/2006/main" count="115" uniqueCount="53">
  <si>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</si>
  <si>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</si>
  <si>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</si>
  <si>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</si>
  <si>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</si>
  <si>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</si>
  <si>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</si>
  <si>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</si>
  <si>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</si>
  <si>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</si>
  <si>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</si>
  <si>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</si>
  <si>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</si>
  <si>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</si>
  <si>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</si>
  <si>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</si>
  <si>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</si>
  <si>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</si>
  <si>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</si>
  <si>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</si>
  <si>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</si>
  <si>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</si>
  <si>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</si>
  <si>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</si>
  <si>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</si>
  <si>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</si>
  <si>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</si>
  <si>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</si>
  <si>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</si>
  <si>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</si>
  <si>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</si>
  <si>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</si>
  <si>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</si>
  <si>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</si>
  <si>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</si>
  <si>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</si>
  <si>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</si>
  <si>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</si>
  <si>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</si>
  <si>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</si>
  <si>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</si>
  <si>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</si>
  <si>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</si>
  <si>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</si>
  <si>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کفش پارس</t>
  </si>
  <si>
    <t>282/1</t>
  </si>
  <si>
    <t>منگنه چیپس مشکی</t>
  </si>
  <si>
    <t>سگک چیپس سیاه قلم</t>
  </si>
  <si>
    <t xml:space="preserve">میخ پرچ </t>
  </si>
  <si>
    <t xml:space="preserve">نارنجی </t>
  </si>
  <si>
    <t xml:space="preserve">فوم سنگی پشت فتر نارنجی </t>
  </si>
  <si>
    <t xml:space="preserve">فوم سنگی پشت فترنارنجی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</si>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</sst>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10</xdr:row>
      <xdr:rowOff>10584</xdr:rowOff>
    </xdr:from>
    <xdr:to>
      <xdr:col>14</xdr:col>
      <xdr:colOff>1009650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715100" y="1883834"/>
          <a:ext cx="192000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84666</xdr:colOff>
      <xdr:row>19</xdr:row>
      <xdr:rowOff>127001</xdr:rowOff>
    </xdr:from>
    <xdr:to>
      <xdr:col>14</xdr:col>
      <xdr:colOff>1115666</xdr:colOff>
      <xdr:row>24</xdr:row>
      <xdr:rowOff>116417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09084" y="4201584"/>
          <a:ext cx="1920000" cy="12488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28</xdr:row>
      <xdr:rowOff>137583</xdr:rowOff>
    </xdr:from>
    <xdr:to>
      <xdr:col>14</xdr:col>
      <xdr:colOff>1030817</xdr:colOff>
      <xdr:row>34</xdr:row>
      <xdr:rowOff>190500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93933" y="6487583"/>
          <a:ext cx="1929525" cy="134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29</v>
      </c>
      <c r="E2" s="117">
        <v>3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27</v>
      </c>
      <c r="G6" s="94">
        <f t="shared" ref="G6:L7" si="0">S6</f>
        <v>28</v>
      </c>
      <c r="H6" s="94">
        <f t="shared" si="0"/>
        <v>29</v>
      </c>
      <c r="I6" s="94">
        <f t="shared" si="0"/>
        <v>30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0" t="s">
        <v>11</v>
      </c>
      <c r="O6" s="232">
        <v>25</v>
      </c>
      <c r="P6" s="84"/>
      <c r="Q6" s="92" t="s">
        <v>30</v>
      </c>
      <c r="R6" s="134">
        <v>27</v>
      </c>
      <c r="S6" s="135">
        <v>28</v>
      </c>
      <c r="T6" s="135">
        <v>29</v>
      </c>
      <c r="U6" s="135">
        <v>30</v>
      </c>
      <c r="V6" s="135"/>
      <c r="W6" s="135"/>
      <c r="X6" s="136"/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/>
      <c r="W7" s="87"/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نارنجی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3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9</v>
      </c>
      <c r="X12" s="22"/>
      <c r="Y12" s="22"/>
      <c r="AA12" s="6">
        <f>($M$7*V12)/$S$9</f>
        <v>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315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282/1</v>
      </c>
      <c r="E20" s="184"/>
      <c r="F20" s="107"/>
      <c r="G20" s="182" t="s">
        <v>11</v>
      </c>
      <c r="H20" s="182"/>
      <c r="I20" s="182"/>
      <c r="J20" s="183">
        <f>$O$6</f>
        <v>25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158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6" t="str">
        <f>IF(S22="","",S22)</f>
        <v>منگنه چیپس مشکی</v>
      </c>
      <c r="D22" s="307"/>
      <c r="E22" s="307"/>
      <c r="F22" s="27" t="str">
        <f>IF(C22="","",IF(U22="","",U22))</f>
        <v>عدد</v>
      </c>
      <c r="G22" s="308">
        <f>IF(C22="","",$M$7)</f>
        <v>180</v>
      </c>
      <c r="H22" s="308"/>
      <c r="I22" s="309">
        <f>IF(C22="","",AA22)</f>
        <v>1440</v>
      </c>
      <c r="J22" s="309"/>
      <c r="K22" s="310"/>
      <c r="L22" s="311"/>
      <c r="M22" s="298"/>
      <c r="N22" s="299"/>
      <c r="O22" s="158"/>
      <c r="P22" s="11"/>
      <c r="Q22" s="26">
        <v>1</v>
      </c>
      <c r="R22" s="25"/>
      <c r="S22" s="312" t="s">
        <v>46</v>
      </c>
      <c r="T22" s="312"/>
      <c r="U22" s="24" t="s">
        <v>43</v>
      </c>
      <c r="V22" s="23">
        <v>4320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270" t="str">
        <f>IF(S23="","",S23)</f>
        <v>سگک چیپس سیاه قلم</v>
      </c>
      <c r="D23" s="208"/>
      <c r="E23" s="208"/>
      <c r="F23" s="19" t="str">
        <f>IF(C23="","",IF(U23="","",U23))</f>
        <v>عدد</v>
      </c>
      <c r="G23" s="223">
        <f>IF(C23="","",$M$7)</f>
        <v>180</v>
      </c>
      <c r="H23" s="224"/>
      <c r="I23" s="171">
        <f>IF(C23="","",AA23)</f>
        <v>360</v>
      </c>
      <c r="J23" s="171"/>
      <c r="K23" s="209"/>
      <c r="L23" s="210"/>
      <c r="M23" s="298"/>
      <c r="N23" s="299"/>
      <c r="O23" s="158"/>
      <c r="P23" s="109"/>
      <c r="Q23" s="17">
        <v>2</v>
      </c>
      <c r="R23" s="16"/>
      <c r="S23" s="312" t="s">
        <v>47</v>
      </c>
      <c r="T23" s="312"/>
      <c r="U23" s="15" t="s">
        <v>43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270" t="str">
        <f>IF(S24="","",S24)</f>
        <v xml:space="preserve">میخ پرچ </v>
      </c>
      <c r="D24" s="208"/>
      <c r="E24" s="208"/>
      <c r="F24" s="19" t="str">
        <f>IF(C24="","",IF(U24="","",U24))</f>
        <v>عدد</v>
      </c>
      <c r="G24" s="223">
        <f>IF(C24="","",$M$7)</f>
        <v>180</v>
      </c>
      <c r="H24" s="224"/>
      <c r="I24" s="171">
        <f>IF(C24="","",AA24)</f>
        <v>720</v>
      </c>
      <c r="J24" s="171"/>
      <c r="K24" s="209"/>
      <c r="L24" s="210"/>
      <c r="M24" s="298"/>
      <c r="N24" s="299"/>
      <c r="O24" s="158"/>
      <c r="P24" s="108"/>
      <c r="Q24" s="17">
        <v>3</v>
      </c>
      <c r="R24" s="16"/>
      <c r="S24" s="225" t="s">
        <v>48</v>
      </c>
      <c r="T24" s="225"/>
      <c r="U24" s="15" t="s">
        <v>43</v>
      </c>
      <c r="V24" s="14">
        <v>2160</v>
      </c>
      <c r="X24" s="22"/>
      <c r="Y24" s="22"/>
      <c r="AA24" s="6">
        <f t="shared" si="3"/>
        <v>720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3" t="str">
        <f>IF(C25="","",$M$7)</f>
        <v/>
      </c>
      <c r="H25" s="314"/>
      <c r="I25" s="275" t="str">
        <f>IF(C25="","",AA25)</f>
        <v/>
      </c>
      <c r="J25" s="275"/>
      <c r="K25" s="276"/>
      <c r="L25" s="277"/>
      <c r="M25" s="300"/>
      <c r="N25" s="301"/>
      <c r="O25" s="302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27</v>
      </c>
      <c r="E30" s="94">
        <f t="shared" ref="E30:J30" si="4">G6</f>
        <v>28</v>
      </c>
      <c r="F30" s="94">
        <f t="shared" si="4"/>
        <v>29</v>
      </c>
      <c r="G30" s="94">
        <f t="shared" si="4"/>
        <v>30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282/1</v>
      </c>
      <c r="E32" s="258"/>
      <c r="F32" s="110"/>
      <c r="G32" s="256" t="s">
        <v>11</v>
      </c>
      <c r="H32" s="256"/>
      <c r="I32" s="256"/>
      <c r="J32" s="257">
        <f>$O$6</f>
        <v>25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 xml:space="preserve">فوم سنگی پشت فترنارنجی 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3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51</v>
      </c>
      <c r="T34" s="289"/>
      <c r="U34" s="24" t="s">
        <v>42</v>
      </c>
      <c r="V34" s="47">
        <v>9</v>
      </c>
      <c r="X34" s="22"/>
      <c r="Y34" s="22"/>
      <c r="AA34" s="6">
        <f>($M$7*V34)/$S$9</f>
        <v>3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137"/>
      <c r="U37" s="137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282/1</v>
      </c>
      <c r="E41" s="184"/>
      <c r="F41" s="40"/>
      <c r="G41" s="182" t="s">
        <v>11</v>
      </c>
      <c r="H41" s="182"/>
      <c r="I41" s="182"/>
      <c r="J41" s="183">
        <f>$O$6</f>
        <v>25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3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T37:U37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2021-06-19T05:35:38Z</cp:lastPrinted>
  <dcterms:created xsi:type="dcterms:W3CDTF">2018-11-04T09:48:07Z</dcterms:created>
  <dcterms:modified xsi:type="dcterms:W3CDTF">2021-06-29T13:53:36Z</dcterms:modified>
</cp:coreProperties>
</file>