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<sst xmlns="http://schemas.openxmlformats.org/spreadsheetml/2006/main" count="114" uniqueCount="53">
  <si>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</si>
  <si>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</si>
  <si>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</si>
  <si>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</si>
  <si>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</si>
  <si>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</si>
  <si>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</si>
  <si>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</si>
  <si>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</si>
  <si>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</si>
  <si>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</si>
  <si>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</si>
  <si>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</si>
  <si>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</si>
  <si>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</si>
  <si>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</si>
  <si>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</si>
  <si>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</si>
  <si>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</si>
  <si>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</si>
  <si>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</si>
  <si>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</si>
  <si>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</si>
  <si>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</si>
  <si>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</si>
  <si>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</si>
  <si>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</si>
  <si>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</si>
  <si>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</si>
  <si>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</si>
  <si>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</si>
  <si>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</si>
  <si>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</si>
  <si>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</si>
  <si>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</si>
  <si>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</si>
  <si>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</si>
  <si>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</si>
  <si>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</si>
  <si>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</si>
  <si>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</si>
  <si>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</si>
  <si>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</si>
  <si>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</si>
  <si>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منگنه چیپس مشکی</t>
  </si>
  <si>
    <t>سگک ceyoپلاستیکی مشکی</t>
  </si>
  <si>
    <t>میخ پرچ</t>
  </si>
  <si>
    <t>284/1</t>
  </si>
  <si>
    <t xml:space="preserve">تایم استاندارد </t>
  </si>
  <si>
    <t xml:space="preserve">قهوه ای </t>
  </si>
  <si>
    <t xml:space="preserve">ریتمو پشت فتر قهوه ای </t>
  </si>
  <si>
    <t xml:space="preserve">صیدی </t>
  </si>
  <si>
    <t xml:space="preserve">ریتمو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</si>
</sst>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424209</xdr:colOff>
      <xdr:row>10</xdr:row>
      <xdr:rowOff>0</xdr:rowOff>
    </xdr:from>
    <xdr:to>
      <xdr:col>14</xdr:col>
      <xdr:colOff>1096433</xdr:colOff>
      <xdr:row>14</xdr:row>
      <xdr:rowOff>201083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73250"/>
          <a:ext cx="2147541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1093258</xdr:colOff>
      <xdr:row>24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13</v>
      </c>
      <c r="E2" s="117">
        <v>8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51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47</v>
      </c>
      <c r="C7" s="298"/>
      <c r="D7" s="298"/>
      <c r="E7" s="91" t="s">
        <v>28</v>
      </c>
      <c r="F7" s="90">
        <f>R7</f>
        <v>20</v>
      </c>
      <c r="G7" s="90">
        <f t="shared" si="0"/>
        <v>30</v>
      </c>
      <c r="H7" s="90">
        <f t="shared" si="0"/>
        <v>40</v>
      </c>
      <c r="I7" s="90">
        <f t="shared" si="0"/>
        <v>20</v>
      </c>
      <c r="J7" s="90">
        <f t="shared" si="0"/>
        <v>10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20</v>
      </c>
      <c r="S7" s="87">
        <v>30</v>
      </c>
      <c r="T7" s="87">
        <v>40</v>
      </c>
      <c r="U7" s="87">
        <v>20</v>
      </c>
      <c r="V7" s="87">
        <v>10</v>
      </c>
      <c r="W7" s="87"/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77" t="str">
        <f>IF(S12="","",S12)</f>
        <v xml:space="preserve">ریتمو قهوه ای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2.8888888888888888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52</v>
      </c>
      <c r="T12" s="282"/>
      <c r="U12" s="125" t="s">
        <v>42</v>
      </c>
      <c r="V12" s="126">
        <v>13</v>
      </c>
      <c r="X12" s="22"/>
      <c r="Y12" s="22"/>
      <c r="AA12" s="6">
        <f>($M$7*V12)/$S$9</f>
        <v>2.8888888888888888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284/1</v>
      </c>
      <c r="E20" s="231"/>
      <c r="F20" s="107"/>
      <c r="G20" s="230" t="s">
        <v>11</v>
      </c>
      <c r="H20" s="230"/>
      <c r="I20" s="230"/>
      <c r="J20" s="222">
        <f>$O$6</f>
        <v>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منگنه چیپس مشکی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1200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44</v>
      </c>
      <c r="T22" s="169"/>
      <c r="U22" s="24" t="s">
        <v>43</v>
      </c>
      <c r="V22" s="23">
        <v>5400</v>
      </c>
      <c r="X22" s="22"/>
      <c r="Y22" s="22"/>
      <c r="AA22" s="6">
        <f>($M$7*V22)/$S$9</f>
        <v>1200</v>
      </c>
    </row>
    <row r="23" spans="2:30" s="32" customFormat="1" ht="19.5" customHeight="1" x14ac:dyDescent="0.25">
      <c r="B23" s="21">
        <v>2</v>
      </c>
      <c r="C23" s="170" t="str">
        <f>IF(S23="","",S23)</f>
        <v>سگک ceyoپلاستیکی مشکی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240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45</v>
      </c>
      <c r="T23" s="169"/>
      <c r="U23" s="15" t="s">
        <v>43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5">
      <c r="B24" s="20">
        <v>3</v>
      </c>
      <c r="C24" s="170" t="str">
        <f>IF(S24="","",S24)</f>
        <v>میخ پرچ</v>
      </c>
      <c r="D24" s="171"/>
      <c r="E24" s="171"/>
      <c r="F24" s="19" t="str">
        <f>IF(C24="","",IF(U24="","",U24))</f>
        <v/>
      </c>
      <c r="G24" s="172">
        <f>IF(C24="","",$M$7)</f>
        <v>120</v>
      </c>
      <c r="H24" s="173"/>
      <c r="I24" s="174">
        <f>IF(C24="","",AA24)</f>
        <v>480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 t="s">
        <v>46</v>
      </c>
      <c r="T24" s="274"/>
      <c r="U24" s="15"/>
      <c r="V24" s="14">
        <v>2160</v>
      </c>
      <c r="X24" s="22"/>
      <c r="Y24" s="22"/>
      <c r="AA24" s="6">
        <f t="shared" si="3"/>
        <v>480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20</v>
      </c>
      <c r="E31" s="111">
        <f t="shared" ref="E31:J31" si="5">G7</f>
        <v>30</v>
      </c>
      <c r="F31" s="111">
        <f t="shared" si="5"/>
        <v>40</v>
      </c>
      <c r="G31" s="111">
        <f t="shared" si="5"/>
        <v>20</v>
      </c>
      <c r="H31" s="111">
        <f t="shared" si="5"/>
        <v>10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284/1</v>
      </c>
      <c r="E32" s="247"/>
      <c r="F32" s="110"/>
      <c r="G32" s="245" t="s">
        <v>11</v>
      </c>
      <c r="H32" s="245"/>
      <c r="I32" s="245"/>
      <c r="J32" s="246">
        <f>$O$6</f>
        <v>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 xml:space="preserve">ریتمو پشت فتر قهوه ای 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50</v>
      </c>
      <c r="T34" s="221"/>
      <c r="U34" s="24" t="s">
        <v>42</v>
      </c>
      <c r="V34" s="47">
        <v>21</v>
      </c>
      <c r="X34" s="22"/>
      <c r="Y34" s="22"/>
      <c r="AA34" s="6">
        <f>($M$7*V34)/$S$9</f>
        <v>4.666666666666667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284/1</v>
      </c>
      <c r="E41" s="231"/>
      <c r="F41" s="40"/>
      <c r="G41" s="230" t="s">
        <v>11</v>
      </c>
      <c r="H41" s="230"/>
      <c r="I41" s="230"/>
      <c r="J41" s="222">
        <f>$O$6</f>
        <v>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2023-11-04T15:18:24Z</cp:lastPrinted>
  <dcterms:created xsi:type="dcterms:W3CDTF">2018-11-04T09:48:07Z</dcterms:created>
  <dcterms:modified xsi:type="dcterms:W3CDTF">2023-11-04T15:18:25Z</dcterms:modified>
</cp:coreProperties>
</file>