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<sst xmlns="http://schemas.openxmlformats.org/spreadsheetml/2006/main" count="111" uniqueCount="51">
  <si>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</si>
  <si>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</si>
  <si>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</si>
  <si>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</si>
  <si>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</si>
  <si>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</si>
  <si>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</si>
  <si>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</si>
  <si>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</si>
  <si>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</si>
  <si>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</si>
  <si>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</si>
  <si>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</si>
  <si>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</si>
  <si>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</si>
  <si>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</si>
  <si>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</si>
  <si>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</si>
  <si>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</si>
  <si>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</si>
  <si>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</si>
  <si>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</si>
  <si>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</si>
  <si>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</si>
  <si>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</si>
  <si>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</si>
  <si>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</si>
  <si>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</si>
  <si>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</si>
  <si>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</si>
  <si>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</si>
  <si>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</si>
  <si>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</si>
  <si>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</si>
  <si>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</si>
  <si>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</si>
  <si>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</si>
  <si>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</si>
  <si>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</si>
  <si>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</si>
  <si>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</si>
  <si>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</si>
  <si>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</si>
  <si>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مواد برشکاری</t>
  </si>
  <si>
    <t>مواد مصرفی ملزومات</t>
  </si>
  <si>
    <t>293/6</t>
  </si>
  <si>
    <t xml:space="preserve">پاک شونده پشت فتر </t>
  </si>
  <si>
    <t xml:space="preserve">سکک نمره 20 مشکی </t>
  </si>
  <si>
    <t xml:space="preserve">میخ زیرو نیکل 7 میل </t>
  </si>
  <si>
    <t>کفی نایک بژ</t>
  </si>
  <si>
    <t xml:space="preserve">EVA5 میل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</si>
</sst>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36" sqref="V36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31</v>
      </c>
      <c r="C1" s="320"/>
      <c r="D1" s="321"/>
      <c r="E1" s="321"/>
      <c r="F1" s="322" t="s">
        <v>34</v>
      </c>
      <c r="G1" s="322"/>
      <c r="H1" s="322"/>
      <c r="I1" s="322"/>
      <c r="J1" s="322"/>
      <c r="K1" s="322"/>
      <c r="L1" s="322"/>
      <c r="M1" s="120"/>
      <c r="N1" s="317"/>
      <c r="O1" s="103"/>
      <c r="P1" s="300"/>
      <c r="Q1" s="300"/>
      <c r="R1" s="102"/>
      <c r="S1" s="101"/>
    </row>
    <row r="2" spans="2:36" ht="15.75" customHeight="1" x14ac:dyDescent="0.75">
      <c r="B2" s="311" t="s">
        <v>32</v>
      </c>
      <c r="C2" s="312"/>
      <c r="D2" s="117">
        <v>18</v>
      </c>
      <c r="E2" s="117">
        <v>4</v>
      </c>
      <c r="F2" s="117">
        <v>1403</v>
      </c>
      <c r="G2" s="99"/>
      <c r="H2" s="315" t="s">
        <v>36</v>
      </c>
      <c r="I2" s="316"/>
      <c r="J2" s="122"/>
      <c r="K2" s="118" t="s">
        <v>35</v>
      </c>
      <c r="L2" s="121"/>
      <c r="M2" s="121"/>
      <c r="N2" s="318"/>
      <c r="O2" s="112"/>
      <c r="Q2" s="3"/>
      <c r="R2" s="3"/>
    </row>
    <row r="3" spans="2:36" ht="15.75" customHeight="1" x14ac:dyDescent="0.25">
      <c r="B3" s="313" t="s">
        <v>33</v>
      </c>
      <c r="C3" s="314"/>
      <c r="D3" s="117"/>
      <c r="E3" s="117"/>
      <c r="F3" s="117">
        <v>1403</v>
      </c>
      <c r="G3" s="99"/>
      <c r="H3" s="315" t="s">
        <v>37</v>
      </c>
      <c r="I3" s="316"/>
      <c r="J3" s="122"/>
      <c r="K3" s="118" t="s">
        <v>35</v>
      </c>
      <c r="L3" s="98"/>
      <c r="M3" s="205" t="s">
        <v>40</v>
      </c>
      <c r="N3" s="205"/>
      <c r="O3" s="155"/>
      <c r="Q3" s="3"/>
      <c r="R3" s="3"/>
    </row>
    <row r="4" spans="2:36" ht="15.75" customHeight="1" x14ac:dyDescent="0.25">
      <c r="B4" s="311" t="s">
        <v>39</v>
      </c>
      <c r="C4" s="312"/>
      <c r="D4" s="116"/>
      <c r="E4" s="119"/>
      <c r="F4" s="117">
        <v>1403</v>
      </c>
      <c r="G4" s="99"/>
      <c r="H4" s="315" t="s">
        <v>38</v>
      </c>
      <c r="I4" s="316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1" t="s">
        <v>30</v>
      </c>
      <c r="C6" s="302"/>
      <c r="D6" s="302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37" t="s">
        <v>11</v>
      </c>
      <c r="O6" s="239">
        <v>11</v>
      </c>
      <c r="P6" s="84"/>
      <c r="Q6" s="92" t="s">
        <v>29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28</v>
      </c>
    </row>
    <row r="7" spans="2:36" ht="18" customHeight="1" thickBot="1" x14ac:dyDescent="0.3">
      <c r="B7" s="303" t="s">
        <v>45</v>
      </c>
      <c r="C7" s="304"/>
      <c r="D7" s="304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8"/>
      <c r="O7" s="240"/>
      <c r="P7" s="89"/>
      <c r="Q7" s="88" t="s">
        <v>27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3"/>
      <c r="C8" s="304"/>
      <c r="D8" s="304"/>
      <c r="E8" s="307" t="s">
        <v>26</v>
      </c>
      <c r="F8" s="299"/>
      <c r="G8" s="299"/>
      <c r="H8" s="299"/>
      <c r="I8" s="299"/>
      <c r="J8" s="299"/>
      <c r="K8" s="299"/>
      <c r="L8" s="299"/>
      <c r="M8" s="292"/>
      <c r="N8" s="241" t="s">
        <v>25</v>
      </c>
      <c r="O8" s="243"/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24</v>
      </c>
      <c r="R9" s="31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23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3" t="str">
        <f>IF(S12="","",S12)</f>
        <v xml:space="preserve">پاک شونده پشت فتر </v>
      </c>
      <c r="D12" s="284"/>
      <c r="E12" s="285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7.5</v>
      </c>
      <c r="J12" s="173"/>
      <c r="K12" s="184"/>
      <c r="L12" s="286"/>
      <c r="M12" s="245"/>
      <c r="N12" s="246"/>
      <c r="O12" s="247"/>
      <c r="P12" s="49"/>
      <c r="Q12" s="71">
        <v>1</v>
      </c>
      <c r="R12" s="124"/>
      <c r="S12" s="287" t="s">
        <v>46</v>
      </c>
      <c r="T12" s="288"/>
      <c r="U12" s="125" t="s">
        <v>41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5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293/6</v>
      </c>
      <c r="E20" s="236"/>
      <c r="F20" s="107"/>
      <c r="G20" s="235" t="s">
        <v>11</v>
      </c>
      <c r="H20" s="235"/>
      <c r="I20" s="235"/>
      <c r="J20" s="227">
        <f>$O$6</f>
        <v>11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 xml:space="preserve">سکک نمره 20 مشکی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42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میخ زیرو نیکل 7 میل 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360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48</v>
      </c>
      <c r="T23" s="168"/>
      <c r="U23" s="15" t="s">
        <v>42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4" t="s">
        <v>29</v>
      </c>
      <c r="C30" s="265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8" t="s">
        <v>27</v>
      </c>
      <c r="C31" s="269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293/6</v>
      </c>
      <c r="E32" s="253"/>
      <c r="F32" s="110"/>
      <c r="G32" s="251" t="s">
        <v>11</v>
      </c>
      <c r="H32" s="251"/>
      <c r="I32" s="251"/>
      <c r="J32" s="252">
        <f>$O$6</f>
        <v>11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44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>کفی نایک بژ</v>
      </c>
      <c r="D34" s="217"/>
      <c r="E34" s="218"/>
      <c r="F34" s="19" t="str">
        <f>IF(C34="","",IF(U34="","",U34))</f>
        <v/>
      </c>
      <c r="G34" s="183">
        <f>IF(C34="","",$M$7)</f>
        <v>180</v>
      </c>
      <c r="H34" s="183"/>
      <c r="I34" s="173">
        <f>IF(C34="","",AA34)</f>
        <v>4.5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49</v>
      </c>
      <c r="T34" s="220"/>
      <c r="U34" s="24"/>
      <c r="V34" s="47">
        <v>13.5</v>
      </c>
      <c r="X34" s="22"/>
      <c r="Y34" s="22"/>
      <c r="AA34" s="6">
        <f>($M$7*V34)/$S$9</f>
        <v>4.5</v>
      </c>
    </row>
    <row r="35" spans="2:27" ht="19.7" customHeight="1" thickBot="1" x14ac:dyDescent="0.3">
      <c r="B35" s="46">
        <v>2</v>
      </c>
      <c r="C35" s="170" t="str">
        <f>IF(S35="","",S35)</f>
        <v xml:space="preserve">EVA5 میل </v>
      </c>
      <c r="D35" s="170"/>
      <c r="E35" s="170"/>
      <c r="F35" s="19" t="str">
        <f>IF(C35="","",IF(U35="","",U35))</f>
        <v/>
      </c>
      <c r="G35" s="183">
        <f>IF(C35="","",$M$7)</f>
        <v>180</v>
      </c>
      <c r="H35" s="183"/>
      <c r="I35" s="173">
        <f>IF(C35="","",AA35)</f>
        <v>1.2666666666666666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50</v>
      </c>
      <c r="T35" s="191"/>
      <c r="U35" s="43"/>
      <c r="V35" s="42">
        <v>3.8</v>
      </c>
      <c r="X35" s="22"/>
      <c r="Y35" s="22"/>
      <c r="AA35" s="6">
        <f>($M$7*V35)/$S$9</f>
        <v>1.2666666666666666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293/6</v>
      </c>
      <c r="E41" s="236"/>
      <c r="F41" s="40"/>
      <c r="G41" s="235" t="s">
        <v>11</v>
      </c>
      <c r="H41" s="235"/>
      <c r="I41" s="235"/>
      <c r="J41" s="227">
        <f>$O$6</f>
        <v>11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2021-01-15T10:10:24Z</cp:lastPrinted>
  <dcterms:created xsi:type="dcterms:W3CDTF">2018-11-04T09:48:07Z</dcterms:created>
  <dcterms:modified xsi:type="dcterms:W3CDTF">2024-07-09T05:33:02Z</dcterms:modified>
</cp:coreProperties>
</file>