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<sst xmlns="http://schemas.openxmlformats.org/spreadsheetml/2006/main" count="111" uniqueCount="50">
  <si>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</si>
  <si>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</si>
  <si>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</si>
  <si>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</si>
  <si>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</si>
  <si>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</si>
  <si>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</si>
  <si>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</si>
  <si>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</si>
  <si>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</si>
  <si>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</si>
  <si>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</si>
  <si>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</si>
  <si>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</si>
  <si>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</si>
  <si>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</si>
  <si>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</si>
  <si>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</si>
  <si>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</si>
  <si>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</si>
  <si>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</si>
  <si>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</si>
  <si>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</si>
  <si>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</si>
  <si>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</si>
  <si>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</si>
  <si>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</si>
  <si>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</si>
  <si>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</si>
  <si>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</si>
  <si>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</si>
  <si>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</si>
  <si>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</si>
  <si>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</si>
  <si>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</si>
  <si>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</si>
  <si>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</si>
  <si>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</si>
  <si>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</si>
  <si>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</si>
  <si>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</si>
  <si>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</si>
  <si>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</si>
  <si>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</si>
  <si>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کفی کرم بژ ونزیا</t>
  </si>
  <si>
    <t>مارک پارس نیکل</t>
  </si>
  <si>
    <t>عسلی</t>
  </si>
  <si>
    <t>296/14</t>
  </si>
  <si>
    <t>پاویا عسلی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</si>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</sst>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10400</xdr:colOff>
      <xdr:row>29</xdr:row>
      <xdr:rowOff>10583</xdr:rowOff>
    </xdr:from>
    <xdr:to>
      <xdr:col>14</xdr:col>
      <xdr:colOff>1174750</xdr:colOff>
      <xdr:row>35</xdr:row>
      <xdr:rowOff>31750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0" y="6508750"/>
          <a:ext cx="2053350" cy="1407583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424209</xdr:colOff>
      <xdr:row>9</xdr:row>
      <xdr:rowOff>21167</xdr:rowOff>
    </xdr:from>
    <xdr:to>
      <xdr:col>14</xdr:col>
      <xdr:colOff>1164167</xdr:colOff>
      <xdr:row>15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60583" y="1862667"/>
          <a:ext cx="2062875" cy="127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10583</xdr:colOff>
      <xdr:row>19</xdr:row>
      <xdr:rowOff>10583</xdr:rowOff>
    </xdr:from>
    <xdr:to>
      <xdr:col>14</xdr:col>
      <xdr:colOff>1051108</xdr:colOff>
      <xdr:row>24</xdr:row>
      <xdr:rowOff>191166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673642" y="4085166"/>
          <a:ext cx="1929525" cy="14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7" zoomScale="90" zoomScaleNormal="100" zoomScaleSheetLayoutView="90" zoomScalePageLayoutView="90" workbookViewId="0">
      <selection activeCell="S18" sqref="S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3965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1</v>
      </c>
      <c r="E2" s="117">
        <v>10</v>
      </c>
      <c r="F2" s="117">
        <v>1398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1398</v>
      </c>
      <c r="G3" s="99"/>
      <c r="H3" s="309" t="s">
        <v>38</v>
      </c>
      <c r="I3" s="310"/>
      <c r="J3" s="122"/>
      <c r="K3" s="118" t="s">
        <v>36</v>
      </c>
      <c r="L3" s="98"/>
      <c r="M3" s="205" t="s">
        <v>41</v>
      </c>
      <c r="N3" s="205"/>
      <c r="O3" s="155" t="s">
        <v>43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1398</v>
      </c>
      <c r="G4" s="99"/>
      <c r="H4" s="309" t="s">
        <v>39</v>
      </c>
      <c r="I4" s="310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1" t="s">
        <v>11</v>
      </c>
      <c r="O6" s="233">
        <v>744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297" t="s">
        <v>47</v>
      </c>
      <c r="C7" s="298"/>
      <c r="D7" s="298"/>
      <c r="E7" s="91" t="s">
        <v>28</v>
      </c>
      <c r="F7" s="90">
        <f>R7</f>
        <v>5</v>
      </c>
      <c r="G7" s="90">
        <f t="shared" si="0"/>
        <v>10</v>
      </c>
      <c r="H7" s="90">
        <f t="shared" si="0"/>
        <v>15</v>
      </c>
      <c r="I7" s="90">
        <f t="shared" si="0"/>
        <v>15</v>
      </c>
      <c r="J7" s="90">
        <f t="shared" si="0"/>
        <v>10</v>
      </c>
      <c r="K7" s="90">
        <f t="shared" si="0"/>
        <v>5</v>
      </c>
      <c r="L7" s="90">
        <f t="shared" si="0"/>
        <v>0</v>
      </c>
      <c r="M7" s="90">
        <f t="shared" ref="M7" si="1">Y7</f>
        <v>60</v>
      </c>
      <c r="N7" s="232"/>
      <c r="O7" s="234"/>
      <c r="P7" s="89"/>
      <c r="Q7" s="88" t="s">
        <v>28</v>
      </c>
      <c r="R7" s="87">
        <v>5</v>
      </c>
      <c r="S7" s="87">
        <v>10</v>
      </c>
      <c r="T7" s="87">
        <v>15</v>
      </c>
      <c r="U7" s="87">
        <v>15</v>
      </c>
      <c r="V7" s="87">
        <v>10</v>
      </c>
      <c r="W7" s="87">
        <v>5</v>
      </c>
      <c r="X7" s="86"/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5" t="s">
        <v>26</v>
      </c>
      <c r="O8" s="237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2"/>
      <c r="G9" s="262"/>
      <c r="H9" s="262"/>
      <c r="I9" s="262"/>
      <c r="J9" s="262"/>
      <c r="K9" s="262"/>
      <c r="L9" s="262"/>
      <c r="M9" s="287"/>
      <c r="N9" s="236"/>
      <c r="O9" s="238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>پاویا عسلی</v>
      </c>
      <c r="D12" s="278"/>
      <c r="E12" s="279"/>
      <c r="F12" s="19" t="str">
        <f>IF(C12="","",IF(U12="","",U12))</f>
        <v>متر</v>
      </c>
      <c r="G12" s="185">
        <f>IF(C12="","",$M$7)</f>
        <v>60</v>
      </c>
      <c r="H12" s="185"/>
      <c r="I12" s="173">
        <f>IF(C12="","",AA12)</f>
        <v>3.5</v>
      </c>
      <c r="J12" s="173"/>
      <c r="K12" s="186"/>
      <c r="L12" s="280"/>
      <c r="M12" s="239"/>
      <c r="N12" s="240"/>
      <c r="O12" s="241"/>
      <c r="P12" s="49"/>
      <c r="Q12" s="71">
        <v>1</v>
      </c>
      <c r="R12" s="124"/>
      <c r="S12" s="281" t="s">
        <v>48</v>
      </c>
      <c r="T12" s="282"/>
      <c r="U12" s="125" t="s">
        <v>42</v>
      </c>
      <c r="V12" s="126">
        <v>31.5</v>
      </c>
      <c r="X12" s="22"/>
      <c r="Y12" s="22"/>
      <c r="AA12" s="6">
        <f>($M$7*V12)/$S$9</f>
        <v>3.5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5" t="str">
        <f>IF(C13="","",$M$7)</f>
        <v/>
      </c>
      <c r="H13" s="185"/>
      <c r="I13" s="173" t="str">
        <f>IF(C13="","",AA13)</f>
        <v/>
      </c>
      <c r="J13" s="173"/>
      <c r="K13" s="188"/>
      <c r="L13" s="288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5" t="str">
        <f>IF(C14="","",$M$7)</f>
        <v/>
      </c>
      <c r="H14" s="185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68"/>
      <c r="T14" s="269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7">
        <v>0.2673611111111111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296/14</v>
      </c>
      <c r="E20" s="230"/>
      <c r="F20" s="107"/>
      <c r="G20" s="229" t="s">
        <v>11</v>
      </c>
      <c r="H20" s="229"/>
      <c r="I20" s="229"/>
      <c r="J20" s="221">
        <f>$O$6</f>
        <v>744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مارک پارس نیکل</v>
      </c>
      <c r="D22" s="163"/>
      <c r="E22" s="163"/>
      <c r="F22" s="27" t="str">
        <f>IF(C22="","",IF(U22="","",U22))</f>
        <v>جفت</v>
      </c>
      <c r="G22" s="164">
        <f>IF(C22="","",$M$7)</f>
        <v>60</v>
      </c>
      <c r="H22" s="164"/>
      <c r="I22" s="165">
        <f>IF(C22="","",AA22)</f>
        <v>120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45</v>
      </c>
      <c r="T22" s="168"/>
      <c r="U22" s="24" t="s">
        <v>28</v>
      </c>
      <c r="V22" s="23">
        <v>1080</v>
      </c>
      <c r="X22" s="22"/>
      <c r="Y22" s="22"/>
      <c r="AA22" s="6">
        <f>($M$7*V22)/$S$9</f>
        <v>120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76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59"/>
      <c r="T24" s="26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5</v>
      </c>
      <c r="E31" s="111">
        <f t="shared" ref="E31:J31" si="5">G7</f>
        <v>10</v>
      </c>
      <c r="F31" s="111">
        <f t="shared" si="5"/>
        <v>15</v>
      </c>
      <c r="G31" s="111">
        <f t="shared" si="5"/>
        <v>15</v>
      </c>
      <c r="H31" s="111">
        <f t="shared" si="5"/>
        <v>10</v>
      </c>
      <c r="I31" s="111">
        <f t="shared" si="5"/>
        <v>5</v>
      </c>
      <c r="J31" s="111">
        <f t="shared" si="5"/>
        <v>0</v>
      </c>
      <c r="K31" s="264">
        <f>J31+I31+H31+G31+F31+E31+D31</f>
        <v>60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296/14</v>
      </c>
      <c r="E32" s="246"/>
      <c r="F32" s="110"/>
      <c r="G32" s="244" t="s">
        <v>11</v>
      </c>
      <c r="H32" s="244"/>
      <c r="I32" s="244"/>
      <c r="J32" s="245">
        <f>$O$6</f>
        <v>744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کرم بژ ونزیا</v>
      </c>
      <c r="D34" s="217"/>
      <c r="E34" s="218"/>
      <c r="F34" s="19" t="str">
        <f>IF(C34="","",IF(U34="","",U34))</f>
        <v>متر</v>
      </c>
      <c r="G34" s="185">
        <f>IF(C34="","",$M$7)</f>
        <v>60</v>
      </c>
      <c r="H34" s="185"/>
      <c r="I34" s="173">
        <f>IF(C34="","",AA34)</f>
        <v>3.5</v>
      </c>
      <c r="J34" s="173"/>
      <c r="K34" s="186"/>
      <c r="L34" s="187"/>
      <c r="M34" s="204"/>
      <c r="N34" s="205"/>
      <c r="O34" s="206"/>
      <c r="P34" s="49"/>
      <c r="Q34" s="26">
        <v>1</v>
      </c>
      <c r="R34" s="48"/>
      <c r="S34" s="219" t="s">
        <v>44</v>
      </c>
      <c r="T34" s="220"/>
      <c r="U34" s="24" t="s">
        <v>42</v>
      </c>
      <c r="V34" s="47">
        <v>31.5</v>
      </c>
      <c r="X34" s="22"/>
      <c r="Y34" s="22"/>
      <c r="AA34" s="6">
        <f>($M$7*V34)/$S$9</f>
        <v>3.5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5" t="str">
        <f>IF(C35="","",$M$7)</f>
        <v/>
      </c>
      <c r="H35" s="185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80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296/14</v>
      </c>
      <c r="E41" s="230"/>
      <c r="F41" s="40"/>
      <c r="G41" s="229" t="s">
        <v>11</v>
      </c>
      <c r="H41" s="229"/>
      <c r="I41" s="229"/>
      <c r="J41" s="221">
        <f>$O$6</f>
        <v>744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2" t="str">
        <f>IF(S43="","",S43)</f>
        <v/>
      </c>
      <c r="D43" s="183"/>
      <c r="E43" s="184"/>
      <c r="F43" s="19" t="str">
        <f>IF(C43="","",IF(U43="","",U43))</f>
        <v/>
      </c>
      <c r="G43" s="185" t="str">
        <f>IF(C43="","",$M$7)</f>
        <v/>
      </c>
      <c r="H43" s="185"/>
      <c r="I43" s="173" t="str">
        <f>IF(C43="","",AA43)</f>
        <v/>
      </c>
      <c r="J43" s="173"/>
      <c r="K43" s="186"/>
      <c r="L43" s="187"/>
      <c r="M43" s="204"/>
      <c r="N43" s="205"/>
      <c r="O43" s="206"/>
      <c r="P43" s="49"/>
      <c r="Q43" s="26">
        <v>1</v>
      </c>
      <c r="R43" s="48"/>
      <c r="S43" s="176"/>
      <c r="T43" s="17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5" t="str">
        <f>IF(C44="","",$M$7)</f>
        <v/>
      </c>
      <c r="H44" s="185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2019-12-23T05:09:22Z</cp:lastPrinted>
  <dcterms:created xsi:type="dcterms:W3CDTF">2018-11-04T09:48:07Z</dcterms:created>
  <dcterms:modified xsi:type="dcterms:W3CDTF">2021-06-27T13:59:17Z</dcterms:modified>
</cp:coreProperties>
</file>