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<sst xmlns="http://schemas.openxmlformats.org/spreadsheetml/2006/main" count="115" uniqueCount="54">
  <si>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</si>
  <si>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</si>
  <si>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</si>
  <si>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</si>
  <si>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</si>
  <si>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</si>
  <si>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</si>
  <si>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</si>
  <si>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</si>
  <si>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</si>
  <si>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</si>
  <si>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</si>
  <si>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</si>
  <si>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</si>
  <si>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</si>
  <si>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</si>
  <si>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</si>
  <si>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</si>
  <si>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</si>
  <si>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</si>
  <si>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</si>
  <si>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</si>
  <si>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</si>
  <si>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</si>
  <si>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</si>
  <si>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</si>
  <si>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</si>
  <si>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</si>
  <si>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</si>
  <si>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</si>
  <si>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</si>
  <si>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</si>
  <si>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</si>
  <si>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</si>
  <si>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</si>
  <si>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</si>
  <si>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</si>
  <si>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</si>
  <si>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</si>
  <si>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</si>
  <si>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</si>
  <si>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</si>
  <si>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</si>
  <si>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</si>
  <si>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297/1</t>
  </si>
  <si>
    <t>پل مستطیل 2 سانتی سیاه قلم</t>
  </si>
  <si>
    <t>میخ زیر و رو زرد قلم 9 میل</t>
  </si>
  <si>
    <t>عدد</t>
  </si>
  <si>
    <t>رول</t>
  </si>
  <si>
    <t>آستری سنگشور قهوه ای روشن</t>
  </si>
  <si>
    <t xml:space="preserve">برچسب 10 سانت سفید </t>
  </si>
  <si>
    <t>مشکی</t>
  </si>
  <si>
    <t>پاک شونده 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</si>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</sst>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402167</xdr:colOff>
      <xdr:row>8</xdr:row>
      <xdr:rowOff>169332</xdr:rowOff>
    </xdr:from>
    <xdr:to>
      <xdr:col>14</xdr:col>
      <xdr:colOff>1185333</xdr:colOff>
      <xdr:row>14</xdr:row>
      <xdr:rowOff>232831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20332"/>
          <a:ext cx="2106083" cy="130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652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28</v>
      </c>
      <c r="E2" s="117">
        <v>3</v>
      </c>
      <c r="F2" s="117">
        <v>1399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1399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1399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44</v>
      </c>
      <c r="C7" s="295"/>
      <c r="D7" s="29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4" t="s">
        <v>26</v>
      </c>
      <c r="O8" s="236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1"/>
      <c r="G9" s="261"/>
      <c r="H9" s="261"/>
      <c r="I9" s="261"/>
      <c r="J9" s="261"/>
      <c r="K9" s="261"/>
      <c r="L9" s="261"/>
      <c r="M9" s="284"/>
      <c r="N9" s="235"/>
      <c r="O9" s="237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4" t="str">
        <f>IF(S12="","",S12)</f>
        <v>پاک شونده ساندویچی مشکی</v>
      </c>
      <c r="D12" s="275"/>
      <c r="E12" s="276"/>
      <c r="F12" s="19" t="str">
        <f>IF(C12="","",IF(U12="","",U12))</f>
        <v>متر</v>
      </c>
      <c r="G12" s="184">
        <f>IF(C12="","",$M$7)</f>
        <v>180</v>
      </c>
      <c r="H12" s="184"/>
      <c r="I12" s="173">
        <f>IF(C12="","",AA12)</f>
        <v>15</v>
      </c>
      <c r="J12" s="173"/>
      <c r="K12" s="185"/>
      <c r="L12" s="277"/>
      <c r="M12" s="238"/>
      <c r="N12" s="239"/>
      <c r="O12" s="240"/>
      <c r="P12" s="49"/>
      <c r="Q12" s="71">
        <v>1</v>
      </c>
      <c r="R12" s="124"/>
      <c r="S12" s="278" t="s">
        <v>52</v>
      </c>
      <c r="T12" s="279"/>
      <c r="U12" s="125" t="s">
        <v>42</v>
      </c>
      <c r="V12" s="126">
        <v>45</v>
      </c>
      <c r="X12" s="22"/>
      <c r="Y12" s="22"/>
      <c r="AA12" s="6">
        <f>($M$7*V12)/$S$9</f>
        <v>15</v>
      </c>
    </row>
    <row r="13" spans="2:36" ht="19.7" customHeight="1" x14ac:dyDescent="0.2">
      <c r="B13" s="46">
        <v>2</v>
      </c>
      <c r="C13" s="170" t="str">
        <f>IF(S13="","",S13)</f>
        <v xml:space="preserve">برچسب 10 سانت سفید </v>
      </c>
      <c r="D13" s="170"/>
      <c r="E13" s="170"/>
      <c r="F13" s="19" t="str">
        <f>IF(C13="","",IF(U13="","",U13))</f>
        <v>رول</v>
      </c>
      <c r="G13" s="184">
        <f>IF(C13="","",$M$7)</f>
        <v>180</v>
      </c>
      <c r="H13" s="184"/>
      <c r="I13" s="173">
        <f>IF(C13="","",AA13)</f>
        <v>0.66666666666666663</v>
      </c>
      <c r="J13" s="173"/>
      <c r="K13" s="189"/>
      <c r="L13" s="285"/>
      <c r="M13" s="238"/>
      <c r="N13" s="239"/>
      <c r="O13" s="240"/>
      <c r="P13" s="45"/>
      <c r="Q13" s="70">
        <v>2</v>
      </c>
      <c r="R13" s="127"/>
      <c r="S13" s="258" t="s">
        <v>50</v>
      </c>
      <c r="T13" s="259"/>
      <c r="U13" s="128" t="s">
        <v>48</v>
      </c>
      <c r="V13" s="129">
        <v>2</v>
      </c>
      <c r="X13" s="22"/>
      <c r="Y13" s="22"/>
      <c r="AA13" s="6">
        <f t="shared" ref="AA13:AA15" si="2">($M$7*V13)/$S$9</f>
        <v>0.66666666666666663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38"/>
      <c r="N14" s="239"/>
      <c r="O14" s="240"/>
      <c r="P14" s="11"/>
      <c r="Q14" s="70">
        <v>3</v>
      </c>
      <c r="R14" s="127"/>
      <c r="S14" s="258"/>
      <c r="T14" s="25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7" t="str">
        <f>IF(S15="","",S15)</f>
        <v/>
      </c>
      <c r="D15" s="267"/>
      <c r="E15" s="267"/>
      <c r="F15" s="68" t="str">
        <f>IF(C15="","",IF(U15="","",U15))</f>
        <v/>
      </c>
      <c r="G15" s="268" t="str">
        <f>IF(C15="","",$M$7)</f>
        <v/>
      </c>
      <c r="H15" s="268"/>
      <c r="I15" s="269" t="str">
        <f>IF(C15="","",AA15)</f>
        <v/>
      </c>
      <c r="J15" s="269"/>
      <c r="K15" s="270"/>
      <c r="L15" s="271"/>
      <c r="M15" s="238"/>
      <c r="N15" s="239"/>
      <c r="O15" s="240"/>
      <c r="P15" s="45"/>
      <c r="Q15" s="67">
        <v>4</v>
      </c>
      <c r="R15" s="131"/>
      <c r="S15" s="265"/>
      <c r="T15" s="26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4">
        <v>0.5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7" t="s">
        <v>12</v>
      </c>
      <c r="C20" s="228"/>
      <c r="D20" s="220" t="str">
        <f>$B$7</f>
        <v>297/1</v>
      </c>
      <c r="E20" s="229"/>
      <c r="F20" s="107"/>
      <c r="G20" s="228" t="s">
        <v>11</v>
      </c>
      <c r="H20" s="228"/>
      <c r="I20" s="228"/>
      <c r="J20" s="220">
        <f>$O$6</f>
        <v>7</v>
      </c>
      <c r="K20" s="220"/>
      <c r="L20" s="220"/>
      <c r="M20" s="221" t="s">
        <v>10</v>
      </c>
      <c r="N20" s="222"/>
      <c r="O20" s="22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49"/>
      <c r="F21" s="31" t="s">
        <v>6</v>
      </c>
      <c r="G21" s="250" t="s">
        <v>9</v>
      </c>
      <c r="H21" s="251"/>
      <c r="I21" s="252" t="s">
        <v>5</v>
      </c>
      <c r="J21" s="253"/>
      <c r="K21" s="254" t="s">
        <v>8</v>
      </c>
      <c r="L21" s="255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>پل مستطیل 2 سانتی سیاه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47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زرد قلم 9 میل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720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46</v>
      </c>
      <c r="T23" s="176"/>
      <c r="U23" s="15" t="s">
        <v>47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2" t="str">
        <f>IF(S25="","",S25)</f>
        <v/>
      </c>
      <c r="D25" s="273"/>
      <c r="E25" s="273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6" t="s">
        <v>30</v>
      </c>
      <c r="C30" s="25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7" t="s">
        <v>29</v>
      </c>
      <c r="L30" s="262"/>
      <c r="M30" s="222" t="s">
        <v>10</v>
      </c>
      <c r="N30" s="222"/>
      <c r="O30" s="22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0" t="s">
        <v>28</v>
      </c>
      <c r="C31" s="261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3">
        <f>J31+I31+H31+G31+F31+E31+D31</f>
        <v>180</v>
      </c>
      <c r="L31" s="264"/>
      <c r="M31" s="247"/>
      <c r="N31" s="247"/>
      <c r="O31" s="24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2" t="s">
        <v>12</v>
      </c>
      <c r="C32" s="243"/>
      <c r="D32" s="244" t="str">
        <f>$B$7</f>
        <v>297/1</v>
      </c>
      <c r="E32" s="245"/>
      <c r="F32" s="110"/>
      <c r="G32" s="243" t="s">
        <v>11</v>
      </c>
      <c r="H32" s="243"/>
      <c r="I32" s="243"/>
      <c r="J32" s="244">
        <f>$O$6</f>
        <v>7</v>
      </c>
      <c r="K32" s="244"/>
      <c r="L32" s="244"/>
      <c r="M32" s="246"/>
      <c r="N32" s="247"/>
      <c r="O32" s="24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آستری سنگشور قهوه ای روشن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3">
        <f>IF(C34="","",AA34)</f>
        <v>10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187" t="s">
        <v>49</v>
      </c>
      <c r="T34" s="188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4"/>
      <c r="D38" s="62" t="s">
        <v>20</v>
      </c>
      <c r="E38" s="61" t="s">
        <v>19</v>
      </c>
      <c r="F38" s="61"/>
      <c r="G38" s="61" t="s">
        <v>18</v>
      </c>
      <c r="H38" s="60"/>
      <c r="I38" s="225" t="s">
        <v>17</v>
      </c>
      <c r="J38" s="225"/>
      <c r="K38" s="226"/>
      <c r="L38" s="226"/>
      <c r="M38" s="22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7" t="s">
        <v>12</v>
      </c>
      <c r="C41" s="228"/>
      <c r="D41" s="220" t="str">
        <f>$B$7</f>
        <v>297/1</v>
      </c>
      <c r="E41" s="229"/>
      <c r="F41" s="40"/>
      <c r="G41" s="228" t="s">
        <v>11</v>
      </c>
      <c r="H41" s="228"/>
      <c r="I41" s="228"/>
      <c r="J41" s="220">
        <f>$O$6</f>
        <v>7</v>
      </c>
      <c r="K41" s="220"/>
      <c r="L41" s="220"/>
      <c r="M41" s="221" t="s">
        <v>10</v>
      </c>
      <c r="N41" s="222"/>
      <c r="O41" s="22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2020-06-17T10:23:49Z</cp:lastPrinted>
  <dcterms:created xsi:type="dcterms:W3CDTF">2018-11-04T09:48:07Z</dcterms:created>
  <dcterms:modified xsi:type="dcterms:W3CDTF">2021-07-06T13:09:25Z</dcterms:modified>
</cp:coreProperties>
</file>