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<sst xmlns="http://schemas.openxmlformats.org/spreadsheetml/2006/main" count="115" uniqueCount="53">
  <si>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</si>
  <si>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</si>
  <si>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</si>
  <si>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</si>
  <si>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</si>
  <si>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</si>
  <si>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</si>
  <si>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</si>
  <si>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</si>
  <si>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</si>
  <si>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</si>
  <si>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</si>
  <si>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</si>
  <si>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</si>
  <si>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</si>
  <si>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</si>
  <si>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</si>
  <si>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</si>
  <si>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</si>
  <si>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</si>
  <si>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</si>
  <si>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</si>
  <si>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</si>
  <si>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</si>
  <si>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</si>
  <si>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</si>
  <si>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</si>
  <si>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</si>
  <si>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</si>
  <si>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</si>
  <si>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</si>
  <si>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</si>
  <si>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</si>
  <si>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</si>
  <si>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</si>
  <si>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</si>
  <si>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</si>
  <si>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</si>
  <si>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</si>
  <si>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</si>
  <si>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</si>
  <si>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</si>
  <si>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</si>
  <si>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</si>
  <si>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</si>
  <si>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</si>
  <si>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</si>
  <si>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302-16</t>
  </si>
  <si>
    <t xml:space="preserve">سگگ بیضی 14 سیاه قلم </t>
  </si>
  <si>
    <t xml:space="preserve">میخ زیرو نیکل 7 میل </t>
  </si>
  <si>
    <t>کارخانه</t>
  </si>
  <si>
    <t xml:space="preserve">مشکی </t>
  </si>
  <si>
    <t xml:space="preserve">فوم سنگی پشتف 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</si>
</sst>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467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21</v>
      </c>
      <c r="I7" s="90">
        <f t="shared" si="0"/>
        <v>21</v>
      </c>
      <c r="J7" s="90">
        <f t="shared" si="0"/>
        <v>7</v>
      </c>
      <c r="K7" s="90">
        <f t="shared" si="0"/>
        <v>7</v>
      </c>
      <c r="L7" s="90">
        <f t="shared" si="0"/>
        <v>0</v>
      </c>
      <c r="M7" s="90">
        <f t="shared" ref="M7" si="1">Y7</f>
        <v>84</v>
      </c>
      <c r="N7" s="230"/>
      <c r="O7" s="232"/>
      <c r="P7" s="89"/>
      <c r="Q7" s="88" t="s">
        <v>28</v>
      </c>
      <c r="R7" s="87">
        <v>14</v>
      </c>
      <c r="S7" s="87">
        <v>14</v>
      </c>
      <c r="T7" s="87">
        <v>21</v>
      </c>
      <c r="U7" s="87">
        <v>21</v>
      </c>
      <c r="V7" s="87">
        <v>7</v>
      </c>
      <c r="W7" s="87">
        <v>7</v>
      </c>
      <c r="X7" s="86">
        <v>0</v>
      </c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پشتف تر مشکی </v>
      </c>
      <c r="D12" s="168"/>
      <c r="E12" s="169"/>
      <c r="F12" s="19" t="str">
        <f>IF(C12="","",IF(U12="","",U12))</f>
        <v>متر</v>
      </c>
      <c r="G12" s="170">
        <f>IF(C12="","",$M$7)</f>
        <v>84</v>
      </c>
      <c r="H12" s="170"/>
      <c r="I12" s="171">
        <f>IF(C12="","",AA12)</f>
        <v>4.9000000000000004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31.5</v>
      </c>
      <c r="X12" s="22"/>
      <c r="Y12" s="22"/>
      <c r="AA12" s="6">
        <f>($M$7*V12)/$S$9</f>
        <v>4.9000000000000004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302-16</v>
      </c>
      <c r="E20" s="184"/>
      <c r="F20" s="107"/>
      <c r="G20" s="182" t="s">
        <v>11</v>
      </c>
      <c r="H20" s="182"/>
      <c r="I20" s="182"/>
      <c r="J20" s="183">
        <f>$O$6</f>
        <v>467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 xml:space="preserve">سگگ بیضی 14 سیاه قلم </v>
      </c>
      <c r="D22" s="309"/>
      <c r="E22" s="309"/>
      <c r="F22" s="27" t="str">
        <f>IF(C22="","",IF(U22="","",U22))</f>
        <v>عدد</v>
      </c>
      <c r="G22" s="310">
        <f>IF(C22="","",$M$7)</f>
        <v>84</v>
      </c>
      <c r="H22" s="310"/>
      <c r="I22" s="311">
        <f>IF(C22="","",AA22)</f>
        <v>168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45</v>
      </c>
      <c r="V22" s="23">
        <v>1080</v>
      </c>
      <c r="X22" s="22"/>
      <c r="Y22" s="22"/>
      <c r="AA22" s="6">
        <f>($M$7*V22)/$S$9</f>
        <v>168</v>
      </c>
    </row>
    <row r="23" spans="2:30" s="32" customFormat="1" ht="19.5" customHeight="1" x14ac:dyDescent="0.25">
      <c r="B23" s="21">
        <v>2</v>
      </c>
      <c r="C23" s="269" t="str">
        <f>IF(S23="","",S23)</f>
        <v xml:space="preserve">میخ زیرو نیکل 7 میل </v>
      </c>
      <c r="D23" s="208"/>
      <c r="E23" s="208"/>
      <c r="F23" s="19" t="str">
        <f>IF(C23="","",IF(U23="","",U23))</f>
        <v>عدد</v>
      </c>
      <c r="G23" s="222">
        <f>IF(C23="","",$M$7)</f>
        <v>84</v>
      </c>
      <c r="H23" s="223"/>
      <c r="I23" s="171">
        <f>IF(C23="","",AA23)</f>
        <v>840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 t="s">
        <v>49</v>
      </c>
      <c r="T23" s="314"/>
      <c r="U23" s="15" t="s">
        <v>45</v>
      </c>
      <c r="V23" s="14">
        <v>5400</v>
      </c>
      <c r="X23" s="22"/>
      <c r="Y23" s="22"/>
      <c r="AA23" s="6">
        <f t="shared" ref="AA23:AA25" si="3">($M$7*V23)/$S$9</f>
        <v>840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14</v>
      </c>
      <c r="E31" s="111">
        <f t="shared" ref="E31:J31" si="5">G7</f>
        <v>14</v>
      </c>
      <c r="F31" s="111">
        <f t="shared" si="5"/>
        <v>21</v>
      </c>
      <c r="G31" s="111">
        <f t="shared" si="5"/>
        <v>21</v>
      </c>
      <c r="H31" s="111">
        <f t="shared" si="5"/>
        <v>7</v>
      </c>
      <c r="I31" s="111">
        <f t="shared" si="5"/>
        <v>7</v>
      </c>
      <c r="J31" s="111">
        <f t="shared" si="5"/>
        <v>0</v>
      </c>
      <c r="K31" s="204">
        <f>J31+I31+H31+G31+F31+E31+D31</f>
        <v>84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302-16</v>
      </c>
      <c r="E32" s="257"/>
      <c r="F32" s="110"/>
      <c r="G32" s="255" t="s">
        <v>11</v>
      </c>
      <c r="H32" s="255"/>
      <c r="I32" s="255"/>
      <c r="J32" s="256">
        <f>$O$6</f>
        <v>467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84</v>
      </c>
      <c r="H34" s="170"/>
      <c r="I34" s="171">
        <f>IF(C34="","",AA34)</f>
        <v>3.1111111111111112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302-16</v>
      </c>
      <c r="E41" s="184"/>
      <c r="F41" s="40"/>
      <c r="G41" s="182" t="s">
        <v>11</v>
      </c>
      <c r="H41" s="182"/>
      <c r="I41" s="182"/>
      <c r="J41" s="183">
        <f>$O$6</f>
        <v>467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84</v>
      </c>
      <c r="H43" s="170"/>
      <c r="I43" s="171">
        <f>IF(C43="","",AA43)</f>
        <v>1.8666666666666667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1.8666666666666667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2023-03-01T05:05:33Z</cp:lastPrinted>
  <dcterms:created xsi:type="dcterms:W3CDTF">2018-11-04T09:48:07Z</dcterms:created>
  <dcterms:modified xsi:type="dcterms:W3CDTF">2023-03-01T05:05:37Z</dcterms:modified>
</cp:coreProperties>
</file>