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کفش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<sst xmlns="http://schemas.openxmlformats.org/spreadsheetml/2006/main" count="116" uniqueCount="54">
  <si>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</si>
  <si>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</si>
  <si>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</si>
  <si>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</si>
  <si>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</si>
  <si>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</si>
  <si>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</si>
  <si>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</si>
  <si>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</si>
  <si>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</si>
  <si>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</si>
  <si>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</si>
  <si>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</si>
  <si>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</si>
  <si>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</si>
  <si>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</si>
  <si>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</si>
  <si>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</si>
  <si>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</si>
  <si>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</si>
  <si>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</si>
  <si>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</si>
  <si>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</si>
  <si>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</si>
  <si>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</si>
  <si>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</si>
  <si>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</si>
  <si>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</si>
  <si>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</si>
  <si>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</si>
  <si>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</si>
  <si>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</si>
  <si>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</si>
  <si>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</si>
  <si>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</si>
  <si>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</si>
  <si>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</si>
  <si>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</si>
  <si>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</si>
  <si>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</si>
  <si>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</si>
  <si>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</si>
  <si>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</si>
  <si>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</si>
  <si>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</si>
  <si>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</si>
  <si>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 xml:space="preserve">تایم استاندارد </t>
  </si>
  <si>
    <t>302-20</t>
  </si>
  <si>
    <t xml:space="preserve">برچسب 10 سانت مشکی نرم </t>
  </si>
  <si>
    <t xml:space="preserve">برچسب 10 سانت مشکی زبر </t>
  </si>
  <si>
    <t xml:space="preserve">رول </t>
  </si>
  <si>
    <t xml:space="preserve">مشکی </t>
  </si>
  <si>
    <t xml:space="preserve">فوم سنگی پشت فتر مشکی </t>
  </si>
  <si>
    <t>سید ولی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</si>
</sst>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  <font>
      <b/>
      <sz val="18"/>
      <color theme="1"/>
      <name val="Stencil"/>
      <family val="5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vertical="center"/>
      <protection locked="0"/>
    </xf>
    <xf numFmtId="0" fontId="31" fillId="0" borderId="0" xfId="0" applyFont="1" applyBorder="1" applyAlignment="1" applyProtection="1">
      <alignment vertical="center"/>
      <protection locked="0"/>
    </xf>
    <xf numFmtId="0" fontId="31" fillId="0" borderId="5" xfId="0" applyFont="1" applyBorder="1" applyAlignment="1" applyProtection="1">
      <alignment vertical="center"/>
      <protection locked="0"/>
    </xf>
    <xf numFmtId="0" fontId="31" fillId="0" borderId="3" xfId="0" applyFont="1" applyBorder="1" applyAlignment="1" applyProtection="1">
      <alignment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32" fillId="0" borderId="24" xfId="0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3" sqref="S3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12</v>
      </c>
      <c r="E2" s="117">
        <v>10</v>
      </c>
      <c r="F2" s="117">
        <v>1402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1402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317" t="s">
        <v>53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1402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31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627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141" t="s">
        <v>47</v>
      </c>
      <c r="C7" s="142"/>
      <c r="D7" s="142"/>
      <c r="E7" s="91" t="s">
        <v>28</v>
      </c>
      <c r="F7" s="90">
        <f>R7</f>
        <v>0</v>
      </c>
      <c r="G7" s="90">
        <f t="shared" si="0"/>
        <v>0</v>
      </c>
      <c r="H7" s="90">
        <f t="shared" si="0"/>
        <v>0</v>
      </c>
      <c r="I7" s="90">
        <f t="shared" si="0"/>
        <v>20</v>
      </c>
      <c r="J7" s="90">
        <f t="shared" si="0"/>
        <v>20</v>
      </c>
      <c r="K7" s="90">
        <f t="shared" si="0"/>
        <v>20</v>
      </c>
      <c r="L7" s="90">
        <f t="shared" si="0"/>
        <v>0</v>
      </c>
      <c r="M7" s="90">
        <f t="shared" ref="M7" si="1">Y7</f>
        <v>60</v>
      </c>
      <c r="N7" s="230"/>
      <c r="O7" s="232"/>
      <c r="P7" s="89"/>
      <c r="Q7" s="88" t="s">
        <v>28</v>
      </c>
      <c r="R7" s="87">
        <v>0</v>
      </c>
      <c r="S7" s="87">
        <v>0</v>
      </c>
      <c r="T7" s="87">
        <v>0</v>
      </c>
      <c r="U7" s="87">
        <v>20</v>
      </c>
      <c r="V7" s="87">
        <v>20</v>
      </c>
      <c r="W7" s="87">
        <v>20</v>
      </c>
      <c r="X7" s="86">
        <v>0</v>
      </c>
      <c r="Y7" s="85">
        <f>SUM(R7:X7)</f>
        <v>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51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7" t="str">
        <f>IF(S12="","",S12)</f>
        <v xml:space="preserve">فوم سنگی پشت فتر مشکی </v>
      </c>
      <c r="D12" s="168"/>
      <c r="E12" s="169"/>
      <c r="F12" s="19" t="str">
        <f>IF(C12="","",IF(U12="","",U12))</f>
        <v>متر</v>
      </c>
      <c r="G12" s="170">
        <f>IF(C12="","",$M$7)</f>
        <v>60</v>
      </c>
      <c r="H12" s="170"/>
      <c r="I12" s="171">
        <f>IF(C12="","",AA12)</f>
        <v>4.166666666666667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52</v>
      </c>
      <c r="T12" s="175"/>
      <c r="U12" s="125" t="s">
        <v>44</v>
      </c>
      <c r="V12" s="126">
        <v>37.5</v>
      </c>
      <c r="X12" s="22"/>
      <c r="Y12" s="22"/>
      <c r="AA12" s="6">
        <f>($M$7*V12)/$S$9</f>
        <v>4.166666666666667</v>
      </c>
    </row>
    <row r="13" spans="2:36" ht="19.7" customHeight="1" x14ac:dyDescent="0.25">
      <c r="B13" s="46">
        <v>2</v>
      </c>
      <c r="C13" s="208" t="str">
        <f>IF(S13="","",S13)</f>
        <v xml:space="preserve">برچسب 10 سانت مشکی نرم </v>
      </c>
      <c r="D13" s="208"/>
      <c r="E13" s="208"/>
      <c r="F13" s="19" t="str">
        <f>IF(C13="","",IF(U13="","",U13))</f>
        <v xml:space="preserve">رول </v>
      </c>
      <c r="G13" s="170">
        <f>IF(C13="","",$M$7)</f>
        <v>60</v>
      </c>
      <c r="H13" s="170"/>
      <c r="I13" s="171">
        <f>IF(C13="","",AA13)</f>
        <v>7.244444444444445E-2</v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 t="s">
        <v>48</v>
      </c>
      <c r="T13" s="197"/>
      <c r="U13" s="128" t="s">
        <v>50</v>
      </c>
      <c r="V13" s="129">
        <v>0.65200000000000002</v>
      </c>
      <c r="X13" s="22"/>
      <c r="Y13" s="22"/>
      <c r="AA13" s="6">
        <f t="shared" ref="AA13:AA15" si="2">($M$7*V13)/$S$9</f>
        <v>7.244444444444445E-2</v>
      </c>
    </row>
    <row r="14" spans="2:36" ht="19.7" customHeight="1" x14ac:dyDescent="0.25">
      <c r="B14" s="46">
        <v>3</v>
      </c>
      <c r="C14" s="208" t="str">
        <f>IF(S14="","",S14)</f>
        <v xml:space="preserve">برچسب 10 سانت مشکی زبر </v>
      </c>
      <c r="D14" s="208"/>
      <c r="E14" s="208"/>
      <c r="F14" s="19" t="str">
        <f>IF(C14="","",IF(U14="","",U14))</f>
        <v xml:space="preserve">رول </v>
      </c>
      <c r="G14" s="170">
        <f>IF(C14="","",$M$7)</f>
        <v>60</v>
      </c>
      <c r="H14" s="170"/>
      <c r="I14" s="171">
        <f>IF(C14="","",AA14)</f>
        <v>7.244444444444445E-2</v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 t="s">
        <v>49</v>
      </c>
      <c r="T14" s="197"/>
      <c r="U14" s="128" t="s">
        <v>50</v>
      </c>
      <c r="V14" s="130">
        <v>0.65200000000000002</v>
      </c>
      <c r="X14" s="22"/>
      <c r="Y14" s="22"/>
      <c r="AA14" s="6">
        <f t="shared" si="2"/>
        <v>7.244444444444445E-2</v>
      </c>
    </row>
    <row r="15" spans="2:36" ht="19.7" customHeight="1" thickBot="1" x14ac:dyDescent="0.3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46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302-20</v>
      </c>
      <c r="E20" s="184"/>
      <c r="F20" s="107"/>
      <c r="G20" s="182" t="s">
        <v>11</v>
      </c>
      <c r="H20" s="182"/>
      <c r="I20" s="182"/>
      <c r="J20" s="183">
        <f>$O$6</f>
        <v>627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158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08" t="str">
        <f>IF(S22="","",S22)</f>
        <v/>
      </c>
      <c r="D22" s="309"/>
      <c r="E22" s="309"/>
      <c r="F22" s="27" t="str">
        <f>IF(C22="","",IF(U22="","",U22))</f>
        <v/>
      </c>
      <c r="G22" s="310" t="str">
        <f>IF(C22="","",$M$7)</f>
        <v/>
      </c>
      <c r="H22" s="310"/>
      <c r="I22" s="311" t="str">
        <f>IF(C22="","",AA22)</f>
        <v/>
      </c>
      <c r="J22" s="311"/>
      <c r="K22" s="312"/>
      <c r="L22" s="313"/>
      <c r="M22" s="300"/>
      <c r="N22" s="301"/>
      <c r="O22" s="158"/>
      <c r="P22" s="11"/>
      <c r="Q22" s="26">
        <v>1</v>
      </c>
      <c r="R22" s="25"/>
      <c r="S22" s="314"/>
      <c r="T22" s="314"/>
      <c r="U22" s="24" t="s">
        <v>45</v>
      </c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0"/>
      <c r="N23" s="301"/>
      <c r="O23" s="158"/>
      <c r="P23" s="109"/>
      <c r="Q23" s="17">
        <v>2</v>
      </c>
      <c r="R23" s="16"/>
      <c r="S23" s="314"/>
      <c r="T23" s="314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0"/>
      <c r="N24" s="301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5" t="str">
        <f>IF(C25="","",$M$7)</f>
        <v/>
      </c>
      <c r="H25" s="316"/>
      <c r="I25" s="274" t="str">
        <f>IF(C25="","",AA25)</f>
        <v/>
      </c>
      <c r="J25" s="274"/>
      <c r="K25" s="275"/>
      <c r="L25" s="276"/>
      <c r="M25" s="302"/>
      <c r="N25" s="303"/>
      <c r="O25" s="304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28</v>
      </c>
      <c r="C31" s="148"/>
      <c r="D31" s="111">
        <f>F7</f>
        <v>0</v>
      </c>
      <c r="E31" s="111">
        <f t="shared" ref="E31:J31" si="5">G7</f>
        <v>0</v>
      </c>
      <c r="F31" s="111">
        <f t="shared" si="5"/>
        <v>0</v>
      </c>
      <c r="G31" s="111">
        <f t="shared" si="5"/>
        <v>20</v>
      </c>
      <c r="H31" s="111">
        <f t="shared" si="5"/>
        <v>20</v>
      </c>
      <c r="I31" s="111">
        <f t="shared" si="5"/>
        <v>20</v>
      </c>
      <c r="J31" s="111">
        <f t="shared" si="5"/>
        <v>0</v>
      </c>
      <c r="K31" s="204">
        <f>J31+I31+H31+G31+F31+E31+D31</f>
        <v>60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302-20</v>
      </c>
      <c r="E32" s="257"/>
      <c r="F32" s="110"/>
      <c r="G32" s="255" t="s">
        <v>11</v>
      </c>
      <c r="H32" s="255"/>
      <c r="I32" s="255"/>
      <c r="J32" s="256">
        <f>$O$6</f>
        <v>627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3" t="str">
        <f>IF(S34="","",S34)</f>
        <v>کفی ونزیا بژ</v>
      </c>
      <c r="D34" s="284"/>
      <c r="E34" s="285"/>
      <c r="F34" s="19" t="str">
        <f>IF(C34="","",IF(U34="","",U34))</f>
        <v>متر</v>
      </c>
      <c r="G34" s="170">
        <f>IF(C34="","",$M$7)</f>
        <v>60</v>
      </c>
      <c r="H34" s="170"/>
      <c r="I34" s="171">
        <f>IF(C34="","",AA34)</f>
        <v>2.2222222222222223</v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 t="s">
        <v>42</v>
      </c>
      <c r="T34" s="288"/>
      <c r="U34" s="24" t="s">
        <v>44</v>
      </c>
      <c r="V34" s="47">
        <v>20</v>
      </c>
      <c r="X34" s="22"/>
      <c r="Y34" s="22"/>
      <c r="AA34" s="6">
        <f>($M$7*V34)/$S$9</f>
        <v>2.2222222222222223</v>
      </c>
    </row>
    <row r="35" spans="2:27" ht="19.7" customHeight="1" thickBot="1" x14ac:dyDescent="0.3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302-20</v>
      </c>
      <c r="E41" s="184"/>
      <c r="F41" s="40"/>
      <c r="G41" s="182" t="s">
        <v>11</v>
      </c>
      <c r="H41" s="182"/>
      <c r="I41" s="182"/>
      <c r="J41" s="183">
        <f>$O$6</f>
        <v>627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4" t="str">
        <f>IF(S43="","",S43)</f>
        <v>دوبله جورابگیر با EVA 4میل</v>
      </c>
      <c r="D43" s="295"/>
      <c r="E43" s="296"/>
      <c r="F43" s="19" t="str">
        <f>IF(C43="","",IF(U43="","",U43))</f>
        <v>متر</v>
      </c>
      <c r="G43" s="170">
        <f>IF(C43="","",$M$7)</f>
        <v>60</v>
      </c>
      <c r="H43" s="170"/>
      <c r="I43" s="171">
        <f>IF(C43="","",AA43)</f>
        <v>1.3333333333333333</v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7" t="s">
        <v>43</v>
      </c>
      <c r="T43" s="298"/>
      <c r="U43" s="24" t="s">
        <v>44</v>
      </c>
      <c r="V43" s="47">
        <v>12</v>
      </c>
      <c r="X43" s="22"/>
      <c r="Y43" s="22"/>
      <c r="AA43" s="6">
        <f>($M$7*V43)/$S$9</f>
        <v>1.3333333333333333</v>
      </c>
    </row>
    <row r="44" spans="2:27" ht="19.7" customHeight="1" thickBot="1" x14ac:dyDescent="0.3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2024-01-02T14:06:51Z</cp:lastPrinted>
  <dcterms:created xsi:type="dcterms:W3CDTF">2018-11-04T09:48:07Z</dcterms:created>
  <dcterms:modified xsi:type="dcterms:W3CDTF">2024-01-02T14:06:57Z</dcterms:modified>
</cp:coreProperties>
</file>