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<sst xmlns="http://schemas.openxmlformats.org/spreadsheetml/2006/main" count="115" uniqueCount="53">
  <si>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</si>
  <si>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</si>
  <si>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</si>
  <si>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</si>
  <si>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</si>
  <si>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</si>
  <si>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</si>
  <si>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</si>
  <si>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</si>
  <si>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</si>
  <si>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</si>
  <si>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</si>
  <si>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</si>
  <si>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</si>
  <si>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</si>
  <si>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</si>
  <si>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</si>
  <si>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</si>
  <si>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</si>
  <si>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</si>
  <si>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</si>
  <si>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</si>
  <si>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</si>
  <si>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</si>
  <si>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</si>
  <si>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</si>
  <si>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</si>
  <si>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</si>
  <si>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</si>
  <si>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</si>
  <si>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</si>
  <si>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</si>
  <si>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</si>
  <si>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</si>
  <si>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</si>
  <si>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</si>
  <si>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</si>
  <si>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</si>
  <si>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</si>
  <si>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</si>
  <si>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</si>
  <si>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</si>
  <si>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</si>
  <si>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</si>
  <si>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کفش پارس</t>
  </si>
  <si>
    <t>307/8</t>
  </si>
  <si>
    <t>میخ زیر و رو نیکل</t>
  </si>
  <si>
    <t>عدد</t>
  </si>
  <si>
    <t>قلاب لوبیایی نمره 16</t>
  </si>
  <si>
    <t>کفی نایک بژ</t>
  </si>
  <si>
    <t xml:space="preserve">تایم استاندارد </t>
  </si>
  <si>
    <t xml:space="preserve">عسلی </t>
  </si>
  <si>
    <t xml:space="preserve">فوم سنگی پشت فتر عسلی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</si>
</sst>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412750</xdr:colOff>
      <xdr:row>10</xdr:row>
      <xdr:rowOff>21171</xdr:rowOff>
    </xdr:from>
    <xdr:to>
      <xdr:col>14</xdr:col>
      <xdr:colOff>1217083</xdr:colOff>
      <xdr:row>14</xdr:row>
      <xdr:rowOff>201088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1258973333" y="1428755"/>
          <a:ext cx="1195917" cy="21272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1166867</xdr:colOff>
      <xdr:row>24</xdr:row>
      <xdr:rowOff>243333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1258972025" y="3935608"/>
          <a:ext cx="1227583" cy="20558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6" sqref="S16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19</v>
      </c>
      <c r="E2" s="117">
        <v>5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44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239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45</v>
      </c>
      <c r="C7" s="142"/>
      <c r="D7" s="142"/>
      <c r="E7" s="91" t="s">
        <v>28</v>
      </c>
      <c r="F7" s="90">
        <f>R7</f>
        <v>5</v>
      </c>
      <c r="G7" s="90">
        <f t="shared" si="0"/>
        <v>5</v>
      </c>
      <c r="H7" s="90">
        <f t="shared" si="0"/>
        <v>10</v>
      </c>
      <c r="I7" s="90">
        <f t="shared" si="0"/>
        <v>15</v>
      </c>
      <c r="J7" s="90">
        <f t="shared" si="0"/>
        <v>15</v>
      </c>
      <c r="K7" s="90">
        <f t="shared" si="0"/>
        <v>10</v>
      </c>
      <c r="L7" s="90">
        <f t="shared" si="0"/>
        <v>0</v>
      </c>
      <c r="M7" s="90">
        <f t="shared" ref="M7" si="1">Y7</f>
        <v>60</v>
      </c>
      <c r="N7" s="230"/>
      <c r="O7" s="232"/>
      <c r="P7" s="89"/>
      <c r="Q7" s="88" t="s">
        <v>28</v>
      </c>
      <c r="R7" s="87">
        <v>5</v>
      </c>
      <c r="S7" s="87">
        <v>5</v>
      </c>
      <c r="T7" s="87">
        <v>10</v>
      </c>
      <c r="U7" s="87">
        <v>15</v>
      </c>
      <c r="V7" s="87">
        <v>15</v>
      </c>
      <c r="W7" s="87">
        <v>10</v>
      </c>
      <c r="X7" s="86"/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180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عسلی </v>
      </c>
      <c r="D12" s="168"/>
      <c r="E12" s="169"/>
      <c r="F12" s="19" t="str">
        <f>IF(C12="","",IF(U12="","",U12))</f>
        <v>متر</v>
      </c>
      <c r="G12" s="170">
        <f>IF(C12="","",$M$7)</f>
        <v>60</v>
      </c>
      <c r="H12" s="170"/>
      <c r="I12" s="171">
        <f>IF(C12="","",AA12)</f>
        <v>3.3333333333333335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52</v>
      </c>
      <c r="T12" s="175"/>
      <c r="U12" s="125" t="s">
        <v>43</v>
      </c>
      <c r="V12" s="126">
        <v>10</v>
      </c>
      <c r="X12" s="22"/>
      <c r="Y12" s="22"/>
      <c r="AA12" s="6">
        <f>($M$7*V12)/$S$9</f>
        <v>3.3333333333333335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>
        <v>0.34027777777777773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307/8</v>
      </c>
      <c r="E20" s="184"/>
      <c r="F20" s="107"/>
      <c r="G20" s="182" t="s">
        <v>11</v>
      </c>
      <c r="H20" s="182"/>
      <c r="I20" s="182"/>
      <c r="J20" s="183">
        <f>$O$6</f>
        <v>239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297"/>
      <c r="N21" s="298"/>
      <c r="O21" s="158"/>
      <c r="P21" s="109"/>
      <c r="Q21" s="302" t="s">
        <v>7</v>
      </c>
      <c r="R21" s="303"/>
      <c r="S21" s="303"/>
      <c r="T21" s="30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5" t="str">
        <f>IF(S22="","",S22)</f>
        <v>میخ زیر و رو نیکل</v>
      </c>
      <c r="D22" s="306"/>
      <c r="E22" s="306"/>
      <c r="F22" s="27" t="str">
        <f>IF(C22="","",IF(U22="","",U22))</f>
        <v>عدد</v>
      </c>
      <c r="G22" s="307">
        <f>IF(C22="","",$M$7)</f>
        <v>60</v>
      </c>
      <c r="H22" s="307"/>
      <c r="I22" s="308">
        <f>IF(C22="","",AA22)</f>
        <v>720</v>
      </c>
      <c r="J22" s="308"/>
      <c r="K22" s="309"/>
      <c r="L22" s="310"/>
      <c r="M22" s="297"/>
      <c r="N22" s="298"/>
      <c r="O22" s="158"/>
      <c r="P22" s="11"/>
      <c r="Q22" s="26">
        <v>1</v>
      </c>
      <c r="R22" s="25"/>
      <c r="S22" s="311" t="s">
        <v>46</v>
      </c>
      <c r="T22" s="311"/>
      <c r="U22" s="24" t="s">
        <v>47</v>
      </c>
      <c r="V22" s="23">
        <v>2160</v>
      </c>
      <c r="X22" s="22"/>
      <c r="Y22" s="22"/>
      <c r="AA22" s="6">
        <f>($M$7*V22)/$S$9</f>
        <v>720</v>
      </c>
    </row>
    <row r="23" spans="2:30" s="32" customFormat="1" ht="19.5" customHeight="1" x14ac:dyDescent="0.2">
      <c r="B23" s="21">
        <v>2</v>
      </c>
      <c r="C23" s="269" t="str">
        <f>IF(S23="","",S23)</f>
        <v>قلاب لوبیایی نمره 16</v>
      </c>
      <c r="D23" s="208"/>
      <c r="E23" s="208"/>
      <c r="F23" s="19" t="str">
        <f>IF(C23="","",IF(U23="","",U23))</f>
        <v>عدد</v>
      </c>
      <c r="G23" s="222">
        <f>IF(C23="","",$M$7)</f>
        <v>60</v>
      </c>
      <c r="H23" s="223"/>
      <c r="I23" s="171">
        <f>IF(C23="","",AA23)</f>
        <v>360</v>
      </c>
      <c r="J23" s="171"/>
      <c r="K23" s="209"/>
      <c r="L23" s="210"/>
      <c r="M23" s="297"/>
      <c r="N23" s="298"/>
      <c r="O23" s="158"/>
      <c r="P23" s="109"/>
      <c r="Q23" s="17">
        <v>2</v>
      </c>
      <c r="R23" s="16"/>
      <c r="S23" s="311" t="s">
        <v>48</v>
      </c>
      <c r="T23" s="311"/>
      <c r="U23" s="15" t="s">
        <v>47</v>
      </c>
      <c r="V23" s="14">
        <v>1080</v>
      </c>
      <c r="X23" s="22"/>
      <c r="Y23" s="22"/>
      <c r="AA23" s="6">
        <f t="shared" ref="AA23:AA25" si="3">($M$7*V23)/$S$9</f>
        <v>360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297"/>
      <c r="N24" s="298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2" t="str">
        <f>IF(C25="","",$M$7)</f>
        <v/>
      </c>
      <c r="H25" s="313"/>
      <c r="I25" s="274" t="str">
        <f>IF(C25="","",AA25)</f>
        <v/>
      </c>
      <c r="J25" s="274"/>
      <c r="K25" s="275"/>
      <c r="L25" s="276"/>
      <c r="M25" s="299"/>
      <c r="N25" s="300"/>
      <c r="O25" s="30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5</v>
      </c>
      <c r="E31" s="111">
        <f t="shared" ref="E31:J31" si="5">G7</f>
        <v>5</v>
      </c>
      <c r="F31" s="111">
        <f t="shared" si="5"/>
        <v>10</v>
      </c>
      <c r="G31" s="111">
        <f t="shared" si="5"/>
        <v>15</v>
      </c>
      <c r="H31" s="111">
        <f t="shared" si="5"/>
        <v>15</v>
      </c>
      <c r="I31" s="111">
        <f t="shared" si="5"/>
        <v>10</v>
      </c>
      <c r="J31" s="111">
        <f t="shared" si="5"/>
        <v>0</v>
      </c>
      <c r="K31" s="204">
        <f>J31+I31+H31+G31+F31+E31+D31</f>
        <v>60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307/8</v>
      </c>
      <c r="E32" s="257"/>
      <c r="F32" s="110"/>
      <c r="G32" s="255" t="s">
        <v>11</v>
      </c>
      <c r="H32" s="255"/>
      <c r="I32" s="255"/>
      <c r="J32" s="256">
        <f>$O$6</f>
        <v>239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نایک بژ</v>
      </c>
      <c r="D34" s="284"/>
      <c r="E34" s="285"/>
      <c r="F34" s="19" t="str">
        <f>IF(C34="","",IF(U34="","",U34))</f>
        <v>متر</v>
      </c>
      <c r="G34" s="170">
        <f>IF(C34="","",$M$7)</f>
        <v>60</v>
      </c>
      <c r="H34" s="170"/>
      <c r="I34" s="171">
        <f>IF(C34="","",AA34)</f>
        <v>6.666666666666667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49</v>
      </c>
      <c r="T34" s="288"/>
      <c r="U34" s="24" t="s">
        <v>43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307/8</v>
      </c>
      <c r="E41" s="184"/>
      <c r="F41" s="40"/>
      <c r="G41" s="182" t="s">
        <v>11</v>
      </c>
      <c r="H41" s="182"/>
      <c r="I41" s="182"/>
      <c r="J41" s="183">
        <f>$O$6</f>
        <v>239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6" t="s">
        <v>14</v>
      </c>
      <c r="D42" s="296"/>
      <c r="E42" s="296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67" t="str">
        <f>IF(S43="","",S43)</f>
        <v>دوبله جورابگیر با EVA 4میل</v>
      </c>
      <c r="D43" s="168"/>
      <c r="E43" s="169"/>
      <c r="F43" s="19" t="str">
        <f>IF(C43="","",IF(U43="","",U43))</f>
        <v>متر</v>
      </c>
      <c r="G43" s="170">
        <f>IF(C43="","",$M$7)</f>
        <v>60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4" t="s">
        <v>42</v>
      </c>
      <c r="T43" s="295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2021-08-11T11:54:13Z</cp:lastPrinted>
  <dcterms:created xsi:type="dcterms:W3CDTF">2018-11-04T09:48:07Z</dcterms:created>
  <dcterms:modified xsi:type="dcterms:W3CDTF">2021-08-11T11:54:18Z</dcterms:modified>
</cp:coreProperties>
</file>