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ew folder\فایل رویه 3\"/>
    </mc:Choice>
  </mc:AlternateContent>
  <bookViews>
    <workbookView xWindow="0" yWindow="0" windowWidth="2040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<sst xmlns="http://schemas.openxmlformats.org/spreadsheetml/2006/main" count="110" uniqueCount="52">
  <si>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</si>
  <si>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</si>
  <si>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</si>
  <si>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</si>
  <si>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</si>
  <si>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</si>
  <si>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</si>
  <si>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</si>
  <si>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</si>
  <si>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</si>
  <si>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</si>
  <si>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</si>
  <si>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</si>
  <si>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</si>
  <si>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</si>
  <si>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</si>
  <si>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</si>
  <si>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</si>
  <si>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</si>
  <si>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</si>
  <si>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</si>
  <si>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</si>
  <si>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</si>
  <si>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</si>
  <si>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</si>
  <si>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</si>
  <si>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</si>
  <si>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</si>
  <si>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</si>
  <si>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</si>
  <si>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</si>
  <si>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</si>
  <si>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</si>
  <si>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</si>
  <si>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</si>
  <si>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</si>
  <si>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</si>
  <si>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</si>
  <si>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</si>
  <si>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</si>
  <si>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</si>
  <si>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</si>
  <si>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</si>
  <si>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</si>
  <si>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 xml:space="preserve">تایم استاندارد </t>
  </si>
  <si>
    <t xml:space="preserve">نام چرخکار </t>
  </si>
  <si>
    <t>309/15</t>
  </si>
  <si>
    <t>پاک شونده پشت فتر</t>
  </si>
  <si>
    <t>لوبیایی نمره 18 نیکل</t>
  </si>
  <si>
    <t>میخ زیرو رو نیکل 7 میل</t>
  </si>
  <si>
    <t>صیدی</t>
  </si>
  <si>
    <t>کرم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</si>
</sst>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30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137584</xdr:colOff>
      <xdr:row>0</xdr:row>
      <xdr:rowOff>118535</xdr:rowOff>
    </xdr:from>
    <xdr:to>
      <xdr:col>14</xdr:col>
      <xdr:colOff>969435</xdr:colOff>
      <xdr:row>2</xdr:row>
      <xdr:rowOff>21166</xdr:rowOff>
    </xdr:to>
    <xdr:grpSp>
      <xdr:nvGrpSpPr>
        <xdr:cNvPr id="2" name="Group 1"/>
        <xdr:cNvGrpSpPr/>
      </xdr:nvGrpSpPr>
      <xdr:grpSpPr>
        <a:xfrm>
          <a:off x="11258702398" y="118535"/>
          <a:ext cx="831851" cy="463548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>
      <c r="B2" s="151" t="s">
        <v>33</v>
      </c>
      <c r="C2" s="152"/>
      <c r="D2" s="117">
        <v>30</v>
      </c>
      <c r="E2" s="117">
        <v>3</v>
      </c>
      <c r="F2" s="117">
        <v>1403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>
      <c r="B3" s="153" t="s">
        <v>34</v>
      </c>
      <c r="C3" s="154"/>
      <c r="D3" s="117"/>
      <c r="E3" s="117"/>
      <c r="F3" s="117">
        <v>1403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 t="s">
        <v>50</v>
      </c>
      <c r="Q3" s="3"/>
      <c r="R3" s="3"/>
    </row>
    <row r="4" spans="2:36" ht="15.75" customHeight="1">
      <c r="B4" s="151" t="s">
        <v>40</v>
      </c>
      <c r="C4" s="152"/>
      <c r="D4" s="116"/>
      <c r="E4" s="119"/>
      <c r="F4" s="117">
        <v>1403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3312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>
      <c r="B7" s="141" t="s">
        <v>46</v>
      </c>
      <c r="C7" s="142"/>
      <c r="D7" s="142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45</v>
      </c>
      <c r="I7" s="90">
        <f t="shared" si="0"/>
        <v>45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45</v>
      </c>
      <c r="S7" s="87">
        <v>45</v>
      </c>
      <c r="T7" s="87">
        <v>45</v>
      </c>
      <c r="U7" s="87">
        <v>45</v>
      </c>
      <c r="V7" s="87">
        <v>0</v>
      </c>
      <c r="W7" s="87">
        <v>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>
      <c r="B12" s="50">
        <v>1</v>
      </c>
      <c r="C12" s="167" t="str">
        <f>IF(S12="","",S12)</f>
        <v>پاک شونده پشت فتر</v>
      </c>
      <c r="D12" s="168"/>
      <c r="E12" s="169"/>
      <c r="F12" s="19" t="str">
        <f>IF(C12="","",IF(U12="","",U12))</f>
        <v/>
      </c>
      <c r="G12" s="170">
        <f>IF(C12="","",$M$7)</f>
        <v>180</v>
      </c>
      <c r="H12" s="170"/>
      <c r="I12" s="171">
        <f>IF(C12="","",AA12)</f>
        <v>11.5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47</v>
      </c>
      <c r="T12" s="175"/>
      <c r="U12" s="125"/>
      <c r="V12" s="126">
        <v>34.5</v>
      </c>
      <c r="X12" s="22"/>
      <c r="Y12" s="22"/>
      <c r="AA12" s="6">
        <f>($M$7*V12)/$S$9</f>
        <v>11.5</v>
      </c>
    </row>
    <row r="13" spans="2:36" ht="19.7" customHeight="1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>
      <c r="B16" s="241" t="s">
        <v>13</v>
      </c>
      <c r="C16" s="229"/>
      <c r="D16" s="242"/>
      <c r="E16" s="191" t="s">
        <v>3</v>
      </c>
      <c r="F16" s="192"/>
      <c r="G16" s="193"/>
      <c r="H16" s="219" t="s">
        <v>2</v>
      </c>
      <c r="I16" s="220"/>
      <c r="J16" s="221"/>
      <c r="K16" s="213" t="s">
        <v>45</v>
      </c>
      <c r="L16" s="214"/>
      <c r="M16" s="214"/>
      <c r="N16" s="215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181" t="s">
        <v>12</v>
      </c>
      <c r="C20" s="182"/>
      <c r="D20" s="183" t="str">
        <f>$B$7</f>
        <v>309/15</v>
      </c>
      <c r="E20" s="184"/>
      <c r="F20" s="107"/>
      <c r="G20" s="182" t="s">
        <v>11</v>
      </c>
      <c r="H20" s="182"/>
      <c r="I20" s="182"/>
      <c r="J20" s="183">
        <f>$O$6</f>
        <v>3312</v>
      </c>
      <c r="K20" s="183"/>
      <c r="L20" s="183"/>
      <c r="M20" s="258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301"/>
      <c r="P21" s="109"/>
      <c r="Q21" s="305" t="s">
        <v>7</v>
      </c>
      <c r="R21" s="306"/>
      <c r="S21" s="306"/>
      <c r="T21" s="307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308" t="str">
        <f>IF(S22="","",S22)</f>
        <v>لوبیایی نمره 18 نیکل</v>
      </c>
      <c r="D22" s="309"/>
      <c r="E22" s="309"/>
      <c r="F22" s="27" t="str">
        <f>IF(C22="","",IF(U22="","",U22))</f>
        <v/>
      </c>
      <c r="G22" s="310">
        <f>IF(C22="","",$M$7)</f>
        <v>180</v>
      </c>
      <c r="H22" s="310"/>
      <c r="I22" s="311">
        <f>IF(C22="","",AA22)</f>
        <v>360</v>
      </c>
      <c r="J22" s="311"/>
      <c r="K22" s="312"/>
      <c r="L22" s="313"/>
      <c r="M22" s="299"/>
      <c r="N22" s="300"/>
      <c r="O22" s="301"/>
      <c r="P22" s="11"/>
      <c r="Q22" s="26">
        <v>1</v>
      </c>
      <c r="R22" s="25"/>
      <c r="S22" s="314" t="s">
        <v>48</v>
      </c>
      <c r="T22" s="314"/>
      <c r="U22" s="24"/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>
      <c r="B23" s="21">
        <v>2</v>
      </c>
      <c r="C23" s="268" t="str">
        <f>IF(S23="","",S23)</f>
        <v>میخ زیرو رو نیکل 7 میل</v>
      </c>
      <c r="D23" s="208"/>
      <c r="E23" s="208"/>
      <c r="F23" s="19" t="str">
        <f>IF(C23="","",IF(U23="","",U23))</f>
        <v/>
      </c>
      <c r="G23" s="222">
        <f>IF(C23="","",$M$7)</f>
        <v>180</v>
      </c>
      <c r="H23" s="223"/>
      <c r="I23" s="171">
        <f>IF(C23="","",AA23)</f>
        <v>1080</v>
      </c>
      <c r="J23" s="171"/>
      <c r="K23" s="209"/>
      <c r="L23" s="210"/>
      <c r="M23" s="299"/>
      <c r="N23" s="300"/>
      <c r="O23" s="301"/>
      <c r="P23" s="109"/>
      <c r="Q23" s="17">
        <v>2</v>
      </c>
      <c r="R23" s="16"/>
      <c r="S23" s="314" t="s">
        <v>49</v>
      </c>
      <c r="T23" s="314"/>
      <c r="U23" s="15"/>
      <c r="V23" s="14">
        <v>3240</v>
      </c>
      <c r="X23" s="22"/>
      <c r="Y23" s="22"/>
      <c r="AA23" s="6">
        <f t="shared" ref="AA23:AA25" si="3">($M$7*V23)/$S$9</f>
        <v>1080</v>
      </c>
    </row>
    <row r="24" spans="2:30" s="32" customFormat="1" ht="19.5" customHeight="1">
      <c r="B24" s="20">
        <v>3</v>
      </c>
      <c r="C24" s="268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299"/>
      <c r="N24" s="300"/>
      <c r="O24" s="301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5" t="str">
        <f>IF(C25="","",$M$7)</f>
        <v/>
      </c>
      <c r="H25" s="316"/>
      <c r="I25" s="273" t="str">
        <f>IF(C25="","",AA25)</f>
        <v/>
      </c>
      <c r="J25" s="273"/>
      <c r="K25" s="274"/>
      <c r="L25" s="275"/>
      <c r="M25" s="302"/>
      <c r="N25" s="303"/>
      <c r="O25" s="304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241" t="s">
        <v>4</v>
      </c>
      <c r="C26" s="229"/>
      <c r="D26" s="242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198" t="s">
        <v>28</v>
      </c>
      <c r="C31" s="148"/>
      <c r="D31" s="111">
        <f>F7</f>
        <v>45</v>
      </c>
      <c r="E31" s="111">
        <f t="shared" ref="E31:J31" si="5">G7</f>
        <v>45</v>
      </c>
      <c r="F31" s="111">
        <f t="shared" si="5"/>
        <v>45</v>
      </c>
      <c r="G31" s="111">
        <f t="shared" si="5"/>
        <v>45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3" t="s">
        <v>12</v>
      </c>
      <c r="C32" s="254"/>
      <c r="D32" s="255" t="str">
        <f>$B$7</f>
        <v>309/15</v>
      </c>
      <c r="E32" s="256"/>
      <c r="F32" s="110"/>
      <c r="G32" s="254" t="s">
        <v>11</v>
      </c>
      <c r="H32" s="254"/>
      <c r="I32" s="254"/>
      <c r="J32" s="255">
        <f>$O$6</f>
        <v>3312</v>
      </c>
      <c r="K32" s="255"/>
      <c r="L32" s="255"/>
      <c r="M32" s="257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7" t="s">
        <v>8</v>
      </c>
      <c r="L33" s="228"/>
      <c r="M33" s="289"/>
      <c r="N33" s="157"/>
      <c r="O33" s="290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82" t="str">
        <f>IF(S34="","",S34)</f>
        <v/>
      </c>
      <c r="D34" s="283"/>
      <c r="E34" s="284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5"/>
      <c r="M34" s="289"/>
      <c r="N34" s="157"/>
      <c r="O34" s="290"/>
      <c r="P34" s="49"/>
      <c r="Q34" s="26">
        <v>1</v>
      </c>
      <c r="R34" s="48"/>
      <c r="S34" s="286"/>
      <c r="T34" s="287"/>
      <c r="U34" s="24"/>
      <c r="V34" s="47"/>
      <c r="X34" s="22"/>
      <c r="Y34" s="22"/>
      <c r="AA34" s="6">
        <f>($M$7*V34)/$S$9</f>
        <v>0</v>
      </c>
    </row>
    <row r="35" spans="2:27" ht="19.7" customHeight="1" thickBot="1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241" t="s">
        <v>13</v>
      </c>
      <c r="C36" s="229"/>
      <c r="D36" s="242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65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181" t="s">
        <v>12</v>
      </c>
      <c r="C41" s="182"/>
      <c r="D41" s="183" t="str">
        <f>$B$7</f>
        <v>309/15</v>
      </c>
      <c r="E41" s="184"/>
      <c r="F41" s="40"/>
      <c r="G41" s="182" t="s">
        <v>11</v>
      </c>
      <c r="H41" s="182"/>
      <c r="I41" s="182"/>
      <c r="J41" s="183">
        <f>$O$6</f>
        <v>3312</v>
      </c>
      <c r="K41" s="183"/>
      <c r="L41" s="183"/>
      <c r="M41" s="258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7" t="s">
        <v>8</v>
      </c>
      <c r="L42" s="228"/>
      <c r="M42" s="289"/>
      <c r="N42" s="157"/>
      <c r="O42" s="290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293" t="str">
        <f>IF(S43="","",S43)</f>
        <v>دوبله جورابگیر با EVA 4میل</v>
      </c>
      <c r="D43" s="294"/>
      <c r="E43" s="295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5"/>
      <c r="M43" s="289"/>
      <c r="N43" s="157"/>
      <c r="O43" s="290"/>
      <c r="P43" s="49"/>
      <c r="Q43" s="26">
        <v>1</v>
      </c>
      <c r="R43" s="48"/>
      <c r="S43" s="296" t="s">
        <v>42</v>
      </c>
      <c r="T43" s="297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241" t="s">
        <v>13</v>
      </c>
      <c r="C45" s="229"/>
      <c r="D45" s="242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2024-06-19T07:55:17Z</cp:lastPrinted>
  <dcterms:created xsi:type="dcterms:W3CDTF">2018-11-04T09:48:07Z</dcterms:created>
  <dcterms:modified xsi:type="dcterms:W3CDTF">2024-06-19T07:55:39Z</dcterms:modified>
</cp:coreProperties>
</file>