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<sst xmlns="http://schemas.openxmlformats.org/spreadsheetml/2006/main" count="114" uniqueCount="52">
  <si>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</si>
  <si>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</si>
  <si>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</si>
  <si>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</si>
  <si>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</si>
  <si>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</si>
  <si>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</si>
  <si>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</si>
  <si>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</si>
  <si>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</si>
  <si>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</si>
  <si>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</si>
  <si>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</si>
  <si>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</si>
  <si>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</si>
  <si>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</si>
  <si>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</si>
  <si>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</si>
  <si>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</si>
  <si>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</si>
  <si>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</si>
  <si>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</si>
  <si>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</si>
  <si>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</si>
  <si>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</si>
  <si>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</si>
  <si>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</si>
  <si>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</si>
  <si>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</si>
  <si>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</si>
  <si>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</si>
  <si>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</si>
  <si>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</si>
  <si>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</si>
  <si>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</si>
  <si>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</si>
  <si>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</si>
  <si>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</si>
  <si>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</si>
  <si>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</si>
  <si>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</si>
  <si>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</si>
  <si>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</si>
  <si>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</si>
  <si>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</si>
  <si>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.</t>
  </si>
  <si>
    <t>عدد</t>
  </si>
  <si>
    <t>312/21</t>
  </si>
  <si>
    <t xml:space="preserve">تایم استاندارد </t>
  </si>
  <si>
    <t>دسترس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</si>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</sst>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0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10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643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80"/>
      <c r="N8" s="234" t="s">
        <v>26</v>
      </c>
      <c r="O8" s="236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1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 t="s">
        <v>45</v>
      </c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8" t="str">
        <f>IF(S12="","",S12)</f>
        <v xml:space="preserve">فوم سنگی پشت فتر سفید </v>
      </c>
      <c r="D12" s="169"/>
      <c r="E12" s="170"/>
      <c r="F12" s="19" t="str">
        <f>IF(C12="","",IF(U12="","",U12))</f>
        <v>متر</v>
      </c>
      <c r="G12" s="171">
        <f>IF(C12="","",$M$7)</f>
        <v>180</v>
      </c>
      <c r="H12" s="171"/>
      <c r="I12" s="172">
        <f>IF(C12="","",AA12)</f>
        <v>7.5</v>
      </c>
      <c r="J12" s="172"/>
      <c r="K12" s="173"/>
      <c r="L12" s="174"/>
      <c r="M12" s="238"/>
      <c r="N12" s="239"/>
      <c r="O12" s="240"/>
      <c r="P12" s="49"/>
      <c r="Q12" s="71">
        <v>1</v>
      </c>
      <c r="R12" s="124"/>
      <c r="S12" s="175" t="s">
        <v>51</v>
      </c>
      <c r="T12" s="176"/>
      <c r="U12" s="125" t="s">
        <v>44</v>
      </c>
      <c r="V12" s="126">
        <v>22.5</v>
      </c>
      <c r="X12" s="22"/>
      <c r="Y12" s="22"/>
      <c r="AA12" s="6">
        <f>($M$7*V12)/$S$9</f>
        <v>7.5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1" t="str">
        <f>IF(C13="","",$M$7)</f>
        <v/>
      </c>
      <c r="H13" s="171"/>
      <c r="I13" s="172" t="str">
        <f>IF(C13="","",AA13)</f>
        <v/>
      </c>
      <c r="J13" s="172"/>
      <c r="K13" s="186"/>
      <c r="L13" s="187"/>
      <c r="M13" s="238"/>
      <c r="N13" s="239"/>
      <c r="O13" s="240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1" t="str">
        <f>IF(C14="","",$M$7)</f>
        <v/>
      </c>
      <c r="H14" s="171"/>
      <c r="I14" s="172" t="str">
        <f>IF(C14="","",AA14)</f>
        <v/>
      </c>
      <c r="J14" s="172"/>
      <c r="K14" s="210"/>
      <c r="L14" s="211"/>
      <c r="M14" s="238"/>
      <c r="N14" s="239"/>
      <c r="O14" s="240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 t="str">
        <f>$B$7</f>
        <v>312/21</v>
      </c>
      <c r="E20" s="185"/>
      <c r="F20" s="107"/>
      <c r="G20" s="183" t="s">
        <v>11</v>
      </c>
      <c r="H20" s="183"/>
      <c r="I20" s="183"/>
      <c r="J20" s="184">
        <f>$O$6</f>
        <v>643</v>
      </c>
      <c r="K20" s="184"/>
      <c r="L20" s="184"/>
      <c r="M20" s="260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9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9"/>
      <c r="P22" s="11"/>
      <c r="Q22" s="26">
        <v>1</v>
      </c>
      <c r="R22" s="25"/>
      <c r="S22" s="315"/>
      <c r="T22" s="315"/>
      <c r="U22" s="24" t="s">
        <v>46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2" t="str">
        <f>IF(C23="","",AA23)</f>
        <v/>
      </c>
      <c r="J23" s="172"/>
      <c r="K23" s="210"/>
      <c r="L23" s="211"/>
      <c r="M23" s="301"/>
      <c r="N23" s="302"/>
      <c r="O23" s="159"/>
      <c r="P23" s="109"/>
      <c r="Q23" s="17">
        <v>2</v>
      </c>
      <c r="R23" s="16"/>
      <c r="S23" s="315"/>
      <c r="T23" s="315"/>
      <c r="U23" s="15" t="s">
        <v>46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2" t="str">
        <f>IF(C24="","",AA24)</f>
        <v/>
      </c>
      <c r="J24" s="172"/>
      <c r="K24" s="210"/>
      <c r="L24" s="211"/>
      <c r="M24" s="301"/>
      <c r="N24" s="302"/>
      <c r="O24" s="159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5">
        <f>J31+I31+H31+G31+F31+E31+D31</f>
        <v>180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312/21</v>
      </c>
      <c r="E32" s="258"/>
      <c r="F32" s="110"/>
      <c r="G32" s="256" t="s">
        <v>11</v>
      </c>
      <c r="H32" s="256"/>
      <c r="I32" s="256"/>
      <c r="J32" s="257">
        <f>$O$6</f>
        <v>643</v>
      </c>
      <c r="K32" s="257"/>
      <c r="L32" s="257"/>
      <c r="M32" s="259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کفی ونزیا بژ</v>
      </c>
      <c r="D34" s="285"/>
      <c r="E34" s="286"/>
      <c r="F34" s="19" t="str">
        <f>IF(C34="","",IF(U34="","",U34))</f>
        <v>متر</v>
      </c>
      <c r="G34" s="171">
        <f>IF(C34="","",$M$7)</f>
        <v>180</v>
      </c>
      <c r="H34" s="171"/>
      <c r="I34" s="172">
        <f>IF(C34="","",AA34)</f>
        <v>6.666666666666667</v>
      </c>
      <c r="J34" s="172"/>
      <c r="K34" s="173"/>
      <c r="L34" s="287"/>
      <c r="M34" s="291"/>
      <c r="N34" s="157"/>
      <c r="O34" s="292"/>
      <c r="P34" s="49"/>
      <c r="Q34" s="26">
        <v>1</v>
      </c>
      <c r="R34" s="48"/>
      <c r="S34" s="288" t="s">
        <v>42</v>
      </c>
      <c r="T34" s="289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6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4" t="str">
        <f>$B$7</f>
        <v>312/21</v>
      </c>
      <c r="E41" s="185"/>
      <c r="F41" s="40"/>
      <c r="G41" s="183" t="s">
        <v>11</v>
      </c>
      <c r="H41" s="183"/>
      <c r="I41" s="183"/>
      <c r="J41" s="184">
        <f>$O$6</f>
        <v>643</v>
      </c>
      <c r="K41" s="184"/>
      <c r="L41" s="184"/>
      <c r="M41" s="260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>دوبله جورابگیر با EVA 4میل</v>
      </c>
      <c r="D43" s="296"/>
      <c r="E43" s="297"/>
      <c r="F43" s="19" t="str">
        <f>IF(C43="","",IF(U43="","",U43))</f>
        <v>متر</v>
      </c>
      <c r="G43" s="171">
        <f>IF(C43="","",$M$7)</f>
        <v>180</v>
      </c>
      <c r="H43" s="171"/>
      <c r="I43" s="172">
        <f>IF(C43="","",AA43)</f>
        <v>4</v>
      </c>
      <c r="J43" s="172"/>
      <c r="K43" s="173"/>
      <c r="L43" s="287"/>
      <c r="M43" s="291"/>
      <c r="N43" s="157"/>
      <c r="O43" s="292"/>
      <c r="P43" s="49"/>
      <c r="Q43" s="26">
        <v>1</v>
      </c>
      <c r="R43" s="48"/>
      <c r="S43" s="298" t="s">
        <v>43</v>
      </c>
      <c r="T43" s="299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6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2022-01-11T04:23:34Z</cp:lastPrinted>
  <dcterms:created xsi:type="dcterms:W3CDTF">2018-11-04T09:48:07Z</dcterms:created>
  <dcterms:modified xsi:type="dcterms:W3CDTF">2022-01-11T04:23:39Z</dcterms:modified>
</cp:coreProperties>
</file>