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<sst xmlns="http://schemas.openxmlformats.org/spreadsheetml/2006/main" count="115" uniqueCount="55">
  <si>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</si>
  <si>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</si>
  <si>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</si>
  <si>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</si>
  <si>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</si>
  <si>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</si>
  <si>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</si>
  <si>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</si>
  <si>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</si>
  <si>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</si>
  <si>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</si>
  <si>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</si>
  <si>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</si>
  <si>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</si>
  <si>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</si>
  <si>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</si>
  <si>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</si>
  <si>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</si>
  <si>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</si>
  <si>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</si>
  <si>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</si>
  <si>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</si>
  <si>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</si>
  <si>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</si>
  <si>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</si>
  <si>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</si>
  <si>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</si>
  <si>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</si>
  <si>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</si>
  <si>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</si>
  <si>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</si>
  <si>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</si>
  <si>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</si>
  <si>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</si>
  <si>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</si>
  <si>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</si>
  <si>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</si>
  <si>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</si>
  <si>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</si>
  <si>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</si>
  <si>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</si>
  <si>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</si>
  <si>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</si>
  <si>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</si>
  <si>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</si>
  <si>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</si>
  <si>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312/5</t>
  </si>
  <si>
    <t>رول</t>
  </si>
  <si>
    <t>پل مستطیل 2 سانتی سیاه قلم</t>
  </si>
  <si>
    <t>عدد</t>
  </si>
  <si>
    <t xml:space="preserve">برچسب 10 سانت مشکی </t>
  </si>
  <si>
    <t xml:space="preserve">تایم استاندارد </t>
  </si>
  <si>
    <t xml:space="preserve">سفید </t>
  </si>
  <si>
    <t xml:space="preserve">فوم سنگی پشت فتر سفید </t>
  </si>
  <si>
    <t xml:space="preserve">وردستی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</si>
</sst>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9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1" fillId="0" borderId="4" xfId="0" applyNumberFormat="1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2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K17" sqref="K17:N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7</v>
      </c>
      <c r="E2" s="117">
        <v>4</v>
      </c>
      <c r="F2" s="117">
        <v>1400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1400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45</v>
      </c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1400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366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5</v>
      </c>
      <c r="G7" s="90">
        <f t="shared" si="0"/>
        <v>5</v>
      </c>
      <c r="H7" s="90">
        <f t="shared" si="0"/>
        <v>10</v>
      </c>
      <c r="I7" s="90">
        <f t="shared" si="0"/>
        <v>15</v>
      </c>
      <c r="J7" s="90">
        <f t="shared" si="0"/>
        <v>15</v>
      </c>
      <c r="K7" s="90">
        <f t="shared" si="0"/>
        <v>10</v>
      </c>
      <c r="L7" s="90">
        <f t="shared" si="0"/>
        <v>0</v>
      </c>
      <c r="M7" s="90">
        <f t="shared" ref="M7" si="1">Y7</f>
        <v>60</v>
      </c>
      <c r="N7" s="230"/>
      <c r="O7" s="232"/>
      <c r="P7" s="89"/>
      <c r="Q7" s="88" t="s">
        <v>28</v>
      </c>
      <c r="R7" s="87">
        <v>5</v>
      </c>
      <c r="S7" s="87">
        <v>5</v>
      </c>
      <c r="T7" s="87">
        <v>10</v>
      </c>
      <c r="U7" s="87">
        <v>15</v>
      </c>
      <c r="V7" s="87">
        <v>15</v>
      </c>
      <c r="W7" s="87">
        <v>10</v>
      </c>
      <c r="X7" s="86">
        <v>0</v>
      </c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52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7" t="str">
        <f>IF(S12="","",S12)</f>
        <v xml:space="preserve">فوم سنگی پشت فتر سفید </v>
      </c>
      <c r="D12" s="168"/>
      <c r="E12" s="169"/>
      <c r="F12" s="19" t="str">
        <f>IF(C12="","",IF(U12="","",U12))</f>
        <v>متر</v>
      </c>
      <c r="G12" s="170">
        <f>IF(C12="","",$M$7)</f>
        <v>60</v>
      </c>
      <c r="H12" s="170"/>
      <c r="I12" s="171">
        <f>IF(C12="","",AA12)</f>
        <v>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53</v>
      </c>
      <c r="T12" s="175"/>
      <c r="U12" s="125" t="s">
        <v>44</v>
      </c>
      <c r="V12" s="126">
        <v>27</v>
      </c>
      <c r="X12" s="22"/>
      <c r="Y12" s="22"/>
      <c r="AA12" s="6">
        <f>($M$7*V12)/$S$9</f>
        <v>3</v>
      </c>
    </row>
    <row r="13" spans="2:36" ht="19.7" customHeight="1" x14ac:dyDescent="0.2">
      <c r="B13" s="46">
        <v>2</v>
      </c>
      <c r="C13" s="208" t="str">
        <f>IF(S13="","",S13)</f>
        <v xml:space="preserve">برچسب 10 سانت مشکی </v>
      </c>
      <c r="D13" s="208"/>
      <c r="E13" s="208"/>
      <c r="F13" s="19" t="str">
        <f>IF(C13="","",IF(U13="","",U13))</f>
        <v>رول</v>
      </c>
      <c r="G13" s="170">
        <f>IF(C13="","",$M$7)</f>
        <v>60</v>
      </c>
      <c r="H13" s="170"/>
      <c r="I13" s="171">
        <f>IF(C13="","",AA13)</f>
        <v>0.1388888888888889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50</v>
      </c>
      <c r="T13" s="197"/>
      <c r="U13" s="128" t="s">
        <v>47</v>
      </c>
      <c r="V13" s="129">
        <v>1.25</v>
      </c>
      <c r="X13" s="22"/>
      <c r="Y13" s="22"/>
      <c r="AA13" s="6">
        <f t="shared" ref="AA13:AA15" si="2">($M$7*V13)/$S$9</f>
        <v>0.1388888888888889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54</v>
      </c>
      <c r="L16" s="214"/>
      <c r="M16" s="214"/>
      <c r="N16" s="215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317">
        <v>0.125</v>
      </c>
      <c r="L17" s="318"/>
      <c r="M17" s="318"/>
      <c r="N17" s="319"/>
      <c r="O17" s="137">
        <v>0.42708333333333331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312/5</v>
      </c>
      <c r="E20" s="184"/>
      <c r="F20" s="107"/>
      <c r="G20" s="182" t="s">
        <v>11</v>
      </c>
      <c r="H20" s="182"/>
      <c r="I20" s="182"/>
      <c r="J20" s="183">
        <f>$O$6</f>
        <v>366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158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8" t="str">
        <f>IF(S22="","",S22)</f>
        <v>پل مستطیل 2 سانتی سیاه قلم</v>
      </c>
      <c r="D22" s="309"/>
      <c r="E22" s="309"/>
      <c r="F22" s="27" t="str">
        <f>IF(C22="","",IF(U22="","",U22))</f>
        <v>عدد</v>
      </c>
      <c r="G22" s="310">
        <f>IF(C22="","",$M$7)</f>
        <v>60</v>
      </c>
      <c r="H22" s="310"/>
      <c r="I22" s="311">
        <f>IF(C22="","",AA22)</f>
        <v>120</v>
      </c>
      <c r="J22" s="311"/>
      <c r="K22" s="312"/>
      <c r="L22" s="313"/>
      <c r="M22" s="300"/>
      <c r="N22" s="301"/>
      <c r="O22" s="158"/>
      <c r="P22" s="11"/>
      <c r="Q22" s="26">
        <v>1</v>
      </c>
      <c r="R22" s="25"/>
      <c r="S22" s="314" t="s">
        <v>48</v>
      </c>
      <c r="T22" s="314"/>
      <c r="U22" s="24" t="s">
        <v>49</v>
      </c>
      <c r="V22" s="23">
        <v>1080</v>
      </c>
      <c r="X22" s="22"/>
      <c r="Y22" s="22"/>
      <c r="AA22" s="6">
        <f>($M$7*V22)/$S$9</f>
        <v>120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0"/>
      <c r="N23" s="301"/>
      <c r="O23" s="158"/>
      <c r="P23" s="109"/>
      <c r="Q23" s="17">
        <v>2</v>
      </c>
      <c r="R23" s="16"/>
      <c r="S23" s="314"/>
      <c r="T23" s="31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0"/>
      <c r="N24" s="301"/>
      <c r="O24" s="15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4" t="str">
        <f>IF(C25="","",AA25)</f>
        <v/>
      </c>
      <c r="J25" s="274"/>
      <c r="K25" s="275"/>
      <c r="L25" s="276"/>
      <c r="M25" s="302"/>
      <c r="N25" s="303"/>
      <c r="O25" s="304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5</v>
      </c>
      <c r="E31" s="111">
        <f t="shared" ref="E31:J31" si="5">G7</f>
        <v>5</v>
      </c>
      <c r="F31" s="111">
        <f t="shared" si="5"/>
        <v>10</v>
      </c>
      <c r="G31" s="111">
        <f t="shared" si="5"/>
        <v>15</v>
      </c>
      <c r="H31" s="111">
        <f t="shared" si="5"/>
        <v>15</v>
      </c>
      <c r="I31" s="111">
        <f t="shared" si="5"/>
        <v>10</v>
      </c>
      <c r="J31" s="111">
        <f t="shared" si="5"/>
        <v>0</v>
      </c>
      <c r="K31" s="204">
        <f>J31+I31+H31+G31+F31+E31+D31</f>
        <v>60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312/5</v>
      </c>
      <c r="E32" s="257"/>
      <c r="F32" s="110"/>
      <c r="G32" s="255" t="s">
        <v>11</v>
      </c>
      <c r="H32" s="255"/>
      <c r="I32" s="255"/>
      <c r="J32" s="256">
        <f>$O$6</f>
        <v>366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7"/>
      <c r="O33" s="291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بژ</v>
      </c>
      <c r="D34" s="284"/>
      <c r="E34" s="285"/>
      <c r="F34" s="19" t="str">
        <f>IF(C34="","",IF(U34="","",U34))</f>
        <v>متر</v>
      </c>
      <c r="G34" s="170">
        <f>IF(C34="","",$M$7)</f>
        <v>60</v>
      </c>
      <c r="H34" s="170"/>
      <c r="I34" s="171">
        <f>IF(C34="","",AA34)</f>
        <v>2.2222222222222223</v>
      </c>
      <c r="J34" s="171"/>
      <c r="K34" s="172"/>
      <c r="L34" s="286"/>
      <c r="M34" s="290"/>
      <c r="N34" s="157"/>
      <c r="O34" s="291"/>
      <c r="P34" s="49"/>
      <c r="Q34" s="26">
        <v>1</v>
      </c>
      <c r="R34" s="48"/>
      <c r="S34" s="287" t="s">
        <v>42</v>
      </c>
      <c r="T34" s="288"/>
      <c r="U34" s="24" t="s">
        <v>44</v>
      </c>
      <c r="V34" s="47">
        <v>20</v>
      </c>
      <c r="X34" s="22"/>
      <c r="Y34" s="22"/>
      <c r="AA34" s="6">
        <f>($M$7*V34)/$S$9</f>
        <v>2.2222222222222223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312/5</v>
      </c>
      <c r="E41" s="184"/>
      <c r="F41" s="40"/>
      <c r="G41" s="182" t="s">
        <v>11</v>
      </c>
      <c r="H41" s="182"/>
      <c r="I41" s="182"/>
      <c r="J41" s="183">
        <f>$O$6</f>
        <v>366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7"/>
      <c r="O42" s="291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دوبله جورابگیر با EVA 4میل</v>
      </c>
      <c r="D43" s="295"/>
      <c r="E43" s="296"/>
      <c r="F43" s="19" t="str">
        <f>IF(C43="","",IF(U43="","",U43))</f>
        <v>متر</v>
      </c>
      <c r="G43" s="170">
        <f>IF(C43="","",$M$7)</f>
        <v>60</v>
      </c>
      <c r="H43" s="170"/>
      <c r="I43" s="171">
        <f>IF(C43="","",AA43)</f>
        <v>1.3333333333333333</v>
      </c>
      <c r="J43" s="171"/>
      <c r="K43" s="172"/>
      <c r="L43" s="286"/>
      <c r="M43" s="290"/>
      <c r="N43" s="157"/>
      <c r="O43" s="291"/>
      <c r="P43" s="49"/>
      <c r="Q43" s="26">
        <v>1</v>
      </c>
      <c r="R43" s="48"/>
      <c r="S43" s="297" t="s">
        <v>43</v>
      </c>
      <c r="T43" s="298"/>
      <c r="U43" s="24" t="s">
        <v>44</v>
      </c>
      <c r="V43" s="47">
        <v>12</v>
      </c>
      <c r="X43" s="22"/>
      <c r="Y43" s="22"/>
      <c r="AA43" s="6">
        <f>($M$7*V43)/$S$9</f>
        <v>1.3333333333333333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2021-06-28T09:51:05Z</cp:lastPrinted>
  <dcterms:created xsi:type="dcterms:W3CDTF">2018-11-04T09:48:07Z</dcterms:created>
  <dcterms:modified xsi:type="dcterms:W3CDTF">2022-04-17T09:59:09Z</dcterms:modified>
</cp:coreProperties>
</file>