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تولید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<sst xmlns="http://schemas.openxmlformats.org/spreadsheetml/2006/main" count="114" uniqueCount="53">
  <si>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</si>
  <si>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</si>
  <si>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</si>
  <si>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</si>
  <si>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</si>
  <si>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</si>
  <si>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</si>
  <si>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</si>
  <si>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</si>
  <si>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</si>
  <si>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</si>
  <si>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</si>
  <si>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</si>
  <si>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</si>
  <si>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</si>
  <si>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</si>
  <si>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</si>
  <si>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</si>
  <si>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</si>
  <si>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</si>
  <si>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</si>
  <si>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</si>
  <si>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</si>
  <si>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</si>
  <si>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</si>
  <si>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</si>
  <si>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</si>
  <si>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</si>
  <si>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</si>
  <si>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</si>
  <si>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</si>
  <si>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</si>
  <si>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</si>
  <si>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</si>
  <si>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</si>
  <si>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</si>
  <si>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</si>
  <si>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</si>
  <si>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</si>
  <si>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</si>
  <si>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</si>
  <si>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</si>
  <si>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</si>
  <si>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متر</t>
  </si>
  <si>
    <t>کفش پارس</t>
  </si>
  <si>
    <t>دوبله جورابگیر با EVA4میل</t>
  </si>
  <si>
    <t>عایق</t>
  </si>
  <si>
    <t>317/1</t>
  </si>
  <si>
    <t xml:space="preserve">تایم استاندارد </t>
  </si>
  <si>
    <t xml:space="preserve">وردستی </t>
  </si>
  <si>
    <t xml:space="preserve">مدیریت 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</si>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</sst>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20" fontId="31" fillId="0" borderId="4" xfId="0" applyNumberFormat="1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2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232833</xdr:colOff>
      <xdr:row>0</xdr:row>
      <xdr:rowOff>86785</xdr:rowOff>
    </xdr:from>
    <xdr:to>
      <xdr:col>14</xdr:col>
      <xdr:colOff>1121834</xdr:colOff>
      <xdr:row>2</xdr:row>
      <xdr:rowOff>42333</xdr:rowOff>
    </xdr:to>
    <xdr:grpSp>
      <xdr:nvGrpSpPr>
        <xdr:cNvPr id="2" name="Group 1"/>
        <xdr:cNvGrpSpPr/>
      </xdr:nvGrpSpPr>
      <xdr:grpSpPr>
        <a:xfrm>
          <a:off x="9872818074" y="86785"/>
          <a:ext cx="860426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424207</xdr:colOff>
      <xdr:row>10</xdr:row>
      <xdr:rowOff>21166</xdr:rowOff>
    </xdr:from>
    <xdr:to>
      <xdr:col>14</xdr:col>
      <xdr:colOff>1099607</xdr:colOff>
      <xdr:row>15</xdr:row>
      <xdr:rowOff>10583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39418" y="1894416"/>
          <a:ext cx="2084042" cy="124883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1099792</xdr:colOff>
      <xdr:row>25</xdr:row>
      <xdr:rowOff>21167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9708" y="4349750"/>
          <a:ext cx="2084042" cy="12488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5" sqref="R15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</v>
      </c>
      <c r="E2" s="117">
        <v>5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50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677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 t="s">
        <v>47</v>
      </c>
      <c r="C7" s="142"/>
      <c r="D7" s="142"/>
      <c r="E7" s="91" t="s">
        <v>28</v>
      </c>
      <c r="F7" s="90">
        <f>R7</f>
        <v>0</v>
      </c>
      <c r="G7" s="90">
        <f t="shared" si="0"/>
        <v>22</v>
      </c>
      <c r="H7" s="90">
        <f t="shared" si="0"/>
        <v>45</v>
      </c>
      <c r="I7" s="90">
        <f t="shared" si="0"/>
        <v>45</v>
      </c>
      <c r="J7" s="90">
        <f t="shared" si="0"/>
        <v>45</v>
      </c>
      <c r="K7" s="90">
        <f t="shared" si="0"/>
        <v>23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/>
      <c r="S7" s="87">
        <v>22</v>
      </c>
      <c r="T7" s="87">
        <v>45</v>
      </c>
      <c r="U7" s="87">
        <v>45</v>
      </c>
      <c r="V7" s="87">
        <v>45</v>
      </c>
      <c r="W7" s="87">
        <v>23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فوم سنگی پشت فتر مشکی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8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52</v>
      </c>
      <c r="T12" s="175"/>
      <c r="U12" s="125" t="s">
        <v>43</v>
      </c>
      <c r="V12" s="126">
        <v>24</v>
      </c>
      <c r="X12" s="22"/>
      <c r="Y12" s="22"/>
      <c r="AA12" s="6">
        <f>($M$7*V12)/$S$9</f>
        <v>8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49</v>
      </c>
      <c r="L16" s="214"/>
      <c r="M16" s="214"/>
      <c r="N16" s="215"/>
      <c r="O16" s="66" t="s">
        <v>48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54"/>
      <c r="M17" s="254"/>
      <c r="N17" s="255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317/1</v>
      </c>
      <c r="E20" s="184"/>
      <c r="F20" s="107"/>
      <c r="G20" s="182" t="s">
        <v>11</v>
      </c>
      <c r="H20" s="182"/>
      <c r="I20" s="182"/>
      <c r="J20" s="183">
        <f>$O$6</f>
        <v>677</v>
      </c>
      <c r="K20" s="183"/>
      <c r="L20" s="183"/>
      <c r="M20" s="261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2" t="s">
        <v>7</v>
      </c>
      <c r="C21" s="263"/>
      <c r="D21" s="263"/>
      <c r="E21" s="264"/>
      <c r="F21" s="31" t="s">
        <v>6</v>
      </c>
      <c r="G21" s="265" t="s">
        <v>9</v>
      </c>
      <c r="H21" s="266"/>
      <c r="I21" s="267" t="s">
        <v>5</v>
      </c>
      <c r="J21" s="268"/>
      <c r="K21" s="269" t="s">
        <v>8</v>
      </c>
      <c r="L21" s="270"/>
      <c r="M21" s="303"/>
      <c r="N21" s="304"/>
      <c r="O21" s="305"/>
      <c r="P21" s="109"/>
      <c r="Q21" s="308" t="s">
        <v>7</v>
      </c>
      <c r="R21" s="309"/>
      <c r="S21" s="309"/>
      <c r="T21" s="310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5">
      <c r="B22" s="28">
        <v>1</v>
      </c>
      <c r="C22" s="311" t="str">
        <f>IF(S22="","",S22)</f>
        <v/>
      </c>
      <c r="D22" s="312"/>
      <c r="E22" s="312"/>
      <c r="F22" s="27" t="str">
        <f>IF(C22="","",IF(U22="","",U22))</f>
        <v/>
      </c>
      <c r="G22" s="313" t="str">
        <f>IF(C22="","",$M$7)</f>
        <v/>
      </c>
      <c r="H22" s="313"/>
      <c r="I22" s="314" t="str">
        <f>IF(C22="","",AA22)</f>
        <v/>
      </c>
      <c r="J22" s="314"/>
      <c r="K22" s="315"/>
      <c r="L22" s="316"/>
      <c r="M22" s="303"/>
      <c r="N22" s="304"/>
      <c r="O22" s="305"/>
      <c r="P22" s="11"/>
      <c r="Q22" s="26">
        <v>1</v>
      </c>
      <c r="R22" s="25"/>
      <c r="S22" s="317"/>
      <c r="T22" s="317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71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3"/>
      <c r="N23" s="304"/>
      <c r="O23" s="305"/>
      <c r="P23" s="109"/>
      <c r="Q23" s="17">
        <v>2</v>
      </c>
      <c r="R23" s="16"/>
      <c r="S23" s="224"/>
      <c r="T23" s="22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71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3"/>
      <c r="N24" s="304"/>
      <c r="O24" s="305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8" t="str">
        <f>IF(C25="","",$M$7)</f>
        <v/>
      </c>
      <c r="H25" s="319"/>
      <c r="I25" s="277" t="str">
        <f>IF(C25="","",AA25)</f>
        <v/>
      </c>
      <c r="J25" s="277"/>
      <c r="K25" s="278"/>
      <c r="L25" s="279"/>
      <c r="M25" s="306"/>
      <c r="N25" s="254"/>
      <c r="O25" s="307"/>
      <c r="P25" s="11"/>
      <c r="Q25" s="10">
        <v>4</v>
      </c>
      <c r="R25" s="9"/>
      <c r="S25" s="280"/>
      <c r="T25" s="280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72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3"/>
      <c r="C28" s="273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0</v>
      </c>
      <c r="E31" s="111">
        <f t="shared" ref="E31:J31" si="5">G7</f>
        <v>22</v>
      </c>
      <c r="F31" s="111">
        <f t="shared" si="5"/>
        <v>45</v>
      </c>
      <c r="G31" s="111">
        <f t="shared" si="5"/>
        <v>45</v>
      </c>
      <c r="H31" s="111">
        <f t="shared" si="5"/>
        <v>45</v>
      </c>
      <c r="I31" s="111">
        <f t="shared" si="5"/>
        <v>23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6" t="s">
        <v>12</v>
      </c>
      <c r="C32" s="257"/>
      <c r="D32" s="258" t="str">
        <f>$B$7</f>
        <v>317/1</v>
      </c>
      <c r="E32" s="259"/>
      <c r="F32" s="110"/>
      <c r="G32" s="257" t="s">
        <v>11</v>
      </c>
      <c r="H32" s="257"/>
      <c r="I32" s="257"/>
      <c r="J32" s="258">
        <f>$O$6</f>
        <v>677</v>
      </c>
      <c r="K32" s="258"/>
      <c r="L32" s="258"/>
      <c r="M32" s="260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3" t="s">
        <v>23</v>
      </c>
      <c r="D33" s="283"/>
      <c r="E33" s="283"/>
      <c r="F33" s="56" t="s">
        <v>6</v>
      </c>
      <c r="G33" s="296" t="s">
        <v>9</v>
      </c>
      <c r="H33" s="296"/>
      <c r="I33" s="296" t="s">
        <v>5</v>
      </c>
      <c r="J33" s="296"/>
      <c r="K33" s="227" t="s">
        <v>8</v>
      </c>
      <c r="L33" s="228"/>
      <c r="M33" s="293"/>
      <c r="N33" s="157"/>
      <c r="O33" s="294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6" t="str">
        <f>IF(S34="","",S34)</f>
        <v>کفی ونزیا بژ</v>
      </c>
      <c r="D34" s="287"/>
      <c r="E34" s="288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6.666666666666667</v>
      </c>
      <c r="J34" s="171"/>
      <c r="K34" s="172"/>
      <c r="L34" s="289"/>
      <c r="M34" s="293"/>
      <c r="N34" s="157"/>
      <c r="O34" s="294"/>
      <c r="P34" s="49"/>
      <c r="Q34" s="26">
        <v>1</v>
      </c>
      <c r="R34" s="48"/>
      <c r="S34" s="290" t="s">
        <v>42</v>
      </c>
      <c r="T34" s="291"/>
      <c r="U34" s="24" t="s">
        <v>43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2"/>
      <c r="M35" s="262"/>
      <c r="N35" s="263"/>
      <c r="O35" s="295"/>
      <c r="P35" s="45"/>
      <c r="Q35" s="10">
        <v>2</v>
      </c>
      <c r="R35" s="44"/>
      <c r="S35" s="284"/>
      <c r="T35" s="285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81"/>
      <c r="N36" s="282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72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4"/>
      <c r="D38" s="62" t="s">
        <v>20</v>
      </c>
      <c r="E38" s="61" t="s">
        <v>19</v>
      </c>
      <c r="F38" s="61"/>
      <c r="G38" s="61" t="s">
        <v>18</v>
      </c>
      <c r="H38" s="60"/>
      <c r="I38" s="275" t="s">
        <v>17</v>
      </c>
      <c r="J38" s="275"/>
      <c r="K38" s="276"/>
      <c r="L38" s="276"/>
      <c r="M38" s="276"/>
      <c r="N38" s="59"/>
      <c r="O38" s="58" t="s">
        <v>44</v>
      </c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3"/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317/1</v>
      </c>
      <c r="E41" s="184"/>
      <c r="F41" s="40"/>
      <c r="G41" s="182" t="s">
        <v>11</v>
      </c>
      <c r="H41" s="182"/>
      <c r="I41" s="182"/>
      <c r="J41" s="183">
        <f>$O$6</f>
        <v>677</v>
      </c>
      <c r="K41" s="183"/>
      <c r="L41" s="183"/>
      <c r="M41" s="261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7" t="s">
        <v>8</v>
      </c>
      <c r="L42" s="228"/>
      <c r="M42" s="293"/>
      <c r="N42" s="157"/>
      <c r="O42" s="294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7" t="str">
        <f>IF(S43="","",S43)</f>
        <v>دوبله جورابگیر با EVA4میل</v>
      </c>
      <c r="D43" s="298"/>
      <c r="E43" s="299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9"/>
      <c r="M43" s="293"/>
      <c r="N43" s="157"/>
      <c r="O43" s="294"/>
      <c r="P43" s="49"/>
      <c r="Q43" s="26">
        <v>1</v>
      </c>
      <c r="R43" s="48"/>
      <c r="S43" s="300" t="s">
        <v>45</v>
      </c>
      <c r="T43" s="301"/>
      <c r="U43" s="24" t="s">
        <v>43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208" t="str">
        <f>IF(S44="","",S44)</f>
        <v>عایق</v>
      </c>
      <c r="D44" s="208"/>
      <c r="E44" s="208"/>
      <c r="F44" s="19" t="str">
        <f>IF(C44="","",IF(U44="","",U44))</f>
        <v>متر</v>
      </c>
      <c r="G44" s="170">
        <f>IF(C44="","",$M$7)</f>
        <v>180</v>
      </c>
      <c r="H44" s="170"/>
      <c r="I44" s="171">
        <f>IF(C44="","",AA44)</f>
        <v>5.666666666666667</v>
      </c>
      <c r="J44" s="171"/>
      <c r="K44" s="185"/>
      <c r="L44" s="292"/>
      <c r="M44" s="262"/>
      <c r="N44" s="263"/>
      <c r="O44" s="295"/>
      <c r="P44" s="45"/>
      <c r="Q44" s="10">
        <v>2</v>
      </c>
      <c r="R44" s="44"/>
      <c r="S44" s="284" t="s">
        <v>46</v>
      </c>
      <c r="T44" s="285"/>
      <c r="U44" s="43" t="s">
        <v>43</v>
      </c>
      <c r="V44" s="42">
        <v>17</v>
      </c>
      <c r="X44" s="22"/>
      <c r="Y44" s="22"/>
      <c r="AA44" s="6">
        <f>($M$7*V44)/$S$9</f>
        <v>5.666666666666667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81"/>
      <c r="N45" s="282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72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2023-07-23T06:53:24Z</cp:lastPrinted>
  <dcterms:created xsi:type="dcterms:W3CDTF">2018-11-04T09:48:07Z</dcterms:created>
  <dcterms:modified xsi:type="dcterms:W3CDTF">2023-07-23T06:54:29Z</dcterms:modified>
</cp:coreProperties>
</file>