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<sst xmlns="http://schemas.openxmlformats.org/spreadsheetml/2006/main" count="119" uniqueCount="57">
  <si>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</si>
  <si>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</si>
  <si>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</si>
  <si>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</si>
  <si>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</si>
  <si>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</si>
  <si>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</si>
  <si>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</si>
  <si>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</si>
  <si>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</si>
  <si>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</si>
  <si>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</si>
  <si>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</si>
  <si>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</si>
  <si>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</si>
  <si>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</si>
  <si>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</si>
  <si>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</si>
  <si>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</si>
  <si>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</si>
  <si>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</si>
  <si>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</si>
  <si>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</si>
  <si>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</si>
  <si>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</si>
  <si>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</si>
  <si>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</si>
  <si>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</si>
  <si>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</si>
  <si>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</si>
  <si>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</si>
  <si>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</si>
  <si>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</si>
  <si>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</si>
  <si>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</si>
  <si>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</si>
  <si>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</si>
  <si>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</si>
  <si>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</si>
  <si>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</si>
  <si>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</si>
  <si>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</si>
  <si>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</si>
  <si>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</si>
  <si>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دوبله جورابگیر با EVA4میل</t>
  </si>
  <si>
    <t>عایق</t>
  </si>
  <si>
    <t>317/3</t>
  </si>
  <si>
    <t>رول</t>
  </si>
  <si>
    <t>پل مشتطیل 2 سانتی سیاه قلم</t>
  </si>
  <si>
    <t>عدد</t>
  </si>
  <si>
    <t xml:space="preserve">تایم استاندارد </t>
  </si>
  <si>
    <t xml:space="preserve">برچسب 10 سانت نرم </t>
  </si>
  <si>
    <t xml:space="preserve">برچسب 10 سانت زبر </t>
  </si>
  <si>
    <t xml:space="preserve">رول </t>
  </si>
  <si>
    <t xml:space="preserve">صیدی </t>
  </si>
  <si>
    <t xml:space="preserve">کرم </t>
  </si>
  <si>
    <t xml:space="preserve">فوم سنگی پشت فتر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</si>
</sst>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4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10583</xdr:rowOff>
    </xdr:from>
    <xdr:to>
      <xdr:col>14</xdr:col>
      <xdr:colOff>1091142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83833"/>
          <a:ext cx="2095684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1092384</xdr:colOff>
      <xdr:row>25</xdr:row>
      <xdr:rowOff>10583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066" y="4349750"/>
          <a:ext cx="209568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E2" sqref="E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20</v>
      </c>
      <c r="E2" s="117">
        <v>2</v>
      </c>
      <c r="F2" s="117">
        <v>1402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1402</v>
      </c>
      <c r="G3" s="99"/>
      <c r="H3" s="310" t="s">
        <v>38</v>
      </c>
      <c r="I3" s="311"/>
      <c r="J3" s="122"/>
      <c r="K3" s="118" t="s">
        <v>36</v>
      </c>
      <c r="L3" s="98"/>
      <c r="M3" s="208" t="s">
        <v>41</v>
      </c>
      <c r="N3" s="208"/>
      <c r="O3" s="156" t="s">
        <v>54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1402</v>
      </c>
      <c r="G4" s="99"/>
      <c r="H4" s="310" t="s">
        <v>39</v>
      </c>
      <c r="I4" s="311"/>
      <c r="J4" s="123"/>
      <c r="K4" s="118" t="s">
        <v>36</v>
      </c>
      <c r="L4" s="98"/>
      <c r="M4" s="208"/>
      <c r="N4" s="208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4" t="s">
        <v>11</v>
      </c>
      <c r="O6" s="236">
        <v>637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8" t="s">
        <v>46</v>
      </c>
      <c r="C7" s="299"/>
      <c r="D7" s="299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5"/>
      <c r="O7" s="237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8" t="s">
        <v>26</v>
      </c>
      <c r="O8" s="240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5"/>
      <c r="G9" s="265"/>
      <c r="H9" s="265"/>
      <c r="I9" s="265"/>
      <c r="J9" s="265"/>
      <c r="K9" s="265"/>
      <c r="L9" s="265"/>
      <c r="M9" s="288"/>
      <c r="N9" s="239"/>
      <c r="O9" s="241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81" t="s">
        <v>24</v>
      </c>
      <c r="T11" s="182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فوم سنگی پشت فتر کرم سیر </v>
      </c>
      <c r="D12" s="279"/>
      <c r="E12" s="280"/>
      <c r="F12" s="19" t="str">
        <f>IF(C12="","",IF(U12="","",U12))</f>
        <v>متر</v>
      </c>
      <c r="G12" s="186">
        <f>IF(C12="","",$M$7)</f>
        <v>180</v>
      </c>
      <c r="H12" s="186"/>
      <c r="I12" s="175">
        <f>IF(C12="","",AA12)</f>
        <v>12</v>
      </c>
      <c r="J12" s="175"/>
      <c r="K12" s="187"/>
      <c r="L12" s="281"/>
      <c r="M12" s="242"/>
      <c r="N12" s="243"/>
      <c r="O12" s="244"/>
      <c r="P12" s="49"/>
      <c r="Q12" s="71">
        <v>1</v>
      </c>
      <c r="R12" s="124"/>
      <c r="S12" s="282" t="s">
        <v>56</v>
      </c>
      <c r="T12" s="283"/>
      <c r="U12" s="125" t="s">
        <v>43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172" t="str">
        <f>IF(S13="","",S13)</f>
        <v xml:space="preserve">برچسب 10 سانت نرم </v>
      </c>
      <c r="D13" s="172"/>
      <c r="E13" s="172"/>
      <c r="F13" s="19" t="str">
        <f>IF(C13="","",IF(U13="","",U13))</f>
        <v>رول</v>
      </c>
      <c r="G13" s="186">
        <f>IF(C13="","",$M$7)</f>
        <v>180</v>
      </c>
      <c r="H13" s="186"/>
      <c r="I13" s="175">
        <f>IF(C13="","",AA13)</f>
        <v>0.4</v>
      </c>
      <c r="J13" s="175"/>
      <c r="K13" s="191"/>
      <c r="L13" s="289"/>
      <c r="M13" s="242"/>
      <c r="N13" s="243"/>
      <c r="O13" s="244"/>
      <c r="P13" s="45"/>
      <c r="Q13" s="70">
        <v>2</v>
      </c>
      <c r="R13" s="127"/>
      <c r="S13" s="262" t="s">
        <v>51</v>
      </c>
      <c r="T13" s="263"/>
      <c r="U13" s="128" t="s">
        <v>47</v>
      </c>
      <c r="V13" s="129">
        <v>1.2</v>
      </c>
      <c r="X13" s="22"/>
      <c r="Y13" s="22"/>
      <c r="AA13" s="6">
        <f t="shared" ref="AA13:AA15" si="2">($M$7*V13)/$S$9</f>
        <v>0.4</v>
      </c>
    </row>
    <row r="14" spans="2:36" ht="19.7" customHeight="1" x14ac:dyDescent="0.25">
      <c r="B14" s="46">
        <v>3</v>
      </c>
      <c r="C14" s="172" t="str">
        <f>IF(S14="","",S14)</f>
        <v xml:space="preserve">برچسب 10 سانت زبر </v>
      </c>
      <c r="D14" s="172"/>
      <c r="E14" s="172"/>
      <c r="F14" s="19" t="str">
        <f>IF(C14="","",IF(U14="","",U14))</f>
        <v xml:space="preserve">رول </v>
      </c>
      <c r="G14" s="186">
        <f>IF(C14="","",$M$7)</f>
        <v>180</v>
      </c>
      <c r="H14" s="186"/>
      <c r="I14" s="175">
        <f>IF(C14="","",AA14)</f>
        <v>0.4</v>
      </c>
      <c r="J14" s="175"/>
      <c r="K14" s="176"/>
      <c r="L14" s="177"/>
      <c r="M14" s="242"/>
      <c r="N14" s="243"/>
      <c r="O14" s="244"/>
      <c r="P14" s="11"/>
      <c r="Q14" s="70">
        <v>3</v>
      </c>
      <c r="R14" s="127"/>
      <c r="S14" s="262" t="s">
        <v>52</v>
      </c>
      <c r="T14" s="263"/>
      <c r="U14" s="128" t="s">
        <v>53</v>
      </c>
      <c r="V14" s="130">
        <v>1.2</v>
      </c>
      <c r="X14" s="22"/>
      <c r="Y14" s="22"/>
      <c r="AA14" s="6">
        <f t="shared" si="2"/>
        <v>0.4</v>
      </c>
    </row>
    <row r="15" spans="2:36" ht="19.7" customHeight="1" thickBot="1" x14ac:dyDescent="0.3">
      <c r="B15" s="69">
        <v>4</v>
      </c>
      <c r="C15" s="271" t="str">
        <f>IF(S15="","",S15)</f>
        <v/>
      </c>
      <c r="D15" s="271"/>
      <c r="E15" s="271"/>
      <c r="F15" s="68" t="str">
        <f>IF(C15="","",IF(U15="","",U15))</f>
        <v/>
      </c>
      <c r="G15" s="272" t="str">
        <f>IF(C15="","",$M$7)</f>
        <v/>
      </c>
      <c r="H15" s="272"/>
      <c r="I15" s="273" t="str">
        <f>IF(C15="","",AA15)</f>
        <v/>
      </c>
      <c r="J15" s="273"/>
      <c r="K15" s="274"/>
      <c r="L15" s="275"/>
      <c r="M15" s="242"/>
      <c r="N15" s="243"/>
      <c r="O15" s="244"/>
      <c r="P15" s="45"/>
      <c r="Q15" s="67">
        <v>4</v>
      </c>
      <c r="R15" s="131"/>
      <c r="S15" s="269"/>
      <c r="T15" s="270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5" t="s">
        <v>13</v>
      </c>
      <c r="C16" s="196"/>
      <c r="D16" s="197"/>
      <c r="E16" s="198" t="s">
        <v>3</v>
      </c>
      <c r="F16" s="199"/>
      <c r="G16" s="200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1" t="s">
        <v>12</v>
      </c>
      <c r="C20" s="232"/>
      <c r="D20" s="224" t="str">
        <f>$B$7</f>
        <v>317/3</v>
      </c>
      <c r="E20" s="233"/>
      <c r="F20" s="107"/>
      <c r="G20" s="232" t="s">
        <v>11</v>
      </c>
      <c r="H20" s="232"/>
      <c r="I20" s="232"/>
      <c r="J20" s="224">
        <f>$O$6</f>
        <v>637</v>
      </c>
      <c r="K20" s="224"/>
      <c r="L20" s="224"/>
      <c r="M20" s="225" t="s">
        <v>10</v>
      </c>
      <c r="N20" s="226"/>
      <c r="O20" s="227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10" t="s">
        <v>7</v>
      </c>
      <c r="C21" s="211"/>
      <c r="D21" s="211"/>
      <c r="E21" s="253"/>
      <c r="F21" s="31" t="s">
        <v>6</v>
      </c>
      <c r="G21" s="254" t="s">
        <v>9</v>
      </c>
      <c r="H21" s="255"/>
      <c r="I21" s="256" t="s">
        <v>5</v>
      </c>
      <c r="J21" s="257"/>
      <c r="K21" s="258" t="s">
        <v>8</v>
      </c>
      <c r="L21" s="259"/>
      <c r="M21" s="154"/>
      <c r="N21" s="155"/>
      <c r="O21" s="156"/>
      <c r="P21" s="109"/>
      <c r="Q21" s="161" t="s">
        <v>7</v>
      </c>
      <c r="R21" s="162"/>
      <c r="S21" s="162"/>
      <c r="T21" s="16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4" t="str">
        <f>IF(S22="","",S22)</f>
        <v>پل مشتطیل 2 سانتی سیاه قلم</v>
      </c>
      <c r="D22" s="165"/>
      <c r="E22" s="165"/>
      <c r="F22" s="27" t="str">
        <f>IF(C22="","",IF(U22="","",U22))</f>
        <v>عدد</v>
      </c>
      <c r="G22" s="166">
        <f>IF(C22="","",$M$7)</f>
        <v>180</v>
      </c>
      <c r="H22" s="166"/>
      <c r="I22" s="167">
        <f>IF(C22="","",AA22)</f>
        <v>360</v>
      </c>
      <c r="J22" s="167"/>
      <c r="K22" s="168"/>
      <c r="L22" s="169"/>
      <c r="M22" s="157"/>
      <c r="N22" s="155"/>
      <c r="O22" s="156"/>
      <c r="P22" s="11"/>
      <c r="Q22" s="26">
        <v>1</v>
      </c>
      <c r="R22" s="25"/>
      <c r="S22" s="170" t="s">
        <v>48</v>
      </c>
      <c r="T22" s="170"/>
      <c r="U22" s="24" t="s">
        <v>49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71" t="str">
        <f>IF(S23="","",S23)</f>
        <v/>
      </c>
      <c r="D23" s="172"/>
      <c r="E23" s="172"/>
      <c r="F23" s="19" t="str">
        <f>IF(C23="","",IF(U23="","",U23))</f>
        <v/>
      </c>
      <c r="G23" s="173" t="str">
        <f>IF(C23="","",$M$7)</f>
        <v/>
      </c>
      <c r="H23" s="174"/>
      <c r="I23" s="175" t="str">
        <f>IF(C23="","",AA23)</f>
        <v/>
      </c>
      <c r="J23" s="175"/>
      <c r="K23" s="176"/>
      <c r="L23" s="177"/>
      <c r="M23" s="157"/>
      <c r="N23" s="155"/>
      <c r="O23" s="156"/>
      <c r="P23" s="109"/>
      <c r="Q23" s="17">
        <v>2</v>
      </c>
      <c r="R23" s="16"/>
      <c r="S23" s="178"/>
      <c r="T23" s="17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1" t="str">
        <f>IF(S24="","",S24)</f>
        <v/>
      </c>
      <c r="D24" s="172"/>
      <c r="E24" s="172"/>
      <c r="F24" s="19" t="str">
        <f>IF(C24="","",IF(U24="","",U24))</f>
        <v/>
      </c>
      <c r="G24" s="173" t="str">
        <f>IF(C24="","",$M$7)</f>
        <v/>
      </c>
      <c r="H24" s="174"/>
      <c r="I24" s="175" t="str">
        <f>IF(C24="","",AA24)</f>
        <v/>
      </c>
      <c r="J24" s="175"/>
      <c r="K24" s="176"/>
      <c r="L24" s="177"/>
      <c r="M24" s="157"/>
      <c r="N24" s="155"/>
      <c r="O24" s="156"/>
      <c r="P24" s="108"/>
      <c r="Q24" s="17">
        <v>3</v>
      </c>
      <c r="R24" s="16"/>
      <c r="S24" s="178"/>
      <c r="T24" s="178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9" t="str">
        <f>IF(C25="","",$M$7)</f>
        <v/>
      </c>
      <c r="H25" s="180"/>
      <c r="I25" s="214" t="str">
        <f>IF(C25="","",AA25)</f>
        <v/>
      </c>
      <c r="J25" s="214"/>
      <c r="K25" s="215"/>
      <c r="L25" s="216"/>
      <c r="M25" s="158"/>
      <c r="N25" s="159"/>
      <c r="O25" s="160"/>
      <c r="P25" s="11"/>
      <c r="Q25" s="10">
        <v>4</v>
      </c>
      <c r="R25" s="9"/>
      <c r="S25" s="217"/>
      <c r="T25" s="21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5" t="s">
        <v>4</v>
      </c>
      <c r="C26" s="196"/>
      <c r="D26" s="197"/>
      <c r="E26" s="198" t="s">
        <v>3</v>
      </c>
      <c r="F26" s="199"/>
      <c r="G26" s="200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0" t="s">
        <v>30</v>
      </c>
      <c r="C30" s="261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1" t="s">
        <v>29</v>
      </c>
      <c r="L30" s="266"/>
      <c r="M30" s="226" t="s">
        <v>10</v>
      </c>
      <c r="N30" s="226"/>
      <c r="O30" s="227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4" t="s">
        <v>28</v>
      </c>
      <c r="C31" s="265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67">
        <f>J31+I31+H31+G31+F31+E31+D31</f>
        <v>180</v>
      </c>
      <c r="L31" s="268"/>
      <c r="M31" s="251"/>
      <c r="N31" s="251"/>
      <c r="O31" s="25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6" t="s">
        <v>12</v>
      </c>
      <c r="C32" s="247"/>
      <c r="D32" s="248" t="str">
        <f>$B$7</f>
        <v>317/3</v>
      </c>
      <c r="E32" s="249"/>
      <c r="F32" s="110"/>
      <c r="G32" s="247" t="s">
        <v>11</v>
      </c>
      <c r="H32" s="247"/>
      <c r="I32" s="247"/>
      <c r="J32" s="248">
        <f>$O$6</f>
        <v>637</v>
      </c>
      <c r="K32" s="248"/>
      <c r="L32" s="248"/>
      <c r="M32" s="250"/>
      <c r="N32" s="251"/>
      <c r="O32" s="25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8" t="s">
        <v>23</v>
      </c>
      <c r="D33" s="218"/>
      <c r="E33" s="218"/>
      <c r="F33" s="56" t="s">
        <v>6</v>
      </c>
      <c r="G33" s="204" t="s">
        <v>9</v>
      </c>
      <c r="H33" s="204"/>
      <c r="I33" s="204" t="s">
        <v>5</v>
      </c>
      <c r="J33" s="204"/>
      <c r="K33" s="205" t="s">
        <v>8</v>
      </c>
      <c r="L33" s="206"/>
      <c r="M33" s="207"/>
      <c r="N33" s="208"/>
      <c r="O33" s="209"/>
      <c r="P33" s="18"/>
      <c r="Q33" s="55" t="s">
        <v>16</v>
      </c>
      <c r="R33" s="54" t="s">
        <v>15</v>
      </c>
      <c r="S33" s="181" t="s">
        <v>22</v>
      </c>
      <c r="T33" s="182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9" t="str">
        <f>IF(S34="","",S34)</f>
        <v>کفی ونزیا بژ</v>
      </c>
      <c r="D34" s="220"/>
      <c r="E34" s="221"/>
      <c r="F34" s="19" t="str">
        <f>IF(C34="","",IF(U34="","",U34))</f>
        <v>متر</v>
      </c>
      <c r="G34" s="186">
        <f>IF(C34="","",$M$7)</f>
        <v>180</v>
      </c>
      <c r="H34" s="186"/>
      <c r="I34" s="175">
        <f>IF(C34="","",AA34)</f>
        <v>6.666666666666667</v>
      </c>
      <c r="J34" s="175"/>
      <c r="K34" s="187"/>
      <c r="L34" s="188"/>
      <c r="M34" s="207"/>
      <c r="N34" s="208"/>
      <c r="O34" s="209"/>
      <c r="P34" s="49"/>
      <c r="Q34" s="26">
        <v>1</v>
      </c>
      <c r="R34" s="48"/>
      <c r="S34" s="222" t="s">
        <v>42</v>
      </c>
      <c r="T34" s="223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2" t="str">
        <f>IF(S35="","",S35)</f>
        <v/>
      </c>
      <c r="D35" s="172"/>
      <c r="E35" s="172"/>
      <c r="F35" s="19" t="str">
        <f>IF(C35="","",IF(U35="","",U35))</f>
        <v/>
      </c>
      <c r="G35" s="186" t="str">
        <f>IF(C35="","",$M$7)</f>
        <v/>
      </c>
      <c r="H35" s="186"/>
      <c r="I35" s="175" t="str">
        <f>IF(C35="","",AA35)</f>
        <v/>
      </c>
      <c r="J35" s="175"/>
      <c r="K35" s="191"/>
      <c r="L35" s="192"/>
      <c r="M35" s="210"/>
      <c r="N35" s="211"/>
      <c r="O35" s="212"/>
      <c r="P35" s="45"/>
      <c r="Q35" s="10">
        <v>2</v>
      </c>
      <c r="R35" s="44"/>
      <c r="S35" s="193"/>
      <c r="T35" s="19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5" t="s">
        <v>13</v>
      </c>
      <c r="C36" s="196"/>
      <c r="D36" s="197"/>
      <c r="E36" s="198" t="s">
        <v>3</v>
      </c>
      <c r="F36" s="199"/>
      <c r="G36" s="200"/>
      <c r="H36" s="138" t="s">
        <v>2</v>
      </c>
      <c r="I36" s="139"/>
      <c r="J36" s="140"/>
      <c r="K36" s="141" t="s">
        <v>1</v>
      </c>
      <c r="L36" s="142"/>
      <c r="M36" s="201"/>
      <c r="N36" s="20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1" t="s">
        <v>21</v>
      </c>
      <c r="C38" s="228"/>
      <c r="D38" s="62" t="s">
        <v>20</v>
      </c>
      <c r="E38" s="61" t="s">
        <v>19</v>
      </c>
      <c r="F38" s="61"/>
      <c r="G38" s="61" t="s">
        <v>18</v>
      </c>
      <c r="H38" s="60"/>
      <c r="I38" s="229" t="s">
        <v>17</v>
      </c>
      <c r="J38" s="229"/>
      <c r="K38" s="230"/>
      <c r="L38" s="230"/>
      <c r="M38" s="230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1" t="s">
        <v>12</v>
      </c>
      <c r="C41" s="232"/>
      <c r="D41" s="224" t="str">
        <f>$B$7</f>
        <v>317/3</v>
      </c>
      <c r="E41" s="233"/>
      <c r="F41" s="40"/>
      <c r="G41" s="232" t="s">
        <v>11</v>
      </c>
      <c r="H41" s="232"/>
      <c r="I41" s="232"/>
      <c r="J41" s="224">
        <f>$O$6</f>
        <v>637</v>
      </c>
      <c r="K41" s="224"/>
      <c r="L41" s="224"/>
      <c r="M41" s="225" t="s">
        <v>10</v>
      </c>
      <c r="N41" s="226"/>
      <c r="O41" s="227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3" t="s">
        <v>14</v>
      </c>
      <c r="D42" s="203"/>
      <c r="E42" s="203"/>
      <c r="F42" s="56" t="s">
        <v>6</v>
      </c>
      <c r="G42" s="204" t="s">
        <v>9</v>
      </c>
      <c r="H42" s="204"/>
      <c r="I42" s="204" t="s">
        <v>5</v>
      </c>
      <c r="J42" s="204"/>
      <c r="K42" s="205" t="s">
        <v>8</v>
      </c>
      <c r="L42" s="206"/>
      <c r="M42" s="207"/>
      <c r="N42" s="208"/>
      <c r="O42" s="209"/>
      <c r="P42" s="18"/>
      <c r="Q42" s="55" t="s">
        <v>16</v>
      </c>
      <c r="R42" s="54" t="s">
        <v>15</v>
      </c>
      <c r="S42" s="181" t="s">
        <v>14</v>
      </c>
      <c r="T42" s="182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3" t="str">
        <f>IF(S43="","",S43)</f>
        <v>دوبله جورابگیر با EVA4میل</v>
      </c>
      <c r="D43" s="184"/>
      <c r="E43" s="185"/>
      <c r="F43" s="19" t="str">
        <f>IF(C43="","",IF(U43="","",U43))</f>
        <v>متر</v>
      </c>
      <c r="G43" s="186">
        <f>IF(C43="","",$M$7)</f>
        <v>180</v>
      </c>
      <c r="H43" s="186"/>
      <c r="I43" s="175">
        <f>IF(C43="","",AA43)</f>
        <v>4</v>
      </c>
      <c r="J43" s="175"/>
      <c r="K43" s="187"/>
      <c r="L43" s="188"/>
      <c r="M43" s="207"/>
      <c r="N43" s="208"/>
      <c r="O43" s="209"/>
      <c r="P43" s="49"/>
      <c r="Q43" s="26">
        <v>1</v>
      </c>
      <c r="R43" s="48"/>
      <c r="S43" s="189" t="s">
        <v>44</v>
      </c>
      <c r="T43" s="190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2" t="str">
        <f>IF(S44="","",S44)</f>
        <v>عایق</v>
      </c>
      <c r="D44" s="172"/>
      <c r="E44" s="172"/>
      <c r="F44" s="19" t="str">
        <f>IF(C44="","",IF(U44="","",U44))</f>
        <v>متر</v>
      </c>
      <c r="G44" s="186">
        <f>IF(C44="","",$M$7)</f>
        <v>180</v>
      </c>
      <c r="H44" s="186"/>
      <c r="I44" s="175">
        <f>IF(C44="","",AA44)</f>
        <v>5.666666666666667</v>
      </c>
      <c r="J44" s="175"/>
      <c r="K44" s="191"/>
      <c r="L44" s="192"/>
      <c r="M44" s="210"/>
      <c r="N44" s="211"/>
      <c r="O44" s="212"/>
      <c r="P44" s="45"/>
      <c r="Q44" s="10">
        <v>2</v>
      </c>
      <c r="R44" s="44"/>
      <c r="S44" s="193" t="s">
        <v>45</v>
      </c>
      <c r="T44" s="194"/>
      <c r="U44" s="43" t="s">
        <v>43</v>
      </c>
      <c r="V44" s="42">
        <v>17</v>
      </c>
      <c r="X44" s="22"/>
      <c r="Y44" s="22"/>
      <c r="AA44" s="6">
        <f>($M$7*V44)/$S$9</f>
        <v>5.666666666666667</v>
      </c>
    </row>
    <row r="45" spans="2:27" s="32" customFormat="1" ht="17.100000000000001" customHeight="1" x14ac:dyDescent="0.25">
      <c r="B45" s="195" t="s">
        <v>13</v>
      </c>
      <c r="C45" s="196"/>
      <c r="D45" s="197"/>
      <c r="E45" s="198" t="s">
        <v>3</v>
      </c>
      <c r="F45" s="199"/>
      <c r="G45" s="200"/>
      <c r="H45" s="138" t="s">
        <v>2</v>
      </c>
      <c r="I45" s="139"/>
      <c r="J45" s="140"/>
      <c r="K45" s="141" t="s">
        <v>1</v>
      </c>
      <c r="L45" s="142"/>
      <c r="M45" s="201"/>
      <c r="N45" s="20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2023-05-10T08:04:58Z</cp:lastPrinted>
  <dcterms:created xsi:type="dcterms:W3CDTF">2018-11-04T09:48:07Z</dcterms:created>
  <dcterms:modified xsi:type="dcterms:W3CDTF">2023-05-10T08:05:02Z</dcterms:modified>
</cp:coreProperties>
</file>