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<sst xmlns="http://schemas.openxmlformats.org/spreadsheetml/2006/main" count="116" uniqueCount="52">
  <si>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</si>
  <si>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</si>
  <si>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</si>
  <si>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</si>
  <si>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</si>
  <si>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</si>
  <si>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</si>
  <si>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</si>
  <si>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</si>
  <si>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</si>
  <si>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</si>
  <si>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</si>
  <si>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</si>
  <si>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</si>
  <si>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</si>
  <si>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</si>
  <si>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</si>
  <si>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</si>
  <si>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</si>
  <si>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</si>
  <si>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</si>
  <si>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</si>
  <si>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</si>
  <si>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</si>
  <si>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</si>
  <si>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</si>
  <si>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</si>
  <si>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</si>
  <si>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</si>
  <si>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</si>
  <si>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</si>
  <si>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</si>
  <si>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</si>
  <si>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</si>
  <si>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</si>
  <si>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</si>
  <si>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</si>
  <si>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</si>
  <si>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</si>
  <si>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</si>
  <si>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</si>
  <si>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</si>
  <si>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</si>
  <si>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</si>
  <si>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کفش پارس</t>
  </si>
  <si>
    <t>دوبله جورابگیر با EVA4میل</t>
  </si>
  <si>
    <t>عایق</t>
  </si>
  <si>
    <t>317/5
لیزر</t>
  </si>
  <si>
    <t>کفشی ورنی قرمز</t>
  </si>
  <si>
    <t>سفید</t>
  </si>
  <si>
    <t>پاک شونده سفید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</si>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</sst>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6"/>
      <color theme="1"/>
      <name val="B Titr"/>
      <charset val="178"/>
    </font>
    <font>
      <b/>
      <sz val="24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32" fillId="0" borderId="1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26" xfId="0" applyFont="1" applyBorder="1" applyAlignment="1" applyProtection="1">
      <alignment horizontal="right" wrapText="1"/>
      <protection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wrapText="1"/>
      <protection locked="0"/>
    </xf>
    <xf numFmtId="0" fontId="33" fillId="0" borderId="0" xfId="0" applyFont="1" applyBorder="1" applyAlignment="1" applyProtection="1">
      <alignment horizontal="center"/>
      <protection locked="0"/>
    </xf>
    <xf numFmtId="0" fontId="33" fillId="0" borderId="25" xfId="0" applyFont="1" applyBorder="1" applyAlignment="1" applyProtection="1">
      <alignment horizontal="center"/>
      <protection locked="0"/>
    </xf>
    <xf numFmtId="0" fontId="33" fillId="0" borderId="5" xfId="0" applyFont="1" applyBorder="1" applyAlignment="1" applyProtection="1">
      <alignment horizontal="center"/>
      <protection locked="0"/>
    </xf>
    <xf numFmtId="0" fontId="33" fillId="0" borderId="3" xfId="0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412750</xdr:colOff>
      <xdr:row>9</xdr:row>
      <xdr:rowOff>10583</xdr:rowOff>
    </xdr:from>
    <xdr:to>
      <xdr:col>14</xdr:col>
      <xdr:colOff>1217083</xdr:colOff>
      <xdr:row>15</xdr:row>
      <xdr:rowOff>21166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52083"/>
          <a:ext cx="2127250" cy="13017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1226791</xdr:colOff>
      <xdr:row>25</xdr:row>
      <xdr:rowOff>42333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959" y="4349750"/>
          <a:ext cx="2115791" cy="127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Q17" sqref="Q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5" t="s">
        <v>32</v>
      </c>
      <c r="C1" s="316"/>
      <c r="D1" s="317">
        <v>1317</v>
      </c>
      <c r="E1" s="317"/>
      <c r="F1" s="318" t="s">
        <v>35</v>
      </c>
      <c r="G1" s="318"/>
      <c r="H1" s="318"/>
      <c r="I1" s="318"/>
      <c r="J1" s="318"/>
      <c r="K1" s="318"/>
      <c r="L1" s="318"/>
      <c r="M1" s="120"/>
      <c r="N1" s="313"/>
      <c r="O1" s="103"/>
      <c r="P1" s="295"/>
      <c r="Q1" s="295"/>
      <c r="R1" s="102"/>
      <c r="S1" s="101"/>
    </row>
    <row r="2" spans="2:36" ht="15.75" customHeight="1" x14ac:dyDescent="0.75">
      <c r="B2" s="307" t="s">
        <v>33</v>
      </c>
      <c r="C2" s="308"/>
      <c r="D2" s="117">
        <v>15</v>
      </c>
      <c r="E2" s="117">
        <v>12</v>
      </c>
      <c r="F2" s="117">
        <v>1397</v>
      </c>
      <c r="G2" s="99"/>
      <c r="H2" s="311" t="s">
        <v>37</v>
      </c>
      <c r="I2" s="312"/>
      <c r="J2" s="122"/>
      <c r="K2" s="118" t="s">
        <v>36</v>
      </c>
      <c r="L2" s="121"/>
      <c r="M2" s="121"/>
      <c r="N2" s="314"/>
      <c r="O2" s="112"/>
      <c r="Q2" s="3"/>
      <c r="R2" s="3"/>
    </row>
    <row r="3" spans="2:36" ht="15.75" customHeight="1" x14ac:dyDescent="0.2">
      <c r="B3" s="309" t="s">
        <v>34</v>
      </c>
      <c r="C3" s="310"/>
      <c r="D3" s="117"/>
      <c r="E3" s="117"/>
      <c r="F3" s="117">
        <v>1397</v>
      </c>
      <c r="G3" s="99"/>
      <c r="H3" s="311" t="s">
        <v>38</v>
      </c>
      <c r="I3" s="312"/>
      <c r="J3" s="122"/>
      <c r="K3" s="118" t="s">
        <v>36</v>
      </c>
      <c r="L3" s="98"/>
      <c r="M3" s="207" t="s">
        <v>41</v>
      </c>
      <c r="N3" s="207"/>
      <c r="O3" s="156" t="s">
        <v>44</v>
      </c>
      <c r="Q3" s="3"/>
      <c r="R3" s="3"/>
    </row>
    <row r="4" spans="2:36" ht="15.75" customHeight="1" x14ac:dyDescent="0.25">
      <c r="B4" s="307" t="s">
        <v>40</v>
      </c>
      <c r="C4" s="308"/>
      <c r="D4" s="116"/>
      <c r="E4" s="119"/>
      <c r="F4" s="117">
        <v>1397</v>
      </c>
      <c r="G4" s="99"/>
      <c r="H4" s="311" t="s">
        <v>39</v>
      </c>
      <c r="I4" s="312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6" t="s">
        <v>31</v>
      </c>
      <c r="C6" s="297"/>
      <c r="D6" s="297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639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8" t="s">
        <v>47</v>
      </c>
      <c r="C7" s="299"/>
      <c r="D7" s="299"/>
      <c r="E7" s="91" t="s">
        <v>28</v>
      </c>
      <c r="F7" s="90">
        <f>R7</f>
        <v>0</v>
      </c>
      <c r="G7" s="90">
        <f t="shared" si="0"/>
        <v>22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4"/>
      <c r="O7" s="236"/>
      <c r="P7" s="89"/>
      <c r="Q7" s="88" t="s">
        <v>28</v>
      </c>
      <c r="R7" s="87"/>
      <c r="S7" s="87">
        <v>22</v>
      </c>
      <c r="T7" s="87">
        <v>45</v>
      </c>
      <c r="U7" s="87">
        <v>45</v>
      </c>
      <c r="V7" s="87">
        <v>45</v>
      </c>
      <c r="W7" s="87">
        <v>23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0"/>
      <c r="C8" s="299"/>
      <c r="D8" s="299"/>
      <c r="E8" s="303" t="s">
        <v>27</v>
      </c>
      <c r="F8" s="294"/>
      <c r="G8" s="294"/>
      <c r="H8" s="294"/>
      <c r="I8" s="294"/>
      <c r="J8" s="294"/>
      <c r="K8" s="294"/>
      <c r="L8" s="294"/>
      <c r="M8" s="287"/>
      <c r="N8" s="237" t="s">
        <v>26</v>
      </c>
      <c r="O8" s="239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1"/>
      <c r="C9" s="302"/>
      <c r="D9" s="302"/>
      <c r="E9" s="304"/>
      <c r="F9" s="264"/>
      <c r="G9" s="264"/>
      <c r="H9" s="264"/>
      <c r="I9" s="264"/>
      <c r="J9" s="264"/>
      <c r="K9" s="264"/>
      <c r="L9" s="264"/>
      <c r="M9" s="288"/>
      <c r="N9" s="238"/>
      <c r="O9" s="240"/>
      <c r="P9" s="74"/>
      <c r="Q9" s="305" t="s">
        <v>25</v>
      </c>
      <c r="R9" s="306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8" t="str">
        <f>IF(S12="","",S12)</f>
        <v>پاک شونده سفید</v>
      </c>
      <c r="D12" s="279"/>
      <c r="E12" s="280"/>
      <c r="F12" s="19" t="str">
        <f>IF(C12="","",IF(U12="","",U12))</f>
        <v>متر</v>
      </c>
      <c r="G12" s="185">
        <f>IF(C12="","",$M$7)</f>
        <v>180</v>
      </c>
      <c r="H12" s="185"/>
      <c r="I12" s="174">
        <f>IF(C12="","",AA12)</f>
        <v>8</v>
      </c>
      <c r="J12" s="174"/>
      <c r="K12" s="186"/>
      <c r="L12" s="281"/>
      <c r="M12" s="241"/>
      <c r="N12" s="242"/>
      <c r="O12" s="243"/>
      <c r="P12" s="49"/>
      <c r="Q12" s="71">
        <v>1</v>
      </c>
      <c r="R12" s="124"/>
      <c r="S12" s="282" t="s">
        <v>50</v>
      </c>
      <c r="T12" s="283"/>
      <c r="U12" s="125" t="s">
        <v>43</v>
      </c>
      <c r="V12" s="126">
        <v>24</v>
      </c>
      <c r="X12" s="22"/>
      <c r="Y12" s="22"/>
      <c r="AA12" s="6">
        <f>($M$7*V12)/$S$9</f>
        <v>8</v>
      </c>
    </row>
    <row r="13" spans="2:36" ht="19.7" customHeight="1" x14ac:dyDescent="0.2">
      <c r="B13" s="46">
        <v>2</v>
      </c>
      <c r="C13" s="171" t="str">
        <f>IF(S13="","",S13)</f>
        <v>کفشی ورنی قرمز</v>
      </c>
      <c r="D13" s="171"/>
      <c r="E13" s="171"/>
      <c r="F13" s="19" t="str">
        <f>IF(C13="","",IF(U13="","",U13))</f>
        <v>متر</v>
      </c>
      <c r="G13" s="185">
        <f>IF(C13="","",$M$7)</f>
        <v>180</v>
      </c>
      <c r="H13" s="185"/>
      <c r="I13" s="174">
        <f>IF(C13="","",AA13)</f>
        <v>8</v>
      </c>
      <c r="J13" s="174"/>
      <c r="K13" s="190"/>
      <c r="L13" s="289"/>
      <c r="M13" s="241"/>
      <c r="N13" s="242"/>
      <c r="O13" s="243"/>
      <c r="P13" s="45"/>
      <c r="Q13" s="70">
        <v>2</v>
      </c>
      <c r="R13" s="127"/>
      <c r="S13" s="261" t="s">
        <v>48</v>
      </c>
      <c r="T13" s="262"/>
      <c r="U13" s="128" t="s">
        <v>43</v>
      </c>
      <c r="V13" s="129">
        <v>24</v>
      </c>
      <c r="X13" s="22"/>
      <c r="Y13" s="22"/>
      <c r="AA13" s="6">
        <f t="shared" ref="AA13:AA15" si="2">($M$7*V13)/$S$9</f>
        <v>8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270" t="str">
        <f>IF(C14="","",$M$7)</f>
        <v/>
      </c>
      <c r="H14" s="270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1" t="str">
        <f>IF(S15="","",S15)</f>
        <v/>
      </c>
      <c r="D15" s="271"/>
      <c r="E15" s="271"/>
      <c r="F15" s="68" t="str">
        <f>IF(C15="","",IF(U15="","",U15))</f>
        <v/>
      </c>
      <c r="G15" s="272" t="str">
        <f>IF(C15="","",$M$7)</f>
        <v/>
      </c>
      <c r="H15" s="272"/>
      <c r="I15" s="273" t="str">
        <f>IF(C15="","",AA15)</f>
        <v/>
      </c>
      <c r="J15" s="273"/>
      <c r="K15" s="274"/>
      <c r="L15" s="275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319">
        <v>0.14583333333333334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317/5
لیزر</v>
      </c>
      <c r="E20" s="232"/>
      <c r="F20" s="107"/>
      <c r="G20" s="231" t="s">
        <v>11</v>
      </c>
      <c r="H20" s="231"/>
      <c r="I20" s="231"/>
      <c r="J20" s="223">
        <f>$O$6</f>
        <v>639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137" t="s">
        <v>20</v>
      </c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0</v>
      </c>
      <c r="E31" s="111">
        <f t="shared" ref="E31:J31" si="5">G7</f>
        <v>22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23</v>
      </c>
      <c r="J31" s="111">
        <f t="shared" si="5"/>
        <v>0</v>
      </c>
      <c r="K31" s="266">
        <f>J31+I31+H31+G31+F31+E31+D31</f>
        <v>180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317/5
لیزر</v>
      </c>
      <c r="E32" s="248"/>
      <c r="F32" s="110"/>
      <c r="G32" s="246" t="s">
        <v>11</v>
      </c>
      <c r="H32" s="246"/>
      <c r="I32" s="246"/>
      <c r="J32" s="247">
        <f>$O$6</f>
        <v>639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180</v>
      </c>
      <c r="H34" s="185"/>
      <c r="I34" s="174">
        <f>IF(C34="","",AA34)</f>
        <v>6.666666666666667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42</v>
      </c>
      <c r="T34" s="222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317/5
لیزر</v>
      </c>
      <c r="E41" s="232"/>
      <c r="F41" s="40"/>
      <c r="G41" s="231" t="s">
        <v>11</v>
      </c>
      <c r="H41" s="231"/>
      <c r="I41" s="231"/>
      <c r="J41" s="223">
        <f>$O$6</f>
        <v>639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>دوبله جورابگیر با EVA4میل</v>
      </c>
      <c r="D43" s="183"/>
      <c r="E43" s="184"/>
      <c r="F43" s="19" t="str">
        <f>IF(C43="","",IF(U43="","",U43))</f>
        <v>متر</v>
      </c>
      <c r="G43" s="185">
        <f>IF(C43="","",$M$7)</f>
        <v>180</v>
      </c>
      <c r="H43" s="185"/>
      <c r="I43" s="174">
        <f>IF(C43="","",AA43)</f>
        <v>4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45</v>
      </c>
      <c r="T43" s="189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1" t="str">
        <f>IF(S44="","",S44)</f>
        <v>عایق</v>
      </c>
      <c r="D44" s="171"/>
      <c r="E44" s="171"/>
      <c r="F44" s="19" t="str">
        <f>IF(C44="","",IF(U44="","",U44))</f>
        <v>متر</v>
      </c>
      <c r="G44" s="185">
        <f>IF(C44="","",$M$7)</f>
        <v>180</v>
      </c>
      <c r="H44" s="185"/>
      <c r="I44" s="174">
        <f>IF(C44="","",AA44)</f>
        <v>5.666666666666667</v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 t="s">
        <v>46</v>
      </c>
      <c r="T44" s="193"/>
      <c r="U44" s="43" t="s">
        <v>43</v>
      </c>
      <c r="V44" s="42">
        <v>17</v>
      </c>
      <c r="X44" s="22"/>
      <c r="Y44" s="22"/>
      <c r="AA44" s="6">
        <f>($M$7*V44)/$S$9</f>
        <v>5.666666666666667</v>
      </c>
    </row>
    <row r="45" spans="2:27" s="32" customFormat="1" ht="17.100000000000001" customHeight="1" x14ac:dyDescent="0.2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2019-03-09T05:30:46Z</cp:lastPrinted>
  <dcterms:created xsi:type="dcterms:W3CDTF">2018-11-04T09:48:07Z</dcterms:created>
  <dcterms:modified xsi:type="dcterms:W3CDTF">2021-06-29T14:03:54Z</dcterms:modified>
</cp:coreProperties>
</file>