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<sst xmlns="http://schemas.openxmlformats.org/spreadsheetml/2006/main" count="115" uniqueCount="53">
  <si>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</si>
  <si>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</si>
  <si>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</si>
  <si>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</si>
  <si>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</si>
  <si>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</si>
  <si>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</si>
  <si>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</si>
  <si>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</si>
  <si>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</si>
  <si>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</si>
  <si>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</si>
  <si>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</si>
  <si>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</si>
  <si>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</si>
  <si>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</si>
  <si>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</si>
  <si>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</si>
  <si>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</si>
  <si>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</si>
  <si>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</si>
  <si>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</si>
  <si>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</si>
  <si>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</si>
  <si>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</si>
  <si>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</si>
  <si>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</si>
  <si>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</si>
  <si>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</si>
  <si>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</si>
  <si>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</si>
  <si>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</si>
  <si>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</si>
  <si>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</si>
  <si>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</si>
  <si>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</si>
  <si>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</si>
  <si>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</si>
  <si>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</si>
  <si>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</si>
  <si>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</si>
  <si>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</si>
  <si>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</si>
  <si>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دوبله جورابگیر با EVA 4میل</t>
  </si>
  <si>
    <t>متر</t>
  </si>
  <si>
    <t>عدد</t>
  </si>
  <si>
    <t>کفش پارس</t>
  </si>
  <si>
    <t>320/3</t>
  </si>
  <si>
    <t>قلاب نیکل یک سانتی</t>
  </si>
  <si>
    <t>سگک مستطیل 1/2.5 زبانه دار نیکل</t>
  </si>
  <si>
    <t>تایم استاندارد</t>
  </si>
  <si>
    <t xml:space="preserve">کرم </t>
  </si>
  <si>
    <t xml:space="preserve">فوم سنگی پشت فتر کرم سیر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</si>
</sst>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4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1" fillId="0" borderId="1" xfId="0" applyNumberFormat="1" applyFont="1" applyBorder="1" applyAlignment="1" applyProtection="1">
      <alignment horizontal="center" vertical="center" wrapText="1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1221316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  <xdr:twoCellAnchor editAs="oneCell">
    <xdr:from>
      <xdr:col>11</xdr:col>
      <xdr:colOff>412750</xdr:colOff>
      <xdr:row>9</xdr:row>
      <xdr:rowOff>21166</xdr:rowOff>
    </xdr:from>
    <xdr:to>
      <xdr:col>14</xdr:col>
      <xdr:colOff>1153583</xdr:colOff>
      <xdr:row>14</xdr:row>
      <xdr:rowOff>232831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71167" y="1862666"/>
          <a:ext cx="2063750" cy="125941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1164350</xdr:colOff>
      <xdr:row>24</xdr:row>
      <xdr:rowOff>232834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60400" y="4349750"/>
          <a:ext cx="2053350" cy="12170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15" sqref="S15:T15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1" t="s">
        <v>32</v>
      </c>
      <c r="C1" s="162"/>
      <c r="D1" s="163">
        <v>0</v>
      </c>
      <c r="E1" s="163"/>
      <c r="F1" s="164" t="s">
        <v>35</v>
      </c>
      <c r="G1" s="164"/>
      <c r="H1" s="164"/>
      <c r="I1" s="164"/>
      <c r="J1" s="164"/>
      <c r="K1" s="164"/>
      <c r="L1" s="164"/>
      <c r="M1" s="120"/>
      <c r="N1" s="159"/>
      <c r="O1" s="103"/>
      <c r="P1" s="138"/>
      <c r="Q1" s="138"/>
      <c r="R1" s="102"/>
      <c r="S1" s="101"/>
    </row>
    <row r="2" spans="2:36" ht="15.75" customHeight="1" x14ac:dyDescent="0.75">
      <c r="B2" s="151" t="s">
        <v>33</v>
      </c>
      <c r="C2" s="152"/>
      <c r="D2" s="117">
        <v>20</v>
      </c>
      <c r="E2" s="117">
        <v>7</v>
      </c>
      <c r="F2" s="117">
        <v>1400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0"/>
      <c r="O2" s="112"/>
      <c r="Q2" s="3"/>
      <c r="R2" s="3"/>
    </row>
    <row r="3" spans="2:36" ht="15.75" customHeight="1" x14ac:dyDescent="0.2">
      <c r="B3" s="153" t="s">
        <v>34</v>
      </c>
      <c r="C3" s="154"/>
      <c r="D3" s="117"/>
      <c r="E3" s="117"/>
      <c r="F3" s="117">
        <v>1400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 t="s">
        <v>46</v>
      </c>
      <c r="Q3" s="3"/>
      <c r="R3" s="3"/>
    </row>
    <row r="4" spans="2:36" ht="15.75" customHeight="1" x14ac:dyDescent="0.25">
      <c r="B4" s="151" t="s">
        <v>40</v>
      </c>
      <c r="C4" s="152"/>
      <c r="D4" s="116"/>
      <c r="E4" s="119"/>
      <c r="F4" s="117">
        <v>1400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8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9" t="s">
        <v>31</v>
      </c>
      <c r="C6" s="140"/>
      <c r="D6" s="140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26" t="s">
        <v>11</v>
      </c>
      <c r="O6" s="228">
        <v>156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141" t="s">
        <v>47</v>
      </c>
      <c r="C7" s="142"/>
      <c r="D7" s="142"/>
      <c r="E7" s="91" t="s">
        <v>28</v>
      </c>
      <c r="F7" s="90">
        <f>R7</f>
        <v>10</v>
      </c>
      <c r="G7" s="90">
        <f t="shared" si="0"/>
        <v>10</v>
      </c>
      <c r="H7" s="90">
        <f t="shared" si="0"/>
        <v>20</v>
      </c>
      <c r="I7" s="90">
        <f t="shared" si="0"/>
        <v>30</v>
      </c>
      <c r="J7" s="90">
        <f t="shared" si="0"/>
        <v>30</v>
      </c>
      <c r="K7" s="90">
        <f t="shared" si="0"/>
        <v>20</v>
      </c>
      <c r="L7" s="90">
        <f t="shared" si="0"/>
        <v>0</v>
      </c>
      <c r="M7" s="90">
        <f t="shared" ref="M7" si="1">Y7</f>
        <v>120</v>
      </c>
      <c r="N7" s="227"/>
      <c r="O7" s="229"/>
      <c r="P7" s="89"/>
      <c r="Q7" s="88" t="s">
        <v>28</v>
      </c>
      <c r="R7" s="87">
        <v>10</v>
      </c>
      <c r="S7" s="87">
        <v>10</v>
      </c>
      <c r="T7" s="87">
        <v>20</v>
      </c>
      <c r="U7" s="87">
        <v>30</v>
      </c>
      <c r="V7" s="87">
        <v>30</v>
      </c>
      <c r="W7" s="87">
        <v>20</v>
      </c>
      <c r="X7" s="86">
        <v>0</v>
      </c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1"/>
      <c r="C8" s="142"/>
      <c r="D8" s="142"/>
      <c r="E8" s="145" t="s">
        <v>27</v>
      </c>
      <c r="F8" s="147"/>
      <c r="G8" s="147"/>
      <c r="H8" s="147"/>
      <c r="I8" s="147"/>
      <c r="J8" s="147"/>
      <c r="K8" s="147"/>
      <c r="L8" s="147"/>
      <c r="M8" s="176"/>
      <c r="N8" s="230" t="s">
        <v>26</v>
      </c>
      <c r="O8" s="232" t="s">
        <v>51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77"/>
      <c r="N9" s="231"/>
      <c r="O9" s="233"/>
      <c r="P9" s="74"/>
      <c r="Q9" s="149" t="s">
        <v>25</v>
      </c>
      <c r="R9" s="150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4" t="s">
        <v>24</v>
      </c>
      <c r="D11" s="184"/>
      <c r="E11" s="184"/>
      <c r="F11" s="53" t="s">
        <v>6</v>
      </c>
      <c r="G11" s="185" t="s">
        <v>9</v>
      </c>
      <c r="H11" s="185"/>
      <c r="I11" s="185" t="s">
        <v>5</v>
      </c>
      <c r="J11" s="185"/>
      <c r="K11" s="186" t="s">
        <v>8</v>
      </c>
      <c r="L11" s="187"/>
      <c r="M11" s="173" t="s">
        <v>10</v>
      </c>
      <c r="N11" s="174"/>
      <c r="O11" s="175"/>
      <c r="P11" s="18"/>
      <c r="Q11" s="55" t="s">
        <v>16</v>
      </c>
      <c r="R11" s="54" t="s">
        <v>15</v>
      </c>
      <c r="S11" s="165" t="s">
        <v>24</v>
      </c>
      <c r="T11" s="166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314" t="str">
        <f>IF(S12="","",S12)</f>
        <v xml:space="preserve">فوم سنگی پشت فتر کرم سیر </v>
      </c>
      <c r="D12" s="315"/>
      <c r="E12" s="316"/>
      <c r="F12" s="19" t="str">
        <f>IF(C12="","",IF(U12="","",U12))</f>
        <v>متر</v>
      </c>
      <c r="G12" s="167">
        <f>IF(C12="","",$M$7)</f>
        <v>120</v>
      </c>
      <c r="H12" s="167"/>
      <c r="I12" s="168">
        <f>IF(C12="","",AA12)</f>
        <v>8.4444444444444446</v>
      </c>
      <c r="J12" s="168"/>
      <c r="K12" s="169"/>
      <c r="L12" s="170"/>
      <c r="M12" s="234"/>
      <c r="N12" s="235"/>
      <c r="O12" s="236"/>
      <c r="P12" s="49"/>
      <c r="Q12" s="71">
        <v>1</v>
      </c>
      <c r="R12" s="124"/>
      <c r="S12" s="171" t="s">
        <v>52</v>
      </c>
      <c r="T12" s="172"/>
      <c r="U12" s="125" t="s">
        <v>44</v>
      </c>
      <c r="V12" s="126">
        <v>38</v>
      </c>
      <c r="X12" s="22"/>
      <c r="Y12" s="22"/>
      <c r="AA12" s="6">
        <f>($M$7*V12)/$S$9</f>
        <v>8.4444444444444446</v>
      </c>
    </row>
    <row r="13" spans="2:36" ht="19.7" customHeight="1" x14ac:dyDescent="0.2">
      <c r="B13" s="46">
        <v>2</v>
      </c>
      <c r="C13" s="205" t="str">
        <f>IF(S13="","",S13)</f>
        <v/>
      </c>
      <c r="D13" s="205"/>
      <c r="E13" s="205"/>
      <c r="F13" s="19" t="str">
        <f>IF(C13="","",IF(U13="","",U13))</f>
        <v/>
      </c>
      <c r="G13" s="167" t="str">
        <f>IF(C13="","",$M$7)</f>
        <v/>
      </c>
      <c r="H13" s="167"/>
      <c r="I13" s="168" t="str">
        <f>IF(C13="","",AA13)</f>
        <v/>
      </c>
      <c r="J13" s="168"/>
      <c r="K13" s="182"/>
      <c r="L13" s="183"/>
      <c r="M13" s="234"/>
      <c r="N13" s="235"/>
      <c r="O13" s="236"/>
      <c r="P13" s="45"/>
      <c r="Q13" s="70">
        <v>2</v>
      </c>
      <c r="R13" s="127"/>
      <c r="S13" s="193"/>
      <c r="T13" s="194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205" t="str">
        <f>IF(S14="","",S14)</f>
        <v/>
      </c>
      <c r="D14" s="205"/>
      <c r="E14" s="205"/>
      <c r="F14" s="19" t="str">
        <f>IF(C14="","",IF(U14="","",U14))</f>
        <v/>
      </c>
      <c r="G14" s="167" t="str">
        <f>IF(C14="","",$M$7)</f>
        <v/>
      </c>
      <c r="H14" s="167"/>
      <c r="I14" s="168" t="str">
        <f>IF(C14="","",AA14)</f>
        <v/>
      </c>
      <c r="J14" s="168"/>
      <c r="K14" s="206"/>
      <c r="L14" s="207"/>
      <c r="M14" s="234"/>
      <c r="N14" s="235"/>
      <c r="O14" s="236"/>
      <c r="P14" s="11"/>
      <c r="Q14" s="70">
        <v>3</v>
      </c>
      <c r="R14" s="127"/>
      <c r="S14" s="193"/>
      <c r="T14" s="194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08" t="str">
        <f>IF(S15="","",S15)</f>
        <v/>
      </c>
      <c r="D15" s="208"/>
      <c r="E15" s="208"/>
      <c r="F15" s="68" t="str">
        <f>IF(C15="","",IF(U15="","",U15))</f>
        <v/>
      </c>
      <c r="G15" s="209" t="str">
        <f>IF(C15="","",$M$7)</f>
        <v/>
      </c>
      <c r="H15" s="209"/>
      <c r="I15" s="213" t="str">
        <f>IF(C15="","",AA15)</f>
        <v/>
      </c>
      <c r="J15" s="213"/>
      <c r="K15" s="214"/>
      <c r="L15" s="215"/>
      <c r="M15" s="234"/>
      <c r="N15" s="235"/>
      <c r="O15" s="236"/>
      <c r="P15" s="45"/>
      <c r="Q15" s="67">
        <v>4</v>
      </c>
      <c r="R15" s="131"/>
      <c r="S15" s="203"/>
      <c r="T15" s="204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38" t="s">
        <v>13</v>
      </c>
      <c r="C16" s="239"/>
      <c r="D16" s="240"/>
      <c r="E16" s="188" t="s">
        <v>3</v>
      </c>
      <c r="F16" s="189"/>
      <c r="G16" s="190"/>
      <c r="H16" s="216" t="s">
        <v>2</v>
      </c>
      <c r="I16" s="217"/>
      <c r="J16" s="218"/>
      <c r="K16" s="210" t="s">
        <v>1</v>
      </c>
      <c r="L16" s="211"/>
      <c r="M16" s="211"/>
      <c r="N16" s="212"/>
      <c r="O16" s="66" t="s">
        <v>50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1"/>
      <c r="C17" s="242"/>
      <c r="D17" s="243"/>
      <c r="E17" s="244"/>
      <c r="F17" s="245"/>
      <c r="G17" s="246"/>
      <c r="H17" s="247"/>
      <c r="I17" s="248"/>
      <c r="J17" s="249"/>
      <c r="K17" s="250"/>
      <c r="L17" s="242"/>
      <c r="M17" s="242"/>
      <c r="N17" s="243"/>
      <c r="O17" s="137">
        <v>0.4375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37"/>
      <c r="C18" s="237"/>
      <c r="D18" s="237"/>
      <c r="E18" s="237"/>
      <c r="F18" s="237"/>
      <c r="G18" s="237"/>
      <c r="H18" s="237"/>
      <c r="I18" s="237"/>
      <c r="J18" s="237"/>
      <c r="K18" s="237"/>
      <c r="L18" s="237"/>
      <c r="M18" s="237"/>
      <c r="N18" s="237"/>
      <c r="O18" s="237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78" t="s">
        <v>12</v>
      </c>
      <c r="C20" s="179"/>
      <c r="D20" s="180" t="str">
        <f>$B$7</f>
        <v>320/3</v>
      </c>
      <c r="E20" s="181"/>
      <c r="F20" s="107"/>
      <c r="G20" s="179" t="s">
        <v>11</v>
      </c>
      <c r="H20" s="179"/>
      <c r="I20" s="179"/>
      <c r="J20" s="180">
        <f>$O$6</f>
        <v>156</v>
      </c>
      <c r="K20" s="180"/>
      <c r="L20" s="180"/>
      <c r="M20" s="256" t="s">
        <v>10</v>
      </c>
      <c r="N20" s="196"/>
      <c r="O20" s="197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57" t="s">
        <v>7</v>
      </c>
      <c r="C21" s="258"/>
      <c r="D21" s="258"/>
      <c r="E21" s="259"/>
      <c r="F21" s="31" t="s">
        <v>6</v>
      </c>
      <c r="G21" s="260" t="s">
        <v>9</v>
      </c>
      <c r="H21" s="261"/>
      <c r="I21" s="262" t="s">
        <v>5</v>
      </c>
      <c r="J21" s="263"/>
      <c r="K21" s="264" t="s">
        <v>8</v>
      </c>
      <c r="L21" s="265"/>
      <c r="M21" s="297"/>
      <c r="N21" s="298"/>
      <c r="O21" s="158"/>
      <c r="P21" s="109"/>
      <c r="Q21" s="302" t="s">
        <v>7</v>
      </c>
      <c r="R21" s="303"/>
      <c r="S21" s="303"/>
      <c r="T21" s="304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05" t="str">
        <f>IF(S22="","",S22)</f>
        <v>قلاب نیکل یک سانتی</v>
      </c>
      <c r="D22" s="306"/>
      <c r="E22" s="306"/>
      <c r="F22" s="27" t="str">
        <f>IF(C22="","",IF(U22="","",U22))</f>
        <v>عدد</v>
      </c>
      <c r="G22" s="307">
        <f>IF(C22="","",$M$7)</f>
        <v>120</v>
      </c>
      <c r="H22" s="307"/>
      <c r="I22" s="308">
        <f>IF(C22="","",AA22)</f>
        <v>240</v>
      </c>
      <c r="J22" s="308"/>
      <c r="K22" s="309"/>
      <c r="L22" s="310"/>
      <c r="M22" s="297"/>
      <c r="N22" s="298"/>
      <c r="O22" s="158"/>
      <c r="P22" s="11"/>
      <c r="Q22" s="26">
        <v>1</v>
      </c>
      <c r="R22" s="25"/>
      <c r="S22" s="311" t="s">
        <v>48</v>
      </c>
      <c r="T22" s="311"/>
      <c r="U22" s="24" t="s">
        <v>45</v>
      </c>
      <c r="V22" s="23">
        <v>1080</v>
      </c>
      <c r="X22" s="22"/>
      <c r="Y22" s="22"/>
      <c r="AA22" s="6">
        <f>($M$7*V22)/$S$9</f>
        <v>240</v>
      </c>
    </row>
    <row r="23" spans="2:30" s="32" customFormat="1" ht="19.5" customHeight="1" x14ac:dyDescent="0.2">
      <c r="B23" s="21">
        <v>2</v>
      </c>
      <c r="C23" s="266" t="str">
        <f>IF(S23="","",S23)</f>
        <v>سگک مستطیل 1/2.5 زبانه دار نیکل</v>
      </c>
      <c r="D23" s="205"/>
      <c r="E23" s="205"/>
      <c r="F23" s="19" t="str">
        <f>IF(C23="","",IF(U23="","",U23))</f>
        <v>عدد</v>
      </c>
      <c r="G23" s="219">
        <f>IF(C23="","",$M$7)</f>
        <v>120</v>
      </c>
      <c r="H23" s="220"/>
      <c r="I23" s="168">
        <f>IF(C23="","",AA23)</f>
        <v>240</v>
      </c>
      <c r="J23" s="168"/>
      <c r="K23" s="206"/>
      <c r="L23" s="207"/>
      <c r="M23" s="297"/>
      <c r="N23" s="298"/>
      <c r="O23" s="158"/>
      <c r="P23" s="109"/>
      <c r="Q23" s="17">
        <v>2</v>
      </c>
      <c r="R23" s="16"/>
      <c r="S23" s="311" t="s">
        <v>49</v>
      </c>
      <c r="T23" s="311"/>
      <c r="U23" s="15" t="s">
        <v>45</v>
      </c>
      <c r="V23" s="14">
        <v>1080</v>
      </c>
      <c r="X23" s="22"/>
      <c r="Y23" s="22"/>
      <c r="AA23" s="6">
        <f t="shared" ref="AA23:AA25" si="3">($M$7*V23)/$S$9</f>
        <v>240</v>
      </c>
    </row>
    <row r="24" spans="2:30" s="32" customFormat="1" ht="19.5" customHeight="1" x14ac:dyDescent="0.2">
      <c r="B24" s="20">
        <v>3</v>
      </c>
      <c r="C24" s="266" t="str">
        <f>IF(S24="","",S24)</f>
        <v/>
      </c>
      <c r="D24" s="205"/>
      <c r="E24" s="205"/>
      <c r="F24" s="19" t="str">
        <f>IF(C24="","",IF(U24="","",U24))</f>
        <v/>
      </c>
      <c r="G24" s="219" t="str">
        <f>IF(C24="","",$M$7)</f>
        <v/>
      </c>
      <c r="H24" s="220"/>
      <c r="I24" s="168" t="str">
        <f>IF(C24="","",AA24)</f>
        <v/>
      </c>
      <c r="J24" s="168"/>
      <c r="K24" s="206"/>
      <c r="L24" s="207"/>
      <c r="M24" s="297"/>
      <c r="N24" s="298"/>
      <c r="O24" s="158"/>
      <c r="P24" s="108"/>
      <c r="Q24" s="17">
        <v>3</v>
      </c>
      <c r="R24" s="16"/>
      <c r="S24" s="221"/>
      <c r="T24" s="221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2" t="str">
        <f>IF(S25="","",S25)</f>
        <v/>
      </c>
      <c r="D25" s="223"/>
      <c r="E25" s="223"/>
      <c r="F25" s="12" t="str">
        <f>IF(C25="","",IF(U25="","",U25))</f>
        <v/>
      </c>
      <c r="G25" s="312" t="str">
        <f>IF(C25="","",$M$7)</f>
        <v/>
      </c>
      <c r="H25" s="313"/>
      <c r="I25" s="271" t="str">
        <f>IF(C25="","",AA25)</f>
        <v/>
      </c>
      <c r="J25" s="271"/>
      <c r="K25" s="272"/>
      <c r="L25" s="273"/>
      <c r="M25" s="299"/>
      <c r="N25" s="300"/>
      <c r="O25" s="301"/>
      <c r="P25" s="11"/>
      <c r="Q25" s="10">
        <v>4</v>
      </c>
      <c r="R25" s="9"/>
      <c r="S25" s="274"/>
      <c r="T25" s="274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38" t="s">
        <v>4</v>
      </c>
      <c r="C26" s="239"/>
      <c r="D26" s="240"/>
      <c r="E26" s="188" t="s">
        <v>3</v>
      </c>
      <c r="F26" s="189"/>
      <c r="G26" s="190"/>
      <c r="H26" s="216" t="s">
        <v>2</v>
      </c>
      <c r="I26" s="217"/>
      <c r="J26" s="218"/>
      <c r="K26" s="210" t="s">
        <v>1</v>
      </c>
      <c r="L26" s="211"/>
      <c r="M26" s="211"/>
      <c r="N26" s="212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1"/>
      <c r="C27" s="242"/>
      <c r="D27" s="243"/>
      <c r="E27" s="244"/>
      <c r="F27" s="245"/>
      <c r="G27" s="246"/>
      <c r="H27" s="247"/>
      <c r="I27" s="248"/>
      <c r="J27" s="249"/>
      <c r="K27" s="250"/>
      <c r="L27" s="242"/>
      <c r="M27" s="242"/>
      <c r="N27" s="243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67"/>
      <c r="C28" s="267"/>
      <c r="D28" s="267"/>
      <c r="E28" s="267"/>
      <c r="F28" s="267"/>
      <c r="G28" s="267"/>
      <c r="H28" s="267"/>
      <c r="I28" s="267"/>
      <c r="J28" s="267"/>
      <c r="K28" s="267"/>
      <c r="L28" s="267"/>
      <c r="M28" s="267"/>
      <c r="N28" s="267"/>
      <c r="O28" s="267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1" t="s">
        <v>30</v>
      </c>
      <c r="C30" s="192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192" t="s">
        <v>29</v>
      </c>
      <c r="L30" s="200"/>
      <c r="M30" s="196" t="s">
        <v>10</v>
      </c>
      <c r="N30" s="196"/>
      <c r="O30" s="197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5" t="s">
        <v>28</v>
      </c>
      <c r="C31" s="148"/>
      <c r="D31" s="111">
        <f>F7</f>
        <v>10</v>
      </c>
      <c r="E31" s="111">
        <f t="shared" ref="E31:J31" si="5">G7</f>
        <v>10</v>
      </c>
      <c r="F31" s="111">
        <f t="shared" si="5"/>
        <v>20</v>
      </c>
      <c r="G31" s="111">
        <f t="shared" si="5"/>
        <v>30</v>
      </c>
      <c r="H31" s="111">
        <f t="shared" si="5"/>
        <v>30</v>
      </c>
      <c r="I31" s="111">
        <f t="shared" si="5"/>
        <v>20</v>
      </c>
      <c r="J31" s="111">
        <f t="shared" si="5"/>
        <v>0</v>
      </c>
      <c r="K31" s="201">
        <f>J31+I31+H31+G31+F31+E31+D31</f>
        <v>120</v>
      </c>
      <c r="L31" s="202"/>
      <c r="M31" s="198"/>
      <c r="N31" s="198"/>
      <c r="O31" s="199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1" t="s">
        <v>12</v>
      </c>
      <c r="C32" s="252"/>
      <c r="D32" s="253" t="str">
        <f>$B$7</f>
        <v>320/3</v>
      </c>
      <c r="E32" s="254"/>
      <c r="F32" s="110"/>
      <c r="G32" s="252" t="s">
        <v>11</v>
      </c>
      <c r="H32" s="252"/>
      <c r="I32" s="252"/>
      <c r="J32" s="253">
        <f>$O$6</f>
        <v>156</v>
      </c>
      <c r="K32" s="253"/>
      <c r="L32" s="253"/>
      <c r="M32" s="255"/>
      <c r="N32" s="198"/>
      <c r="O32" s="199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77" t="s">
        <v>23</v>
      </c>
      <c r="D33" s="277"/>
      <c r="E33" s="277"/>
      <c r="F33" s="56" t="s">
        <v>6</v>
      </c>
      <c r="G33" s="290" t="s">
        <v>9</v>
      </c>
      <c r="H33" s="290"/>
      <c r="I33" s="290" t="s">
        <v>5</v>
      </c>
      <c r="J33" s="290"/>
      <c r="K33" s="224" t="s">
        <v>8</v>
      </c>
      <c r="L33" s="225"/>
      <c r="M33" s="287"/>
      <c r="N33" s="157"/>
      <c r="O33" s="288"/>
      <c r="P33" s="18"/>
      <c r="Q33" s="55" t="s">
        <v>16</v>
      </c>
      <c r="R33" s="54" t="s">
        <v>15</v>
      </c>
      <c r="S33" s="165" t="s">
        <v>22</v>
      </c>
      <c r="T33" s="166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0" t="str">
        <f>IF(S34="","",S34)</f>
        <v>کفی ونزیا بژ</v>
      </c>
      <c r="D34" s="281"/>
      <c r="E34" s="282"/>
      <c r="F34" s="19" t="str">
        <f>IF(C34="","",IF(U34="","",U34))</f>
        <v>متر</v>
      </c>
      <c r="G34" s="167">
        <f>IF(C34="","",$M$7)</f>
        <v>120</v>
      </c>
      <c r="H34" s="167"/>
      <c r="I34" s="168">
        <f>IF(C34="","",AA34)</f>
        <v>4.4444444444444446</v>
      </c>
      <c r="J34" s="168"/>
      <c r="K34" s="169"/>
      <c r="L34" s="283"/>
      <c r="M34" s="287"/>
      <c r="N34" s="157"/>
      <c r="O34" s="288"/>
      <c r="P34" s="49"/>
      <c r="Q34" s="26">
        <v>1</v>
      </c>
      <c r="R34" s="48"/>
      <c r="S34" s="284" t="s">
        <v>42</v>
      </c>
      <c r="T34" s="285"/>
      <c r="U34" s="24" t="s">
        <v>44</v>
      </c>
      <c r="V34" s="47">
        <v>20</v>
      </c>
      <c r="X34" s="22"/>
      <c r="Y34" s="22"/>
      <c r="AA34" s="6">
        <f>($M$7*V34)/$S$9</f>
        <v>4.4444444444444446</v>
      </c>
    </row>
    <row r="35" spans="2:27" ht="19.7" customHeight="1" thickBot="1" x14ac:dyDescent="0.25">
      <c r="B35" s="46">
        <v>2</v>
      </c>
      <c r="C35" s="205" t="str">
        <f>IF(S35="","",S35)</f>
        <v/>
      </c>
      <c r="D35" s="205"/>
      <c r="E35" s="205"/>
      <c r="F35" s="19" t="str">
        <f>IF(C35="","",IF(U35="","",U35))</f>
        <v/>
      </c>
      <c r="G35" s="167" t="str">
        <f>IF(C35="","",$M$7)</f>
        <v/>
      </c>
      <c r="H35" s="167"/>
      <c r="I35" s="168" t="str">
        <f>IF(C35="","",AA35)</f>
        <v/>
      </c>
      <c r="J35" s="168"/>
      <c r="K35" s="182"/>
      <c r="L35" s="286"/>
      <c r="M35" s="257"/>
      <c r="N35" s="258"/>
      <c r="O35" s="289"/>
      <c r="P35" s="45"/>
      <c r="Q35" s="10">
        <v>2</v>
      </c>
      <c r="R35" s="44"/>
      <c r="S35" s="278"/>
      <c r="T35" s="279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38" t="s">
        <v>13</v>
      </c>
      <c r="C36" s="239"/>
      <c r="D36" s="240"/>
      <c r="E36" s="188" t="s">
        <v>3</v>
      </c>
      <c r="F36" s="189"/>
      <c r="G36" s="190"/>
      <c r="H36" s="216" t="s">
        <v>2</v>
      </c>
      <c r="I36" s="217"/>
      <c r="J36" s="218"/>
      <c r="K36" s="210" t="s">
        <v>1</v>
      </c>
      <c r="L36" s="211"/>
      <c r="M36" s="275"/>
      <c r="N36" s="276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1"/>
      <c r="C37" s="242"/>
      <c r="D37" s="243"/>
      <c r="E37" s="244"/>
      <c r="F37" s="245"/>
      <c r="G37" s="246"/>
      <c r="H37" s="247"/>
      <c r="I37" s="248"/>
      <c r="J37" s="249"/>
      <c r="K37" s="250"/>
      <c r="L37" s="242"/>
      <c r="M37" s="242"/>
      <c r="N37" s="243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5" t="s">
        <v>21</v>
      </c>
      <c r="C38" s="268"/>
      <c r="D38" s="62" t="s">
        <v>20</v>
      </c>
      <c r="E38" s="61" t="s">
        <v>19</v>
      </c>
      <c r="F38" s="61"/>
      <c r="G38" s="61" t="s">
        <v>18</v>
      </c>
      <c r="H38" s="60"/>
      <c r="I38" s="269" t="s">
        <v>17</v>
      </c>
      <c r="J38" s="269"/>
      <c r="K38" s="270"/>
      <c r="L38" s="270"/>
      <c r="M38" s="270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67"/>
      <c r="C39" s="267"/>
      <c r="D39" s="267"/>
      <c r="E39" s="267"/>
      <c r="F39" s="267"/>
      <c r="G39" s="267"/>
      <c r="H39" s="267"/>
      <c r="I39" s="267"/>
      <c r="J39" s="267"/>
      <c r="K39" s="267"/>
      <c r="L39" s="267"/>
      <c r="M39" s="267"/>
      <c r="N39" s="267"/>
      <c r="O39" s="267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78" t="s">
        <v>12</v>
      </c>
      <c r="C41" s="179"/>
      <c r="D41" s="180" t="str">
        <f>$B$7</f>
        <v>320/3</v>
      </c>
      <c r="E41" s="181"/>
      <c r="F41" s="40"/>
      <c r="G41" s="179" t="s">
        <v>11</v>
      </c>
      <c r="H41" s="179"/>
      <c r="I41" s="179"/>
      <c r="J41" s="180">
        <f>$O$6</f>
        <v>156</v>
      </c>
      <c r="K41" s="180"/>
      <c r="L41" s="180"/>
      <c r="M41" s="256" t="s">
        <v>10</v>
      </c>
      <c r="N41" s="196"/>
      <c r="O41" s="197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96" t="s">
        <v>14</v>
      </c>
      <c r="D42" s="296"/>
      <c r="E42" s="296"/>
      <c r="F42" s="56" t="s">
        <v>6</v>
      </c>
      <c r="G42" s="290" t="s">
        <v>9</v>
      </c>
      <c r="H42" s="290"/>
      <c r="I42" s="290" t="s">
        <v>5</v>
      </c>
      <c r="J42" s="290"/>
      <c r="K42" s="224" t="s">
        <v>8</v>
      </c>
      <c r="L42" s="225"/>
      <c r="M42" s="287"/>
      <c r="N42" s="157"/>
      <c r="O42" s="288"/>
      <c r="P42" s="18"/>
      <c r="Q42" s="55" t="s">
        <v>16</v>
      </c>
      <c r="R42" s="54" t="s">
        <v>15</v>
      </c>
      <c r="S42" s="165" t="s">
        <v>14</v>
      </c>
      <c r="T42" s="166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1" t="str">
        <f>IF(S43="","",S43)</f>
        <v>دوبله جورابگیر با EVA 4میل</v>
      </c>
      <c r="D43" s="292"/>
      <c r="E43" s="293"/>
      <c r="F43" s="19" t="str">
        <f>IF(C43="","",IF(U43="","",U43))</f>
        <v>متر</v>
      </c>
      <c r="G43" s="167">
        <f>IF(C43="","",$M$7)</f>
        <v>120</v>
      </c>
      <c r="H43" s="167"/>
      <c r="I43" s="168">
        <f>IF(C43="","",AA43)</f>
        <v>2.6666666666666665</v>
      </c>
      <c r="J43" s="168"/>
      <c r="K43" s="169"/>
      <c r="L43" s="283"/>
      <c r="M43" s="287"/>
      <c r="N43" s="157"/>
      <c r="O43" s="288"/>
      <c r="P43" s="49"/>
      <c r="Q43" s="26">
        <v>1</v>
      </c>
      <c r="R43" s="48"/>
      <c r="S43" s="294" t="s">
        <v>43</v>
      </c>
      <c r="T43" s="295"/>
      <c r="U43" s="24" t="s">
        <v>44</v>
      </c>
      <c r="V43" s="47">
        <v>12</v>
      </c>
      <c r="X43" s="22"/>
      <c r="Y43" s="22"/>
      <c r="AA43" s="6">
        <f>($M$7*V43)/$S$9</f>
        <v>2.6666666666666665</v>
      </c>
    </row>
    <row r="44" spans="2:27" ht="19.7" customHeight="1" thickBot="1" x14ac:dyDescent="0.25">
      <c r="B44" s="46">
        <v>2</v>
      </c>
      <c r="C44" s="205" t="str">
        <f>IF(S44="","",S44)</f>
        <v/>
      </c>
      <c r="D44" s="205"/>
      <c r="E44" s="205"/>
      <c r="F44" s="19" t="str">
        <f>IF(C44="","",IF(U44="","",U44))</f>
        <v/>
      </c>
      <c r="G44" s="167" t="str">
        <f>IF(C44="","",$M$7)</f>
        <v/>
      </c>
      <c r="H44" s="167"/>
      <c r="I44" s="168" t="str">
        <f>IF(C44="","",AA44)</f>
        <v/>
      </c>
      <c r="J44" s="168"/>
      <c r="K44" s="182"/>
      <c r="L44" s="286"/>
      <c r="M44" s="257"/>
      <c r="N44" s="258"/>
      <c r="O44" s="289"/>
      <c r="P44" s="45"/>
      <c r="Q44" s="10">
        <v>2</v>
      </c>
      <c r="R44" s="44"/>
      <c r="S44" s="278"/>
      <c r="T44" s="279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38" t="s">
        <v>13</v>
      </c>
      <c r="C45" s="239"/>
      <c r="D45" s="240"/>
      <c r="E45" s="188" t="s">
        <v>3</v>
      </c>
      <c r="F45" s="189"/>
      <c r="G45" s="190"/>
      <c r="H45" s="216" t="s">
        <v>2</v>
      </c>
      <c r="I45" s="217"/>
      <c r="J45" s="218"/>
      <c r="K45" s="210" t="s">
        <v>1</v>
      </c>
      <c r="L45" s="211"/>
      <c r="M45" s="275"/>
      <c r="N45" s="276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1"/>
      <c r="C46" s="242"/>
      <c r="D46" s="243"/>
      <c r="E46" s="244"/>
      <c r="F46" s="245"/>
      <c r="G46" s="246"/>
      <c r="H46" s="247"/>
      <c r="I46" s="248"/>
      <c r="J46" s="249"/>
      <c r="K46" s="250"/>
      <c r="L46" s="242"/>
      <c r="M46" s="242"/>
      <c r="N46" s="243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2021-10-12T15:22:45Z</cp:lastPrinted>
  <dcterms:created xsi:type="dcterms:W3CDTF">2018-11-04T09:48:07Z</dcterms:created>
  <dcterms:modified xsi:type="dcterms:W3CDTF">2021-10-12T15:22:49Z</dcterms:modified>
</cp:coreProperties>
</file>