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<sst xmlns="http://schemas.openxmlformats.org/spreadsheetml/2006/main" count="113" uniqueCount="52">
  <si>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</si>
  <si>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</si>
  <si>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</si>
  <si>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</si>
  <si>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</si>
  <si>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</si>
  <si>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</si>
  <si>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</si>
  <si>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</si>
  <si>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</si>
  <si>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</si>
  <si>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</si>
  <si>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</si>
  <si>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</si>
  <si>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</si>
  <si>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</si>
  <si>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</si>
  <si>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</si>
  <si>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</si>
  <si>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</si>
  <si>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</si>
  <si>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</si>
  <si>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</si>
  <si>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</si>
  <si>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</si>
  <si>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</si>
  <si>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</si>
  <si>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</si>
  <si>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</si>
  <si>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</si>
  <si>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</si>
  <si>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</si>
  <si>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</si>
  <si>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</si>
  <si>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</si>
  <si>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</si>
  <si>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</si>
  <si>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</si>
  <si>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</si>
  <si>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</si>
  <si>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</si>
  <si>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</si>
  <si>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</si>
  <si>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</si>
  <si>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</si>
  <si>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321/1</t>
  </si>
  <si>
    <t>میخ زیر و رو کره ای طلایی</t>
  </si>
  <si>
    <t xml:space="preserve">تایم استاندارد </t>
  </si>
  <si>
    <t xml:space="preserve">وردستی </t>
  </si>
  <si>
    <t>نیجریه</t>
  </si>
  <si>
    <t xml:space="preserve">خردلی </t>
  </si>
  <si>
    <t xml:space="preserve">فوم سنگی پشت فتر خردلی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</si>
</sst>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30" fillId="0" borderId="4" xfId="0" applyNumberFormat="1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10583</xdr:colOff>
      <xdr:row>10</xdr:row>
      <xdr:rowOff>10583</xdr:rowOff>
    </xdr:from>
    <xdr:to>
      <xdr:col>14</xdr:col>
      <xdr:colOff>1093258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83833"/>
          <a:ext cx="2095500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1094499</xdr:colOff>
      <xdr:row>24</xdr:row>
      <xdr:rowOff>243416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1" y="4349750"/>
          <a:ext cx="2116849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31</v>
      </c>
      <c r="C1" s="315"/>
      <c r="D1" s="316">
        <v>0</v>
      </c>
      <c r="E1" s="316"/>
      <c r="F1" s="317" t="s">
        <v>34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32</v>
      </c>
      <c r="C2" s="306"/>
      <c r="D2" s="117">
        <v>19</v>
      </c>
      <c r="E2" s="117">
        <v>7</v>
      </c>
      <c r="F2" s="117">
        <v>1401</v>
      </c>
      <c r="G2" s="99"/>
      <c r="H2" s="309" t="s">
        <v>36</v>
      </c>
      <c r="I2" s="310"/>
      <c r="J2" s="122"/>
      <c r="K2" s="118" t="s">
        <v>35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7" t="s">
        <v>33</v>
      </c>
      <c r="C3" s="308"/>
      <c r="D3" s="117"/>
      <c r="E3" s="117"/>
      <c r="F3" s="117">
        <v>1401</v>
      </c>
      <c r="G3" s="99"/>
      <c r="H3" s="309" t="s">
        <v>37</v>
      </c>
      <c r="I3" s="310"/>
      <c r="J3" s="122"/>
      <c r="K3" s="118" t="s">
        <v>35</v>
      </c>
      <c r="L3" s="98"/>
      <c r="M3" s="206" t="s">
        <v>40</v>
      </c>
      <c r="N3" s="206"/>
      <c r="O3" s="311" t="s">
        <v>49</v>
      </c>
      <c r="Q3" s="3"/>
      <c r="R3" s="3"/>
    </row>
    <row r="4" spans="2:36" ht="15.75" customHeight="1" x14ac:dyDescent="0.25">
      <c r="B4" s="305" t="s">
        <v>39</v>
      </c>
      <c r="C4" s="306"/>
      <c r="D4" s="116"/>
      <c r="E4" s="119"/>
      <c r="F4" s="117">
        <v>1401</v>
      </c>
      <c r="G4" s="99"/>
      <c r="H4" s="309" t="s">
        <v>38</v>
      </c>
      <c r="I4" s="310"/>
      <c r="J4" s="123"/>
      <c r="K4" s="118" t="s">
        <v>35</v>
      </c>
      <c r="L4" s="98"/>
      <c r="M4" s="206"/>
      <c r="N4" s="206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30</v>
      </c>
      <c r="C6" s="296"/>
      <c r="D6" s="296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28</v>
      </c>
      <c r="N6" s="232" t="s">
        <v>11</v>
      </c>
      <c r="O6" s="234">
        <v>315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28</v>
      </c>
    </row>
    <row r="7" spans="2:36" ht="18" customHeight="1" thickBot="1" x14ac:dyDescent="0.3">
      <c r="B7" s="297" t="s">
        <v>45</v>
      </c>
      <c r="C7" s="298"/>
      <c r="D7" s="298"/>
      <c r="E7" s="91" t="s">
        <v>27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27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26</v>
      </c>
      <c r="F8" s="293"/>
      <c r="G8" s="293"/>
      <c r="H8" s="293"/>
      <c r="I8" s="293"/>
      <c r="J8" s="293"/>
      <c r="K8" s="293"/>
      <c r="L8" s="293"/>
      <c r="M8" s="286"/>
      <c r="N8" s="236" t="s">
        <v>25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6"/>
      <c r="G9" s="266"/>
      <c r="H9" s="266"/>
      <c r="I9" s="266"/>
      <c r="J9" s="266"/>
      <c r="K9" s="266"/>
      <c r="L9" s="266"/>
      <c r="M9" s="287"/>
      <c r="N9" s="237"/>
      <c r="O9" s="239"/>
      <c r="P9" s="74"/>
      <c r="Q9" s="303"/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81" t="str">
        <f>IF(S12="","",S12)</f>
        <v xml:space="preserve">فوم سنگی پشت فتر خردلی </v>
      </c>
      <c r="D12" s="182"/>
      <c r="E12" s="183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3.3333333333333335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51</v>
      </c>
      <c r="T12" s="282"/>
      <c r="U12" s="125" t="s">
        <v>43</v>
      </c>
      <c r="V12" s="126">
        <v>30</v>
      </c>
      <c r="X12" s="22"/>
      <c r="Y12" s="22"/>
      <c r="AA12" s="6">
        <f>($M$7*V12)/$S$9</f>
        <v>3.3333333333333335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3"/>
      <c r="T13" s="264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3"/>
      <c r="T14" s="264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2" t="str">
        <f>IF(S15="","",S15)</f>
        <v/>
      </c>
      <c r="D15" s="272"/>
      <c r="E15" s="272"/>
      <c r="F15" s="68" t="str">
        <f>IF(C15="","",IF(U15="","",U15))</f>
        <v/>
      </c>
      <c r="G15" s="273" t="str">
        <f>IF(C15="","",$M$7)</f>
        <v/>
      </c>
      <c r="H15" s="273"/>
      <c r="I15" s="274" t="str">
        <f>IF(C15="","",AA15)</f>
        <v/>
      </c>
      <c r="J15" s="274"/>
      <c r="K15" s="275"/>
      <c r="L15" s="276"/>
      <c r="M15" s="240"/>
      <c r="N15" s="241"/>
      <c r="O15" s="242"/>
      <c r="P15" s="45"/>
      <c r="Q15" s="67">
        <v>4</v>
      </c>
      <c r="R15" s="131"/>
      <c r="S15" s="270"/>
      <c r="T15" s="27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48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244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321/1</v>
      </c>
      <c r="E20" s="231"/>
      <c r="F20" s="107"/>
      <c r="G20" s="230" t="s">
        <v>11</v>
      </c>
      <c r="H20" s="230"/>
      <c r="I20" s="230"/>
      <c r="J20" s="222">
        <f>$O$6</f>
        <v>315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میخ زیر و رو کره ای طلایی</v>
      </c>
      <c r="D22" s="164"/>
      <c r="E22" s="164"/>
      <c r="F22" s="27" t="str">
        <f>IF(C22="","",IF(U22="","",U22))</f>
        <v>عدد</v>
      </c>
      <c r="G22" s="165">
        <f>IF(C22="","",$M$7)</f>
        <v>60</v>
      </c>
      <c r="H22" s="165"/>
      <c r="I22" s="166">
        <f>IF(C22="","",AA22)</f>
        <v>120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44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24" t="s">
        <v>44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7"/>
      <c r="T24" s="2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8" t="str">
        <f>IF(S25="","",S25)</f>
        <v/>
      </c>
      <c r="D25" s="279"/>
      <c r="E25" s="279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1" t="s">
        <v>29</v>
      </c>
      <c r="C30" s="262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2" t="s">
        <v>28</v>
      </c>
      <c r="L30" s="267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5" t="s">
        <v>27</v>
      </c>
      <c r="C31" s="266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68">
        <f>J31+I31+H31+G31+F31+E31+D31</f>
        <v>60</v>
      </c>
      <c r="L31" s="269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7" t="s">
        <v>12</v>
      </c>
      <c r="C32" s="248"/>
      <c r="D32" s="249" t="str">
        <f>$B$7</f>
        <v>321/1</v>
      </c>
      <c r="E32" s="250"/>
      <c r="F32" s="110"/>
      <c r="G32" s="248" t="s">
        <v>11</v>
      </c>
      <c r="H32" s="248"/>
      <c r="I32" s="248"/>
      <c r="J32" s="249">
        <f>$O$6</f>
        <v>315</v>
      </c>
      <c r="K32" s="249"/>
      <c r="L32" s="249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2.2222222222222223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41</v>
      </c>
      <c r="T34" s="221"/>
      <c r="U34" s="24" t="s">
        <v>43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321/1</v>
      </c>
      <c r="E41" s="231"/>
      <c r="F41" s="40"/>
      <c r="G41" s="230" t="s">
        <v>11</v>
      </c>
      <c r="H41" s="230"/>
      <c r="I41" s="230"/>
      <c r="J41" s="222">
        <f>$O$6</f>
        <v>315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60</v>
      </c>
      <c r="H43" s="184"/>
      <c r="I43" s="174">
        <f>IF(C43="","",AA43)</f>
        <v>1.3333333333333333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2022-10-12T03:54:24Z</cp:lastPrinted>
  <dcterms:created xsi:type="dcterms:W3CDTF">2018-11-04T09:48:07Z</dcterms:created>
  <dcterms:modified xsi:type="dcterms:W3CDTF">2022-10-12T03:54:27Z</dcterms:modified>
</cp:coreProperties>
</file>