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<sst xmlns="http://schemas.openxmlformats.org/spreadsheetml/2006/main" count="115" uniqueCount="54">
  <si>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</si>
  <si>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</si>
  <si>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</si>
  <si>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</si>
  <si>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</si>
  <si>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</si>
  <si>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</si>
  <si>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</si>
  <si>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</si>
  <si>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</si>
  <si>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</si>
  <si>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</si>
  <si>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</si>
  <si>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</si>
  <si>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</si>
  <si>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</si>
  <si>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</si>
  <si>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</si>
  <si>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</si>
  <si>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</si>
  <si>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</si>
  <si>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</si>
  <si>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</si>
  <si>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</si>
  <si>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</si>
  <si>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</si>
  <si>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</si>
  <si>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</si>
  <si>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</si>
  <si>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</si>
  <si>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</si>
  <si>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</si>
  <si>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</si>
  <si>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</si>
  <si>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</si>
  <si>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</si>
  <si>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</si>
  <si>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</si>
  <si>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</si>
  <si>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</si>
  <si>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</si>
  <si>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</si>
  <si>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</si>
  <si>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</si>
  <si>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پارس ممتاز</t>
  </si>
  <si>
    <t>324/1</t>
  </si>
  <si>
    <t>برچسب 10 سانت مشکی</t>
  </si>
  <si>
    <t>رول</t>
  </si>
  <si>
    <t>پل مستطیل 2 سانت سیاه قلم</t>
  </si>
  <si>
    <t>کفی ابر و باد کرم مغز مشکی</t>
  </si>
  <si>
    <t>دوبله تکسون با EVA</t>
  </si>
  <si>
    <t xml:space="preserve">مشکی </t>
  </si>
  <si>
    <t xml:space="preserve">فوم سنگی پشت فتر مشکی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</si>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</sst>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254000</xdr:colOff>
      <xdr:row>19</xdr:row>
      <xdr:rowOff>211666</xdr:rowOff>
    </xdr:from>
    <xdr:to>
      <xdr:col>14</xdr:col>
      <xdr:colOff>1072445</xdr:colOff>
      <xdr:row>24</xdr:row>
      <xdr:rowOff>232833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652305" y="4286249"/>
          <a:ext cx="1707445" cy="1280584"/>
        </a:xfrm>
        <a:prstGeom prst="rect">
          <a:avLst/>
        </a:prstGeom>
      </xdr:spPr>
    </xdr:pic>
    <xdr:clientData/>
  </xdr:twoCellAnchor>
  <xdr:twoCellAnchor editAs="oneCell">
    <xdr:from>
      <xdr:col>12</xdr:col>
      <xdr:colOff>260167</xdr:colOff>
      <xdr:row>9</xdr:row>
      <xdr:rowOff>21167</xdr:rowOff>
    </xdr:from>
    <xdr:to>
      <xdr:col>14</xdr:col>
      <xdr:colOff>1047750</xdr:colOff>
      <xdr:row>14</xdr:row>
      <xdr:rowOff>230854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677000" y="1862667"/>
          <a:ext cx="1676583" cy="12574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8" sqref="R17:S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0" t="s">
        <v>32</v>
      </c>
      <c r="C1" s="311"/>
      <c r="D1" s="312">
        <v>3598</v>
      </c>
      <c r="E1" s="312"/>
      <c r="F1" s="313" t="s">
        <v>35</v>
      </c>
      <c r="G1" s="313"/>
      <c r="H1" s="313"/>
      <c r="I1" s="313"/>
      <c r="J1" s="313"/>
      <c r="K1" s="313"/>
      <c r="L1" s="313"/>
      <c r="M1" s="120"/>
      <c r="N1" s="308"/>
      <c r="O1" s="103"/>
      <c r="P1" s="291"/>
      <c r="Q1" s="291"/>
      <c r="R1" s="102"/>
      <c r="S1" s="101"/>
    </row>
    <row r="2" spans="2:36" ht="15.75" customHeight="1" x14ac:dyDescent="0.75">
      <c r="B2" s="302" t="s">
        <v>33</v>
      </c>
      <c r="C2" s="303"/>
      <c r="D2" s="117">
        <v>2</v>
      </c>
      <c r="E2" s="117">
        <v>12</v>
      </c>
      <c r="F2" s="117">
        <v>1399</v>
      </c>
      <c r="G2" s="99"/>
      <c r="H2" s="306" t="s">
        <v>37</v>
      </c>
      <c r="I2" s="307"/>
      <c r="J2" s="122"/>
      <c r="K2" s="118" t="s">
        <v>36</v>
      </c>
      <c r="L2" s="121"/>
      <c r="M2" s="121"/>
      <c r="N2" s="309"/>
      <c r="O2" s="112"/>
      <c r="Q2" s="3"/>
      <c r="R2" s="3"/>
    </row>
    <row r="3" spans="2:36" ht="15.75" customHeight="1" x14ac:dyDescent="0.2">
      <c r="B3" s="304" t="s">
        <v>34</v>
      </c>
      <c r="C3" s="305"/>
      <c r="D3" s="117"/>
      <c r="E3" s="117"/>
      <c r="F3" s="117">
        <v>1399</v>
      </c>
      <c r="G3" s="99"/>
      <c r="H3" s="306" t="s">
        <v>38</v>
      </c>
      <c r="I3" s="307"/>
      <c r="J3" s="122"/>
      <c r="K3" s="118" t="s">
        <v>36</v>
      </c>
      <c r="L3" s="98"/>
      <c r="M3" s="205" t="s">
        <v>41</v>
      </c>
      <c r="N3" s="205"/>
      <c r="O3" s="155"/>
      <c r="Q3" s="3"/>
      <c r="R3" s="3"/>
    </row>
    <row r="4" spans="2:36" ht="15.75" customHeight="1" x14ac:dyDescent="0.25">
      <c r="B4" s="302" t="s">
        <v>40</v>
      </c>
      <c r="C4" s="303"/>
      <c r="D4" s="116"/>
      <c r="E4" s="119"/>
      <c r="F4" s="117">
        <v>1399</v>
      </c>
      <c r="G4" s="99"/>
      <c r="H4" s="306" t="s">
        <v>39</v>
      </c>
      <c r="I4" s="307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2" t="s">
        <v>31</v>
      </c>
      <c r="C6" s="293"/>
      <c r="D6" s="293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29</v>
      </c>
      <c r="N6" s="231" t="s">
        <v>11</v>
      </c>
      <c r="O6" s="233">
        <v>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/>
      <c r="Y6" s="92" t="s">
        <v>29</v>
      </c>
    </row>
    <row r="7" spans="2:36" ht="18" customHeight="1" thickBot="1" x14ac:dyDescent="0.25">
      <c r="B7" s="294" t="s">
        <v>45</v>
      </c>
      <c r="C7" s="295"/>
      <c r="D7" s="295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4"/>
      <c r="C8" s="295"/>
      <c r="D8" s="295"/>
      <c r="E8" s="298" t="s">
        <v>27</v>
      </c>
      <c r="F8" s="290"/>
      <c r="G8" s="290"/>
      <c r="H8" s="290"/>
      <c r="I8" s="290"/>
      <c r="J8" s="290"/>
      <c r="K8" s="290"/>
      <c r="L8" s="290"/>
      <c r="M8" s="283"/>
      <c r="N8" s="235" t="s">
        <v>26</v>
      </c>
      <c r="O8" s="237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6"/>
      <c r="C9" s="297"/>
      <c r="D9" s="297"/>
      <c r="E9" s="299"/>
      <c r="F9" s="262"/>
      <c r="G9" s="262"/>
      <c r="H9" s="262"/>
      <c r="I9" s="262"/>
      <c r="J9" s="262"/>
      <c r="K9" s="262"/>
      <c r="L9" s="262"/>
      <c r="M9" s="284"/>
      <c r="N9" s="236"/>
      <c r="O9" s="238"/>
      <c r="P9" s="74"/>
      <c r="Q9" s="300" t="s">
        <v>25</v>
      </c>
      <c r="R9" s="30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6" t="s">
        <v>24</v>
      </c>
      <c r="D11" s="286"/>
      <c r="E11" s="286"/>
      <c r="F11" s="53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16" t="str">
        <f>IF(S12="","",S12)</f>
        <v xml:space="preserve">فوم سنگی پشت فتر مشکی </v>
      </c>
      <c r="D12" s="217"/>
      <c r="E12" s="218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10</v>
      </c>
      <c r="J12" s="173"/>
      <c r="K12" s="184"/>
      <c r="L12" s="277"/>
      <c r="M12" s="239"/>
      <c r="N12" s="240"/>
      <c r="O12" s="241"/>
      <c r="P12" s="49"/>
      <c r="Q12" s="71">
        <v>1</v>
      </c>
      <c r="R12" s="124"/>
      <c r="S12" s="278" t="s">
        <v>52</v>
      </c>
      <c r="T12" s="279"/>
      <c r="U12" s="125" t="s">
        <v>42</v>
      </c>
      <c r="V12" s="126">
        <v>30</v>
      </c>
      <c r="X12" s="22"/>
      <c r="Y12" s="22"/>
      <c r="AA12" s="6">
        <f>($M$7*V12)/$S$9</f>
        <v>10</v>
      </c>
    </row>
    <row r="13" spans="2:36" ht="19.7" customHeight="1" x14ac:dyDescent="0.2">
      <c r="B13" s="46">
        <v>2</v>
      </c>
      <c r="C13" s="170" t="str">
        <f>IF(S13="","",S13)</f>
        <v>برچسب 10 سانت مشکی</v>
      </c>
      <c r="D13" s="170"/>
      <c r="E13" s="170"/>
      <c r="F13" s="19" t="str">
        <f>IF(C13="","",IF(U13="","",U13))</f>
        <v>رول</v>
      </c>
      <c r="G13" s="183">
        <f>IF(C13="","",$M$7)</f>
        <v>180</v>
      </c>
      <c r="H13" s="183"/>
      <c r="I13" s="173">
        <f>IF(C13="","",AA13)</f>
        <v>0.20833333333333334</v>
      </c>
      <c r="J13" s="173"/>
      <c r="K13" s="188"/>
      <c r="L13" s="285"/>
      <c r="M13" s="239"/>
      <c r="N13" s="240"/>
      <c r="O13" s="241"/>
      <c r="P13" s="45"/>
      <c r="Q13" s="70">
        <v>2</v>
      </c>
      <c r="R13" s="127"/>
      <c r="S13" s="259" t="s">
        <v>46</v>
      </c>
      <c r="T13" s="260"/>
      <c r="U13" s="128" t="s">
        <v>47</v>
      </c>
      <c r="V13" s="129">
        <v>0.625</v>
      </c>
      <c r="X13" s="22"/>
      <c r="Y13" s="22"/>
      <c r="AA13" s="6">
        <f t="shared" ref="AA13:AA15" si="2">($M$7*V13)/$S$9</f>
        <v>0.20833333333333334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53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4">
        <v>0.3125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324/1</v>
      </c>
      <c r="E20" s="230"/>
      <c r="F20" s="107"/>
      <c r="G20" s="229" t="s">
        <v>11</v>
      </c>
      <c r="H20" s="229"/>
      <c r="I20" s="229"/>
      <c r="J20" s="221">
        <f>$O$6</f>
        <v>4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پل مستطیل 2 سانت سیاه قلم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48</v>
      </c>
      <c r="T22" s="168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4">
        <f>J31+I31+H31+G31+F31+E31+D31</f>
        <v>180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324/1</v>
      </c>
      <c r="E32" s="246"/>
      <c r="F32" s="110"/>
      <c r="G32" s="244" t="s">
        <v>11</v>
      </c>
      <c r="H32" s="244"/>
      <c r="I32" s="244"/>
      <c r="J32" s="245">
        <f>$O$6</f>
        <v>4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ابر و باد کرم مغز مشکی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7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49</v>
      </c>
      <c r="T34" s="220"/>
      <c r="U34" s="24" t="s">
        <v>42</v>
      </c>
      <c r="V34" s="47">
        <v>21</v>
      </c>
      <c r="X34" s="22"/>
      <c r="Y34" s="22"/>
      <c r="AA34" s="6">
        <f>($M$7*V34)/$S$9</f>
        <v>7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 t="s">
        <v>44</v>
      </c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324/1</v>
      </c>
      <c r="E41" s="230"/>
      <c r="F41" s="40"/>
      <c r="G41" s="229" t="s">
        <v>11</v>
      </c>
      <c r="H41" s="229"/>
      <c r="I41" s="229"/>
      <c r="J41" s="221">
        <f>$O$6</f>
        <v>4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>دوبله تکسون با EVA</v>
      </c>
      <c r="D43" s="181"/>
      <c r="E43" s="182"/>
      <c r="F43" s="19" t="str">
        <f>IF(C43="","",IF(U43="","",U43))</f>
        <v>متر</v>
      </c>
      <c r="G43" s="183">
        <f>IF(C43="","",$M$7)</f>
        <v>180</v>
      </c>
      <c r="H43" s="183"/>
      <c r="I43" s="173">
        <f>IF(C43="","",AA43)</f>
        <v>4.333333333333333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50</v>
      </c>
      <c r="T43" s="187"/>
      <c r="U43" s="24" t="s">
        <v>42</v>
      </c>
      <c r="V43" s="47">
        <v>13</v>
      </c>
      <c r="X43" s="22"/>
      <c r="Y43" s="22"/>
      <c r="AA43" s="6">
        <f>($M$7*V43)/$S$9</f>
        <v>4.333333333333333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2021-02-21T13:36:42Z</cp:lastPrinted>
  <dcterms:created xsi:type="dcterms:W3CDTF">2018-11-04T09:48:07Z</dcterms:created>
  <dcterms:modified xsi:type="dcterms:W3CDTF">2021-07-06T13:21:57Z</dcterms:modified>
</cp:coreProperties>
</file>