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<sst xmlns="http://schemas.openxmlformats.org/spreadsheetml/2006/main" count="113" uniqueCount="52">
  <si>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</si>
  <si>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</si>
  <si>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</si>
  <si>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</si>
  <si>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</si>
  <si>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</si>
  <si>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</si>
  <si>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</si>
  <si>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</si>
  <si>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</si>
  <si>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</si>
  <si>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</si>
  <si>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</si>
  <si>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</si>
  <si>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</si>
  <si>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</si>
  <si>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</si>
  <si>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</si>
  <si>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</si>
  <si>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</si>
  <si>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</si>
  <si>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</si>
  <si>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</si>
  <si>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</si>
  <si>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</si>
  <si>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</si>
  <si>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</si>
  <si>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</si>
  <si>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</si>
  <si>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</si>
  <si>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</si>
  <si>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</si>
  <si>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</si>
  <si>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</si>
  <si>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</si>
  <si>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</si>
  <si>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</si>
  <si>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</si>
  <si>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</si>
  <si>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</si>
  <si>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</si>
  <si>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</si>
  <si>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</si>
  <si>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میخ زیر و رو نیکل</t>
  </si>
  <si>
    <t>عدد</t>
  </si>
  <si>
    <t>327/12</t>
  </si>
  <si>
    <t xml:space="preserve">سگگ ماموت نیکل </t>
  </si>
  <si>
    <t xml:space="preserve">کفی نخودی </t>
  </si>
  <si>
    <t xml:space="preserve">علامت طبی و علامت + حذف شود </t>
  </si>
  <si>
    <t xml:space="preserve">عسلی </t>
  </si>
  <si>
    <t xml:space="preserve">سوبله پاویا عسلی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</si>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</sst>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2"/>
      <color rgb="FF002060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31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3068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7</v>
      </c>
      <c r="E2" s="117">
        <v>11</v>
      </c>
      <c r="F2" s="117">
        <v>1399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1399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/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1399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29" t="s">
        <v>11</v>
      </c>
      <c r="O6" s="231">
        <v>38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140" t="s">
        <v>45</v>
      </c>
      <c r="C7" s="141"/>
      <c r="D7" s="141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45</v>
      </c>
      <c r="I7" s="90">
        <f t="shared" si="0"/>
        <v>45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30</v>
      </c>
      <c r="T7" s="87">
        <v>45</v>
      </c>
      <c r="U7" s="87">
        <v>45</v>
      </c>
      <c r="V7" s="87">
        <v>30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3" t="s">
        <v>26</v>
      </c>
      <c r="O8" s="235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4"/>
      <c r="O9" s="236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 xml:space="preserve">سوبله پاویا عسلی </v>
      </c>
      <c r="D12" s="167"/>
      <c r="E12" s="168"/>
      <c r="F12" s="19" t="str">
        <f>IF(C12="","",IF(U12="","",U12))</f>
        <v>متر</v>
      </c>
      <c r="G12" s="169">
        <f>IF(C12="","",$M$7)</f>
        <v>180</v>
      </c>
      <c r="H12" s="169"/>
      <c r="I12" s="170">
        <f>IF(C12="","",AA12)</f>
        <v>9.6666666666666661</v>
      </c>
      <c r="J12" s="170"/>
      <c r="K12" s="171"/>
      <c r="L12" s="172"/>
      <c r="M12" s="237"/>
      <c r="N12" s="238"/>
      <c r="O12" s="239"/>
      <c r="P12" s="49"/>
      <c r="Q12" s="71">
        <v>1</v>
      </c>
      <c r="R12" s="124"/>
      <c r="S12" s="173" t="s">
        <v>50</v>
      </c>
      <c r="T12" s="174"/>
      <c r="U12" s="125" t="s">
        <v>42</v>
      </c>
      <c r="V12" s="126">
        <v>29</v>
      </c>
      <c r="X12" s="22"/>
      <c r="Y12" s="22"/>
      <c r="AA12" s="6">
        <f>($M$7*V12)/$S$9</f>
        <v>9.6666666666666661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7"/>
      <c r="N13" s="238"/>
      <c r="O13" s="239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7"/>
      <c r="N14" s="238"/>
      <c r="O14" s="239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7"/>
      <c r="N15" s="238"/>
      <c r="O15" s="239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319">
        <v>0.20833333333333334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327/12</v>
      </c>
      <c r="E20" s="183"/>
      <c r="F20" s="107"/>
      <c r="G20" s="181" t="s">
        <v>11</v>
      </c>
      <c r="H20" s="181"/>
      <c r="I20" s="181"/>
      <c r="J20" s="182">
        <f>$O$6</f>
        <v>38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1"/>
      <c r="N21" s="302"/>
      <c r="O21" s="303"/>
      <c r="P21" s="109"/>
      <c r="Q21" s="307" t="s">
        <v>7</v>
      </c>
      <c r="R21" s="308"/>
      <c r="S21" s="308"/>
      <c r="T21" s="309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0" t="str">
        <f>IF(S22="","",S22)</f>
        <v xml:space="preserve">سگگ ماموت نیکل </v>
      </c>
      <c r="D22" s="311"/>
      <c r="E22" s="311"/>
      <c r="F22" s="27" t="str">
        <f>IF(C22="","",IF(U22="","",U22))</f>
        <v>عدد</v>
      </c>
      <c r="G22" s="312">
        <f>IF(C22="","",$M$7)</f>
        <v>180</v>
      </c>
      <c r="H22" s="312"/>
      <c r="I22" s="313">
        <f>IF(C22="","",AA22)</f>
        <v>720</v>
      </c>
      <c r="J22" s="313"/>
      <c r="K22" s="314"/>
      <c r="L22" s="315"/>
      <c r="M22" s="301"/>
      <c r="N22" s="302"/>
      <c r="O22" s="303"/>
      <c r="P22" s="11"/>
      <c r="Q22" s="26">
        <v>1</v>
      </c>
      <c r="R22" s="25"/>
      <c r="S22" s="316" t="s">
        <v>46</v>
      </c>
      <c r="T22" s="316"/>
      <c r="U22" s="24" t="s">
        <v>44</v>
      </c>
      <c r="V22" s="23">
        <v>2160</v>
      </c>
      <c r="X22" s="22"/>
      <c r="Y22" s="22"/>
      <c r="AA22" s="6">
        <f>($M$7*V22)/$S$9</f>
        <v>720</v>
      </c>
    </row>
    <row r="23" spans="2:30" s="32" customFormat="1" ht="19.5" customHeight="1" x14ac:dyDescent="0.2">
      <c r="B23" s="21">
        <v>2</v>
      </c>
      <c r="C23" s="269" t="str">
        <f>IF(S23="","",S23)</f>
        <v>میخ زیر و رو نیکل</v>
      </c>
      <c r="D23" s="207"/>
      <c r="E23" s="207"/>
      <c r="F23" s="19" t="str">
        <f>IF(C23="","",IF(U23="","",U23))</f>
        <v>عدد</v>
      </c>
      <c r="G23" s="221">
        <f>IF(C23="","",$M$7)</f>
        <v>180</v>
      </c>
      <c r="H23" s="222"/>
      <c r="I23" s="170">
        <f>IF(C23="","",AA23)</f>
        <v>1440</v>
      </c>
      <c r="J23" s="170"/>
      <c r="K23" s="208"/>
      <c r="L23" s="209"/>
      <c r="M23" s="301"/>
      <c r="N23" s="302"/>
      <c r="O23" s="303"/>
      <c r="P23" s="109"/>
      <c r="Q23" s="17">
        <v>2</v>
      </c>
      <c r="R23" s="16"/>
      <c r="S23" s="316" t="s">
        <v>43</v>
      </c>
      <c r="T23" s="316"/>
      <c r="U23" s="15" t="s">
        <v>44</v>
      </c>
      <c r="V23" s="14">
        <v>4320</v>
      </c>
      <c r="X23" s="22"/>
      <c r="Y23" s="22"/>
      <c r="AA23" s="6">
        <f t="shared" ref="AA23:AA25" si="3">($M$7*V23)/$S$9</f>
        <v>1440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1"/>
      <c r="N24" s="302"/>
      <c r="O24" s="303"/>
      <c r="P24" s="108"/>
      <c r="Q24" s="17">
        <v>3</v>
      </c>
      <c r="R24" s="16"/>
      <c r="S24" s="223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7" t="str">
        <f>IF(C25="","",$M$7)</f>
        <v/>
      </c>
      <c r="H25" s="318"/>
      <c r="I25" s="274" t="str">
        <f>IF(C25="","",AA25)</f>
        <v/>
      </c>
      <c r="J25" s="274"/>
      <c r="K25" s="275"/>
      <c r="L25" s="276"/>
      <c r="M25" s="304"/>
      <c r="N25" s="305"/>
      <c r="O25" s="306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15</v>
      </c>
      <c r="E31" s="111">
        <f t="shared" ref="E31:J31" si="5">G7</f>
        <v>30</v>
      </c>
      <c r="F31" s="111">
        <f t="shared" si="5"/>
        <v>45</v>
      </c>
      <c r="G31" s="111">
        <f t="shared" si="5"/>
        <v>45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03">
        <f>J31+I31+H31+G31+F31+E31+D31</f>
        <v>180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327/12</v>
      </c>
      <c r="E32" s="257"/>
      <c r="F32" s="110"/>
      <c r="G32" s="255" t="s">
        <v>11</v>
      </c>
      <c r="H32" s="255"/>
      <c r="I32" s="255"/>
      <c r="J32" s="256">
        <f>$O$6</f>
        <v>38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4" t="s">
        <v>9</v>
      </c>
      <c r="H33" s="294"/>
      <c r="I33" s="294" t="s">
        <v>5</v>
      </c>
      <c r="J33" s="294"/>
      <c r="K33" s="227" t="s">
        <v>8</v>
      </c>
      <c r="L33" s="228"/>
      <c r="M33" s="291"/>
      <c r="N33" s="156"/>
      <c r="O33" s="292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 xml:space="preserve">کفی نخودی </v>
      </c>
      <c r="D34" s="284"/>
      <c r="E34" s="285"/>
      <c r="F34" s="19" t="str">
        <f>IF(C34="","",IF(U34="","",U34))</f>
        <v>متر</v>
      </c>
      <c r="G34" s="169">
        <f>IF(C34="","",$M$7)</f>
        <v>180</v>
      </c>
      <c r="H34" s="169"/>
      <c r="I34" s="170">
        <f>IF(C34="","",AA34)</f>
        <v>10</v>
      </c>
      <c r="J34" s="170"/>
      <c r="K34" s="171"/>
      <c r="L34" s="286"/>
      <c r="M34" s="291"/>
      <c r="N34" s="156"/>
      <c r="O34" s="292"/>
      <c r="P34" s="49"/>
      <c r="Q34" s="26">
        <v>1</v>
      </c>
      <c r="R34" s="48"/>
      <c r="S34" s="287" t="s">
        <v>47</v>
      </c>
      <c r="T34" s="288"/>
      <c r="U34" s="24" t="s">
        <v>42</v>
      </c>
      <c r="V34" s="47">
        <v>30</v>
      </c>
      <c r="X34" s="22"/>
      <c r="Y34" s="22"/>
      <c r="AA34" s="6">
        <f>($M$7*V34)/$S$9</f>
        <v>10</v>
      </c>
    </row>
    <row r="35" spans="2:27" ht="19.7" customHeight="1" thickBot="1" x14ac:dyDescent="0.25">
      <c r="B35" s="46">
        <v>2</v>
      </c>
      <c r="C35" s="289" t="str">
        <f>IF(S35="","",S35)</f>
        <v xml:space="preserve">علامت طبی و علامت + حذف شود </v>
      </c>
      <c r="D35" s="289"/>
      <c r="E35" s="289"/>
      <c r="F35" s="19" t="str">
        <f>IF(C35="","",IF(U35="","",U35))</f>
        <v/>
      </c>
      <c r="G35" s="169">
        <f>IF(C35="","",$M$7)</f>
        <v>180</v>
      </c>
      <c r="H35" s="169"/>
      <c r="I35" s="170">
        <f>IF(C35="","",AA35)</f>
        <v>0</v>
      </c>
      <c r="J35" s="170"/>
      <c r="K35" s="184"/>
      <c r="L35" s="290"/>
      <c r="M35" s="260"/>
      <c r="N35" s="261"/>
      <c r="O35" s="293"/>
      <c r="P35" s="45"/>
      <c r="Q35" s="10">
        <v>2</v>
      </c>
      <c r="R35" s="44"/>
      <c r="S35" s="281" t="s">
        <v>48</v>
      </c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327/12</v>
      </c>
      <c r="E41" s="183"/>
      <c r="F41" s="40"/>
      <c r="G41" s="181" t="s">
        <v>11</v>
      </c>
      <c r="H41" s="181"/>
      <c r="I41" s="181"/>
      <c r="J41" s="182">
        <f>$O$6</f>
        <v>38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7" t="s">
        <v>8</v>
      </c>
      <c r="L42" s="228"/>
      <c r="M42" s="291"/>
      <c r="N42" s="156"/>
      <c r="O42" s="292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5" t="str">
        <f>IF(S43="","",S43)</f>
        <v/>
      </c>
      <c r="D43" s="296"/>
      <c r="E43" s="297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291"/>
      <c r="N43" s="156"/>
      <c r="O43" s="292"/>
      <c r="P43" s="49"/>
      <c r="Q43" s="26">
        <v>1</v>
      </c>
      <c r="R43" s="48"/>
      <c r="S43" s="298"/>
      <c r="T43" s="299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90"/>
      <c r="M44" s="260"/>
      <c r="N44" s="261"/>
      <c r="O44" s="293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2021-01-26T14:43:26Z</cp:lastPrinted>
  <dcterms:created xsi:type="dcterms:W3CDTF">2018-11-04T09:48:07Z</dcterms:created>
  <dcterms:modified xsi:type="dcterms:W3CDTF">2021-07-06T08:06:23Z</dcterms:modified>
</cp:coreProperties>
</file>