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J31" i="1"/>
  <c r="F31" i="1"/>
  <c r="G44" i="1"/>
  <c r="I31" i="1"/>
  <c r="E31" i="1"/>
  <c r="H31" i="1"/>
  <c r="G13" i="1" l="1"/>
  <c r="G1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<sst xmlns="http://schemas.openxmlformats.org/spreadsheetml/2006/main" count="124" uniqueCount="59">
  <si>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</si>
  <si>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</si>
  <si>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</si>
  <si>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</si>
  <si>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</si>
  <si>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</si>
  <si>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</si>
  <si>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</si>
  <si>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</si>
  <si>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</si>
  <si>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</si>
  <si>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</si>
  <si>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</si>
  <si>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</si>
  <si>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</si>
  <si>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</si>
  <si>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</si>
  <si>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</si>
  <si>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</si>
  <si>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</si>
  <si>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</si>
  <si>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</si>
  <si>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</si>
  <si>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</si>
  <si>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</si>
  <si>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</si>
  <si>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</si>
  <si>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</si>
  <si>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</si>
  <si>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</si>
  <si>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</si>
  <si>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</si>
  <si>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</si>
  <si>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</si>
  <si>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</si>
  <si>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</si>
  <si>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</si>
  <si>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</si>
  <si>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</si>
  <si>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</si>
  <si>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</si>
  <si>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رول</t>
  </si>
  <si>
    <t>برشکاری</t>
  </si>
  <si>
    <t>ملزومات</t>
  </si>
  <si>
    <t>329/2</t>
  </si>
  <si>
    <t>هوپو میانه (دخترانه)</t>
  </si>
  <si>
    <t>سوبله زنبوری مشکی</t>
  </si>
  <si>
    <t>برچسب  مشکی5 سانت زبر</t>
  </si>
  <si>
    <t>برچسب مشکی 5 سانت نرم</t>
  </si>
  <si>
    <t>پل مستطیل 2 سانت مشکی پلاستیکی</t>
  </si>
  <si>
    <t>نوار 28 میل پارچه ای مشکی</t>
  </si>
  <si>
    <t xml:space="preserve">رول </t>
  </si>
  <si>
    <t>متراز</t>
  </si>
  <si>
    <t>کفشی فوم سنگی قرمز</t>
  </si>
  <si>
    <t xml:space="preserve">سوبله فوم سنگی سفید </t>
  </si>
  <si>
    <t xml:space="preserve">کفشی فوم سنگی مشکی </t>
  </si>
  <si>
    <t xml:space="preserve">مشکی </t>
  </si>
  <si>
    <t xml:space="preserve">کفشی آینه ای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</si>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</sst>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sz val="1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2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0" sqref="R19:R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29</v>
      </c>
      <c r="C1" s="314"/>
      <c r="D1" s="315">
        <v>614</v>
      </c>
      <c r="E1" s="315"/>
      <c r="F1" s="316" t="s">
        <v>32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30</v>
      </c>
      <c r="C2" s="306"/>
      <c r="D2" s="117">
        <v>14</v>
      </c>
      <c r="E2" s="117">
        <v>2</v>
      </c>
      <c r="F2" s="117">
        <v>1400</v>
      </c>
      <c r="G2" s="99"/>
      <c r="H2" s="309" t="s">
        <v>34</v>
      </c>
      <c r="I2" s="310"/>
      <c r="J2" s="122"/>
      <c r="K2" s="118" t="s">
        <v>33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31</v>
      </c>
      <c r="C3" s="308"/>
      <c r="D3" s="117"/>
      <c r="E3" s="117"/>
      <c r="F3" s="117">
        <v>1400</v>
      </c>
      <c r="G3" s="99"/>
      <c r="H3" s="309" t="s">
        <v>35</v>
      </c>
      <c r="I3" s="310"/>
      <c r="J3" s="122"/>
      <c r="K3" s="118" t="s">
        <v>33</v>
      </c>
      <c r="L3" s="98"/>
      <c r="M3" s="205" t="s">
        <v>38</v>
      </c>
      <c r="N3" s="205"/>
      <c r="O3" s="206" t="s">
        <v>45</v>
      </c>
      <c r="Q3" s="3"/>
      <c r="R3" s="3"/>
    </row>
    <row r="4" spans="2:36" ht="15.75" customHeight="1" x14ac:dyDescent="0.25">
      <c r="B4" s="305" t="s">
        <v>37</v>
      </c>
      <c r="C4" s="306"/>
      <c r="D4" s="116"/>
      <c r="E4" s="119"/>
      <c r="F4" s="117">
        <v>1400</v>
      </c>
      <c r="G4" s="99"/>
      <c r="H4" s="309" t="s">
        <v>36</v>
      </c>
      <c r="I4" s="310"/>
      <c r="J4" s="123"/>
      <c r="K4" s="118" t="s">
        <v>33</v>
      </c>
      <c r="L4" s="98"/>
      <c r="M4" s="205"/>
      <c r="N4" s="205"/>
      <c r="O4" s="20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28</v>
      </c>
      <c r="C6" s="296"/>
      <c r="D6" s="296"/>
      <c r="E6" s="95" t="s">
        <v>27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26</v>
      </c>
      <c r="N6" s="231" t="s">
        <v>10</v>
      </c>
      <c r="O6" s="233">
        <v>16</v>
      </c>
      <c r="P6" s="84"/>
      <c r="Q6" s="92" t="s">
        <v>27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26</v>
      </c>
    </row>
    <row r="7" spans="2:36" ht="18" customHeight="1" thickBot="1" x14ac:dyDescent="0.25">
      <c r="B7" s="297" t="s">
        <v>44</v>
      </c>
      <c r="C7" s="298"/>
      <c r="D7" s="298"/>
      <c r="E7" s="91" t="s">
        <v>25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25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24</v>
      </c>
      <c r="F8" s="293"/>
      <c r="G8" s="293"/>
      <c r="H8" s="293"/>
      <c r="I8" s="293"/>
      <c r="J8" s="293"/>
      <c r="K8" s="293"/>
      <c r="L8" s="293"/>
      <c r="M8" s="286"/>
      <c r="N8" s="235" t="s">
        <v>23</v>
      </c>
      <c r="O8" s="237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6"/>
      <c r="O9" s="238"/>
      <c r="P9" s="74"/>
      <c r="Q9" s="303" t="s">
        <v>22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289" t="s">
        <v>21</v>
      </c>
      <c r="D11" s="289"/>
      <c r="E11" s="289"/>
      <c r="F11" s="53" t="s">
        <v>6</v>
      </c>
      <c r="G11" s="290" t="s">
        <v>8</v>
      </c>
      <c r="H11" s="290"/>
      <c r="I11" s="290" t="s">
        <v>5</v>
      </c>
      <c r="J11" s="290"/>
      <c r="K11" s="291" t="s">
        <v>7</v>
      </c>
      <c r="L11" s="292"/>
      <c r="M11" s="283" t="s">
        <v>9</v>
      </c>
      <c r="N11" s="284"/>
      <c r="O11" s="285"/>
      <c r="P11" s="18"/>
      <c r="Q11" s="55" t="s">
        <v>15</v>
      </c>
      <c r="R11" s="54" t="s">
        <v>14</v>
      </c>
      <c r="S11" s="178" t="s">
        <v>21</v>
      </c>
      <c r="T11" s="179"/>
      <c r="U11" s="53" t="s">
        <v>6</v>
      </c>
      <c r="V11" s="52" t="s">
        <v>52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سوبله زنبوری مشکی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</v>
      </c>
      <c r="J12" s="173"/>
      <c r="K12" s="184"/>
      <c r="L12" s="280"/>
      <c r="M12" s="239" t="s">
        <v>45</v>
      </c>
      <c r="N12" s="240"/>
      <c r="O12" s="241"/>
      <c r="P12" s="49"/>
      <c r="Q12" s="71">
        <v>1</v>
      </c>
      <c r="R12" s="124"/>
      <c r="S12" s="281" t="s">
        <v>46</v>
      </c>
      <c r="T12" s="282"/>
      <c r="U12" s="125" t="s">
        <v>39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 xml:space="preserve">کفشی فوم سنگی مشکی 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5.4</v>
      </c>
      <c r="J13" s="173"/>
      <c r="K13" s="188"/>
      <c r="L13" s="288"/>
      <c r="M13" s="242"/>
      <c r="N13" s="240"/>
      <c r="O13" s="241"/>
      <c r="P13" s="45"/>
      <c r="Q13" s="70">
        <v>2</v>
      </c>
      <c r="R13" s="127"/>
      <c r="S13" s="260" t="s">
        <v>55</v>
      </c>
      <c r="T13" s="261"/>
      <c r="U13" s="128" t="s">
        <v>39</v>
      </c>
      <c r="V13" s="129">
        <v>16.2</v>
      </c>
      <c r="X13" s="22"/>
      <c r="Y13" s="22"/>
      <c r="AA13" s="6">
        <f t="shared" ref="AA13:AA15" si="2">($M$7*V13)/$S$9</f>
        <v>5.4</v>
      </c>
    </row>
    <row r="14" spans="2:36" ht="19.7" customHeight="1" x14ac:dyDescent="0.2">
      <c r="B14" s="46">
        <v>3</v>
      </c>
      <c r="C14" s="170" t="str">
        <f>IF(S14="","",S14)</f>
        <v xml:space="preserve">کفشی آینه ای مشکی 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3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57</v>
      </c>
      <c r="T14" s="261"/>
      <c r="U14" s="128" t="s">
        <v>39</v>
      </c>
      <c r="V14" s="130">
        <v>9</v>
      </c>
      <c r="X14" s="22"/>
      <c r="Y14" s="22"/>
      <c r="AA14" s="6">
        <f t="shared" si="2"/>
        <v>3</v>
      </c>
    </row>
    <row r="15" spans="2:36" ht="19.7" customHeight="1" thickBot="1" x14ac:dyDescent="0.25">
      <c r="B15" s="69">
        <v>4</v>
      </c>
      <c r="C15" s="269" t="str">
        <f>IF(S15="","",S15)</f>
        <v xml:space="preserve">سوبله فوم سنگی سفید </v>
      </c>
      <c r="D15" s="269"/>
      <c r="E15" s="269"/>
      <c r="F15" s="68" t="str">
        <f>IF(C15="","",IF(U15="","",U15))</f>
        <v>متر</v>
      </c>
      <c r="G15" s="270">
        <f>IF(C15="","",$M$7)</f>
        <v>180</v>
      </c>
      <c r="H15" s="270"/>
      <c r="I15" s="271">
        <f>IF(C15="","",AA15)</f>
        <v>5.0999999999999996</v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 t="s">
        <v>54</v>
      </c>
      <c r="T15" s="268"/>
      <c r="U15" s="132" t="s">
        <v>39</v>
      </c>
      <c r="V15" s="133">
        <v>15.3</v>
      </c>
      <c r="X15" s="22"/>
      <c r="Y15" s="22"/>
      <c r="AA15" s="6">
        <f t="shared" si="2"/>
        <v>5.0999999999999996</v>
      </c>
      <c r="AD15" s="63"/>
    </row>
    <row r="16" spans="2:36" ht="17.100000000000001" customHeight="1" x14ac:dyDescent="0.2">
      <c r="B16" s="192" t="s">
        <v>12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0.66666666666666663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11</v>
      </c>
      <c r="C20" s="229"/>
      <c r="D20" s="221" t="str">
        <f>$B$7</f>
        <v>329/2</v>
      </c>
      <c r="E20" s="230"/>
      <c r="F20" s="107"/>
      <c r="G20" s="229" t="s">
        <v>10</v>
      </c>
      <c r="H20" s="229"/>
      <c r="I20" s="229"/>
      <c r="J20" s="221">
        <f>$O$6</f>
        <v>16</v>
      </c>
      <c r="K20" s="221"/>
      <c r="L20" s="221"/>
      <c r="M20" s="222" t="s">
        <v>9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42</v>
      </c>
      <c r="C21" s="208"/>
      <c r="D21" s="208"/>
      <c r="E21" s="251"/>
      <c r="F21" s="31" t="s">
        <v>6</v>
      </c>
      <c r="G21" s="252" t="s">
        <v>8</v>
      </c>
      <c r="H21" s="253"/>
      <c r="I21" s="254" t="s">
        <v>5</v>
      </c>
      <c r="J21" s="255"/>
      <c r="K21" s="256" t="s">
        <v>7</v>
      </c>
      <c r="L21" s="257"/>
      <c r="M21" s="153"/>
      <c r="N21" s="154"/>
      <c r="O21" s="155"/>
      <c r="P21" s="109"/>
      <c r="Q21" s="159" t="s">
        <v>42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کفشی فوم سنگی قرمز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0.75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39</v>
      </c>
      <c r="V22" s="23">
        <v>2.25</v>
      </c>
      <c r="X22" s="22"/>
      <c r="Y22" s="22"/>
      <c r="AA22" s="6">
        <f>($M$7*V22)/$S$9</f>
        <v>0.75</v>
      </c>
    </row>
    <row r="23" spans="2:30" s="32" customFormat="1" ht="19.5" customHeight="1" x14ac:dyDescent="0.2">
      <c r="B23" s="21">
        <v>2</v>
      </c>
      <c r="C23" s="169" t="str">
        <f>IF(S23="","",S23)</f>
        <v>برچسب  مشکی5 سانت زبر</v>
      </c>
      <c r="D23" s="170"/>
      <c r="E23" s="170"/>
      <c r="F23" s="19" t="str">
        <f>IF(C23="","",IF(U23="","",U23))</f>
        <v>رول</v>
      </c>
      <c r="G23" s="171">
        <f>IF(C23="","",$M$7)</f>
        <v>180</v>
      </c>
      <c r="H23" s="172"/>
      <c r="I23" s="173">
        <f>IF(C23="","",AA23)</f>
        <v>1.85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15" t="s">
        <v>41</v>
      </c>
      <c r="V23" s="14">
        <v>5.55</v>
      </c>
      <c r="X23" s="22"/>
      <c r="Y23" s="22"/>
      <c r="AA23" s="6">
        <f t="shared" ref="AA23:AA25" si="3">($M$7*V23)/$S$9</f>
        <v>1.85</v>
      </c>
    </row>
    <row r="24" spans="2:30" s="32" customFormat="1" ht="19.5" customHeight="1" x14ac:dyDescent="0.2">
      <c r="B24" s="20">
        <v>3</v>
      </c>
      <c r="C24" s="169" t="str">
        <f>IF(S24="","",S24)</f>
        <v>برچسب مشکی 5 سانت نرم</v>
      </c>
      <c r="D24" s="170"/>
      <c r="E24" s="170"/>
      <c r="F24" s="19" t="str">
        <f>IF(C24="","",IF(U24="","",U24))</f>
        <v>رول</v>
      </c>
      <c r="G24" s="171">
        <f>IF(C24="","",$M$7)</f>
        <v>180</v>
      </c>
      <c r="H24" s="172"/>
      <c r="I24" s="173">
        <f>IF(C24="","",AA24)</f>
        <v>1.85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 t="s">
        <v>48</v>
      </c>
      <c r="T24" s="274"/>
      <c r="U24" s="15" t="s">
        <v>41</v>
      </c>
      <c r="V24" s="14">
        <v>5.55</v>
      </c>
      <c r="X24" s="22"/>
      <c r="Y24" s="22"/>
      <c r="AA24" s="6">
        <f t="shared" si="3"/>
        <v>1.85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27</v>
      </c>
      <c r="C30" s="259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59" t="s">
        <v>26</v>
      </c>
      <c r="L30" s="264"/>
      <c r="M30" s="223" t="s">
        <v>9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25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11</v>
      </c>
      <c r="C32" s="245"/>
      <c r="D32" s="246" t="str">
        <f>$B$7</f>
        <v>329/2</v>
      </c>
      <c r="E32" s="247"/>
      <c r="F32" s="110"/>
      <c r="G32" s="245" t="s">
        <v>10</v>
      </c>
      <c r="H32" s="245"/>
      <c r="I32" s="245"/>
      <c r="J32" s="246">
        <f>$O$6</f>
        <v>16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15" t="s">
        <v>43</v>
      </c>
      <c r="D33" s="215"/>
      <c r="E33" s="215"/>
      <c r="F33" s="56" t="s">
        <v>6</v>
      </c>
      <c r="G33" s="201" t="s">
        <v>8</v>
      </c>
      <c r="H33" s="201"/>
      <c r="I33" s="201" t="s">
        <v>5</v>
      </c>
      <c r="J33" s="201"/>
      <c r="K33" s="202" t="s">
        <v>7</v>
      </c>
      <c r="L33" s="203"/>
      <c r="M33" s="204"/>
      <c r="N33" s="205"/>
      <c r="O33" s="206"/>
      <c r="P33" s="18"/>
      <c r="Q33" s="55" t="s">
        <v>15</v>
      </c>
      <c r="R33" s="54" t="s">
        <v>14</v>
      </c>
      <c r="S33" s="178" t="s">
        <v>43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پل مستطیل 2 سانت مشکی پلاستیکی</v>
      </c>
      <c r="D34" s="217"/>
      <c r="E34" s="218"/>
      <c r="F34" s="19" t="str">
        <f>IF(C34="","",IF(U34="","",U34))</f>
        <v>عدد</v>
      </c>
      <c r="G34" s="183">
        <f>IF(C34="","",$M$7)</f>
        <v>180</v>
      </c>
      <c r="H34" s="183"/>
      <c r="I34" s="173">
        <f>IF(C34="","",AA34)</f>
        <v>720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49</v>
      </c>
      <c r="T34" s="220"/>
      <c r="U34" s="24" t="s">
        <v>40</v>
      </c>
      <c r="V34" s="47">
        <v>2160</v>
      </c>
      <c r="X34" s="22"/>
      <c r="Y34" s="22"/>
      <c r="AA34" s="6">
        <f>($M$7*V34)/$S$9</f>
        <v>720</v>
      </c>
    </row>
    <row r="35" spans="2:27" ht="19.7" customHeight="1" thickBot="1" x14ac:dyDescent="0.25">
      <c r="B35" s="46">
        <v>2</v>
      </c>
      <c r="C35" s="170" t="str">
        <f>IF(S35="","",S35)</f>
        <v>نوار 28 میل پارچه ای مشکی</v>
      </c>
      <c r="D35" s="170"/>
      <c r="E35" s="170"/>
      <c r="F35" s="19" t="str">
        <f>IF(C35="","",IF(U35="","",U35))</f>
        <v xml:space="preserve">رول </v>
      </c>
      <c r="G35" s="183">
        <f>IF(C35="","",$M$7)</f>
        <v>180</v>
      </c>
      <c r="H35" s="183"/>
      <c r="I35" s="173">
        <f>IF(C35="","",AA35)</f>
        <v>2.2199999999999998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50</v>
      </c>
      <c r="T35" s="191"/>
      <c r="U35" s="43" t="s">
        <v>51</v>
      </c>
      <c r="V35" s="42">
        <v>6.66</v>
      </c>
      <c r="X35" s="22"/>
      <c r="Y35" s="22"/>
      <c r="AA35" s="6">
        <f>($M$7*V35)/$S$9</f>
        <v>2.2199999999999998</v>
      </c>
    </row>
    <row r="36" spans="2:27" s="32" customFormat="1" ht="17.100000000000001" customHeight="1" x14ac:dyDescent="0.2">
      <c r="B36" s="192" t="s">
        <v>12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20</v>
      </c>
      <c r="C38" s="225"/>
      <c r="D38" s="62" t="s">
        <v>19</v>
      </c>
      <c r="E38" s="61" t="s">
        <v>18</v>
      </c>
      <c r="F38" s="61"/>
      <c r="G38" s="61" t="s">
        <v>17</v>
      </c>
      <c r="H38" s="60"/>
      <c r="I38" s="226" t="s">
        <v>16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11</v>
      </c>
      <c r="C41" s="229"/>
      <c r="D41" s="221" t="str">
        <f>$B$7</f>
        <v>329/2</v>
      </c>
      <c r="E41" s="230"/>
      <c r="F41" s="40"/>
      <c r="G41" s="229" t="s">
        <v>10</v>
      </c>
      <c r="H41" s="229"/>
      <c r="I41" s="229"/>
      <c r="J41" s="221">
        <f>$O$6</f>
        <v>16</v>
      </c>
      <c r="K41" s="221"/>
      <c r="L41" s="221"/>
      <c r="M41" s="222" t="s">
        <v>9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200" t="s">
        <v>13</v>
      </c>
      <c r="D42" s="200"/>
      <c r="E42" s="200"/>
      <c r="F42" s="56" t="s">
        <v>6</v>
      </c>
      <c r="G42" s="201" t="s">
        <v>8</v>
      </c>
      <c r="H42" s="201"/>
      <c r="I42" s="201" t="s">
        <v>5</v>
      </c>
      <c r="J42" s="201"/>
      <c r="K42" s="202" t="s">
        <v>7</v>
      </c>
      <c r="L42" s="203"/>
      <c r="M42" s="204"/>
      <c r="N42" s="205"/>
      <c r="O42" s="206"/>
      <c r="P42" s="18"/>
      <c r="Q42" s="55" t="s">
        <v>15</v>
      </c>
      <c r="R42" s="54" t="s">
        <v>14</v>
      </c>
      <c r="S42" s="178" t="s">
        <v>13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12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2021-05-06T02:34:09Z</cp:lastPrinted>
  <dcterms:created xsi:type="dcterms:W3CDTF">2018-11-04T09:48:07Z</dcterms:created>
  <dcterms:modified xsi:type="dcterms:W3CDTF">2021-06-29T14:08:06Z</dcterms:modified>
</cp:coreProperties>
</file>