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<sst xmlns="http://schemas.openxmlformats.org/spreadsheetml/2006/main" count="111" uniqueCount="51">
  <si>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</si>
  <si>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</si>
  <si>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</si>
  <si>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</si>
  <si>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</si>
  <si>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</si>
  <si>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</si>
  <si>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</si>
  <si>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</si>
  <si>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</si>
  <si>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</si>
  <si>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</si>
  <si>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</si>
  <si>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</si>
  <si>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</si>
  <si>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</si>
  <si>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</si>
  <si>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</si>
  <si>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</si>
  <si>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</si>
  <si>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</si>
  <si>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</si>
  <si>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</si>
  <si>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</si>
  <si>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</si>
  <si>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</si>
  <si>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</si>
  <si>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</si>
  <si>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</si>
  <si>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</si>
  <si>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</si>
  <si>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</si>
  <si>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</si>
  <si>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</si>
  <si>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</si>
  <si>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</si>
  <si>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</si>
  <si>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</si>
  <si>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</si>
  <si>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</si>
  <si>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</si>
  <si>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</si>
  <si>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</si>
  <si>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</si>
  <si>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مارک پارس نیکل</t>
  </si>
  <si>
    <t>میخ زیر ورو نیکل</t>
  </si>
  <si>
    <t>عدد</t>
  </si>
  <si>
    <t>330/1</t>
  </si>
  <si>
    <t>عسلی</t>
  </si>
  <si>
    <t>پاک شونده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</si>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</sst>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2" fillId="0" borderId="34" xfId="0" applyFont="1" applyBorder="1" applyAlignment="1" applyProtection="1">
      <alignment horizontal="center" vertical="center"/>
      <protection hidden="1"/>
    </xf>
    <xf numFmtId="0" fontId="32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399467</xdr:colOff>
      <xdr:row>10</xdr:row>
      <xdr:rowOff>10667</xdr:rowOff>
    </xdr:from>
    <xdr:to>
      <xdr:col>14</xdr:col>
      <xdr:colOff>1227667</xdr:colOff>
      <xdr:row>14</xdr:row>
      <xdr:rowOff>232833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953559" y="1427441"/>
          <a:ext cx="1238166" cy="21511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1248834</xdr:colOff>
      <xdr:row>25</xdr:row>
      <xdr:rowOff>10499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1258925750" y="3899916"/>
          <a:ext cx="1238166" cy="2137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8" sqref="R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2448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11</v>
      </c>
      <c r="E2" s="117">
        <v>2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43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31</v>
      </c>
      <c r="G6" s="94">
        <f t="shared" ref="G6:L7" si="0">S6</f>
        <v>32</v>
      </c>
      <c r="H6" s="94">
        <f t="shared" si="0"/>
        <v>33</v>
      </c>
      <c r="I6" s="94">
        <f t="shared" si="0"/>
        <v>34</v>
      </c>
      <c r="J6" s="94">
        <f t="shared" si="0"/>
        <v>35</v>
      </c>
      <c r="K6" s="94">
        <f t="shared" si="0"/>
        <v>0</v>
      </c>
      <c r="L6" s="94">
        <f t="shared" si="0"/>
        <v>0</v>
      </c>
      <c r="M6" s="93" t="s">
        <v>29</v>
      </c>
      <c r="N6" s="228" t="s">
        <v>11</v>
      </c>
      <c r="O6" s="230">
        <v>13</v>
      </c>
      <c r="P6" s="84"/>
      <c r="Q6" s="92" t="s">
        <v>30</v>
      </c>
      <c r="R6" s="134">
        <v>31</v>
      </c>
      <c r="S6" s="135">
        <v>32</v>
      </c>
      <c r="T6" s="135">
        <v>33</v>
      </c>
      <c r="U6" s="135">
        <v>34</v>
      </c>
      <c r="V6" s="135">
        <v>35</v>
      </c>
      <c r="W6" s="135"/>
      <c r="X6" s="136"/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20</v>
      </c>
      <c r="G7" s="90">
        <f t="shared" si="0"/>
        <v>40</v>
      </c>
      <c r="H7" s="90">
        <f t="shared" si="0"/>
        <v>60</v>
      </c>
      <c r="I7" s="90">
        <f t="shared" si="0"/>
        <v>60</v>
      </c>
      <c r="J7" s="90">
        <f t="shared" si="0"/>
        <v>60</v>
      </c>
      <c r="K7" s="90">
        <f t="shared" si="0"/>
        <v>0</v>
      </c>
      <c r="L7" s="90">
        <f t="shared" si="0"/>
        <v>0</v>
      </c>
      <c r="M7" s="90">
        <f t="shared" ref="M7" si="1">Y7</f>
        <v>240</v>
      </c>
      <c r="N7" s="229"/>
      <c r="O7" s="231"/>
      <c r="P7" s="89"/>
      <c r="Q7" s="88" t="s">
        <v>28</v>
      </c>
      <c r="R7" s="87">
        <v>20</v>
      </c>
      <c r="S7" s="87">
        <v>40</v>
      </c>
      <c r="T7" s="87">
        <v>60</v>
      </c>
      <c r="U7" s="87">
        <v>60</v>
      </c>
      <c r="V7" s="87">
        <v>60</v>
      </c>
      <c r="W7" s="87"/>
      <c r="X7" s="86">
        <v>0</v>
      </c>
      <c r="Y7" s="85">
        <f>SUM(R7:X7)</f>
        <v>240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پاک شونده عسلی</v>
      </c>
      <c r="D12" s="167"/>
      <c r="E12" s="168"/>
      <c r="F12" s="19" t="str">
        <f>IF(C12="","",IF(U12="","",U12))</f>
        <v>متر</v>
      </c>
      <c r="G12" s="169">
        <f>IF(C12="","",$M$7)</f>
        <v>240</v>
      </c>
      <c r="H12" s="169"/>
      <c r="I12" s="170">
        <f>IF(C12="","",AA12)</f>
        <v>8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49</v>
      </c>
      <c r="T12" s="174"/>
      <c r="U12" s="125" t="s">
        <v>42</v>
      </c>
      <c r="V12" s="126">
        <v>18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0.4236111111111111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330/1</v>
      </c>
      <c r="E20" s="183"/>
      <c r="F20" s="107"/>
      <c r="G20" s="181" t="s">
        <v>11</v>
      </c>
      <c r="H20" s="181"/>
      <c r="I20" s="181"/>
      <c r="J20" s="182">
        <f>$O$6</f>
        <v>13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>مارک پارس نیکل</v>
      </c>
      <c r="D22" s="308"/>
      <c r="E22" s="308"/>
      <c r="F22" s="27" t="str">
        <f>IF(C22="","",IF(U22="","",U22))</f>
        <v>عدد</v>
      </c>
      <c r="G22" s="309">
        <f>IF(C22="","",$M$7)</f>
        <v>240</v>
      </c>
      <c r="H22" s="309"/>
      <c r="I22" s="310">
        <f>IF(C22="","",AA22)</f>
        <v>480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44</v>
      </c>
      <c r="T22" s="313"/>
      <c r="U22" s="24" t="s">
        <v>46</v>
      </c>
      <c r="V22" s="23">
        <v>1080</v>
      </c>
      <c r="X22" s="22"/>
      <c r="Y22" s="22"/>
      <c r="AA22" s="6">
        <f>($M$7*V22)/$S$9</f>
        <v>480</v>
      </c>
    </row>
    <row r="23" spans="2:30" s="32" customFormat="1" ht="19.5" customHeight="1" x14ac:dyDescent="0.2">
      <c r="B23" s="21">
        <v>2</v>
      </c>
      <c r="C23" s="268" t="str">
        <f>IF(S23="","",S23)</f>
        <v>میخ زیر ورو نیکل</v>
      </c>
      <c r="D23" s="207"/>
      <c r="E23" s="207"/>
      <c r="F23" s="19" t="str">
        <f>IF(C23="","",IF(U23="","",U23))</f>
        <v>عدد</v>
      </c>
      <c r="G23" s="221">
        <f>IF(C23="","",$M$7)</f>
        <v>240</v>
      </c>
      <c r="H23" s="222"/>
      <c r="I23" s="170">
        <f>IF(C23="","",AA23)</f>
        <v>1440</v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 t="s">
        <v>45</v>
      </c>
      <c r="T23" s="313"/>
      <c r="U23" s="15" t="s">
        <v>46</v>
      </c>
      <c r="V23" s="14">
        <v>3240</v>
      </c>
      <c r="X23" s="22"/>
      <c r="Y23" s="22"/>
      <c r="AA23" s="6">
        <f t="shared" ref="AA23:AA25" si="3">($M$7*V23)/$S$9</f>
        <v>1440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31</v>
      </c>
      <c r="E30" s="94">
        <f t="shared" ref="E30:J30" si="4">G6</f>
        <v>32</v>
      </c>
      <c r="F30" s="94">
        <f t="shared" si="4"/>
        <v>33</v>
      </c>
      <c r="G30" s="94">
        <f t="shared" si="4"/>
        <v>34</v>
      </c>
      <c r="H30" s="94">
        <f t="shared" si="4"/>
        <v>35</v>
      </c>
      <c r="I30" s="94">
        <f t="shared" si="4"/>
        <v>0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20</v>
      </c>
      <c r="E31" s="111">
        <f t="shared" ref="E31:J31" si="5">G7</f>
        <v>40</v>
      </c>
      <c r="F31" s="111">
        <f t="shared" si="5"/>
        <v>60</v>
      </c>
      <c r="G31" s="111">
        <f t="shared" si="5"/>
        <v>60</v>
      </c>
      <c r="H31" s="111">
        <f t="shared" si="5"/>
        <v>60</v>
      </c>
      <c r="I31" s="111">
        <f t="shared" si="5"/>
        <v>0</v>
      </c>
      <c r="J31" s="111">
        <f t="shared" si="5"/>
        <v>0</v>
      </c>
      <c r="K31" s="203">
        <f>J31+I31+H31+G31+F31+E31+D31</f>
        <v>240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330/1</v>
      </c>
      <c r="E32" s="256"/>
      <c r="F32" s="110"/>
      <c r="G32" s="254" t="s">
        <v>11</v>
      </c>
      <c r="H32" s="254"/>
      <c r="I32" s="254"/>
      <c r="J32" s="255">
        <f>$O$6</f>
        <v>13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/>
      <c r="T34" s="287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330/1</v>
      </c>
      <c r="E41" s="183"/>
      <c r="F41" s="40"/>
      <c r="G41" s="181" t="s">
        <v>11</v>
      </c>
      <c r="H41" s="181"/>
      <c r="I41" s="181"/>
      <c r="J41" s="182">
        <f>$O$6</f>
        <v>13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/>
      </c>
      <c r="D43" s="294"/>
      <c r="E43" s="295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/>
      <c r="T43" s="29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2019-06-01T09:45:35Z</cp:lastPrinted>
  <dcterms:created xsi:type="dcterms:W3CDTF">2018-11-04T09:48:07Z</dcterms:created>
  <dcterms:modified xsi:type="dcterms:W3CDTF">2021-06-29T14:05:52Z</dcterms:modified>
</cp:coreProperties>
</file>