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<sst xmlns="http://schemas.openxmlformats.org/spreadsheetml/2006/main" count="114" uniqueCount="54">
  <si>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</si>
  <si>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</si>
  <si>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</si>
  <si>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</si>
  <si>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</si>
  <si>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</si>
  <si>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</si>
  <si>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</si>
  <si>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</si>
  <si>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</si>
  <si>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</si>
  <si>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</si>
  <si>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</si>
  <si>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</si>
  <si>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</si>
  <si>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</si>
  <si>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</si>
  <si>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</si>
  <si>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</si>
  <si>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</si>
  <si>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</si>
  <si>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</si>
  <si>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</si>
  <si>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</si>
  <si>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</si>
  <si>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</si>
  <si>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</si>
  <si>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</si>
  <si>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</si>
  <si>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</si>
  <si>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</si>
  <si>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</si>
  <si>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</si>
  <si>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</si>
  <si>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</si>
  <si>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</si>
  <si>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</si>
  <si>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</si>
  <si>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</si>
  <si>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</si>
  <si>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</si>
  <si>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</si>
  <si>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</si>
  <si>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</si>
  <si>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>عدد</t>
  </si>
  <si>
    <t>کفی پلی استر</t>
  </si>
  <si>
    <t xml:space="preserve">سگگ ماموت دو سوراخ سیاه قلم </t>
  </si>
  <si>
    <t xml:space="preserve">میخ زیرو میخ زیرو نیکل </t>
  </si>
  <si>
    <t>ععد</t>
  </si>
  <si>
    <t>332/16</t>
  </si>
  <si>
    <t xml:space="preserve">تایم استاندارد </t>
  </si>
  <si>
    <t xml:space="preserve">صیدی </t>
  </si>
  <si>
    <t xml:space="preserve">عسلی </t>
  </si>
  <si>
    <t xml:space="preserve">سوبله پاویا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</si>
</sst>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3</v>
      </c>
      <c r="E2" s="117">
        <v>11</v>
      </c>
      <c r="F2" s="117">
        <v>1402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5">
      <c r="B3" s="306" t="s">
        <v>34</v>
      </c>
      <c r="C3" s="307"/>
      <c r="D3" s="117"/>
      <c r="E3" s="117"/>
      <c r="F3" s="117">
        <v>1402</v>
      </c>
      <c r="G3" s="99"/>
      <c r="H3" s="308" t="s">
        <v>38</v>
      </c>
      <c r="I3" s="309"/>
      <c r="J3" s="122"/>
      <c r="K3" s="118" t="s">
        <v>36</v>
      </c>
      <c r="L3" s="98"/>
      <c r="M3" s="207" t="s">
        <v>41</v>
      </c>
      <c r="N3" s="207"/>
      <c r="O3" s="310" t="s">
        <v>51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1402</v>
      </c>
      <c r="G4" s="99"/>
      <c r="H4" s="308" t="s">
        <v>39</v>
      </c>
      <c r="I4" s="309"/>
      <c r="J4" s="123"/>
      <c r="K4" s="118" t="s">
        <v>36</v>
      </c>
      <c r="L4" s="98"/>
      <c r="M4" s="207"/>
      <c r="N4" s="207"/>
      <c r="O4" s="310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4" t="s">
        <v>31</v>
      </c>
      <c r="C6" s="295"/>
      <c r="D6" s="295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3" t="s">
        <v>11</v>
      </c>
      <c r="O6" s="235">
        <v>565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3">
      <c r="B7" s="296" t="s">
        <v>49</v>
      </c>
      <c r="C7" s="297"/>
      <c r="D7" s="297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4"/>
      <c r="O7" s="236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7" t="s">
        <v>26</v>
      </c>
      <c r="O8" s="239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8"/>
      <c r="C9" s="299"/>
      <c r="D9" s="299"/>
      <c r="E9" s="301"/>
      <c r="F9" s="264"/>
      <c r="G9" s="264"/>
      <c r="H9" s="264"/>
      <c r="I9" s="264"/>
      <c r="J9" s="264"/>
      <c r="K9" s="264"/>
      <c r="L9" s="264"/>
      <c r="M9" s="286"/>
      <c r="N9" s="238"/>
      <c r="O9" s="240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2" t="str">
        <f>IF(S12="","",S12)</f>
        <v xml:space="preserve">سوبله پاویا عسلی </v>
      </c>
      <c r="D12" s="183"/>
      <c r="E12" s="184"/>
      <c r="F12" s="19" t="str">
        <f>IF(C12="","",IF(U12="","",U12))</f>
        <v>متر</v>
      </c>
      <c r="G12" s="185">
        <f>IF(C12="","",$M$7)</f>
        <v>120</v>
      </c>
      <c r="H12" s="185"/>
      <c r="I12" s="175">
        <f>IF(C12="","",AA12)</f>
        <v>11.333333333333334</v>
      </c>
      <c r="J12" s="175"/>
      <c r="K12" s="186"/>
      <c r="L12" s="279"/>
      <c r="M12" s="241"/>
      <c r="N12" s="242"/>
      <c r="O12" s="243"/>
      <c r="P12" s="49"/>
      <c r="Q12" s="71">
        <v>1</v>
      </c>
      <c r="R12" s="124"/>
      <c r="S12" s="280" t="s">
        <v>53</v>
      </c>
      <c r="T12" s="281"/>
      <c r="U12" s="125" t="s">
        <v>42</v>
      </c>
      <c r="V12" s="126">
        <v>51</v>
      </c>
      <c r="X12" s="22"/>
      <c r="Y12" s="22"/>
      <c r="AA12" s="6">
        <f>($M$7*V12)/$S$9</f>
        <v>11.333333333333334</v>
      </c>
    </row>
    <row r="13" spans="2:36" ht="19.7" customHeight="1" x14ac:dyDescent="0.25">
      <c r="B13" s="46">
        <v>2</v>
      </c>
      <c r="C13" s="172" t="str">
        <f>IF(S13="","",S13)</f>
        <v/>
      </c>
      <c r="D13" s="172"/>
      <c r="E13" s="172"/>
      <c r="F13" s="19" t="str">
        <f>IF(C13="","",IF(U13="","",U13))</f>
        <v/>
      </c>
      <c r="G13" s="185" t="str">
        <f>IF(C13="","",$M$7)</f>
        <v/>
      </c>
      <c r="H13" s="185"/>
      <c r="I13" s="175" t="str">
        <f>IF(C13="","",AA13)</f>
        <v/>
      </c>
      <c r="J13" s="175"/>
      <c r="K13" s="190"/>
      <c r="L13" s="287"/>
      <c r="M13" s="241"/>
      <c r="N13" s="242"/>
      <c r="O13" s="243"/>
      <c r="P13" s="45"/>
      <c r="Q13" s="70">
        <v>2</v>
      </c>
      <c r="R13" s="127"/>
      <c r="S13" s="261"/>
      <c r="T13" s="262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2" t="str">
        <f>IF(S14="","",S14)</f>
        <v/>
      </c>
      <c r="D14" s="172"/>
      <c r="E14" s="172"/>
      <c r="F14" s="19" t="str">
        <f>IF(C14="","",IF(U14="","",U14))</f>
        <v/>
      </c>
      <c r="G14" s="185" t="str">
        <f>IF(C14="","",$M$7)</f>
        <v/>
      </c>
      <c r="H14" s="185"/>
      <c r="I14" s="175" t="str">
        <f>IF(C14="","",AA14)</f>
        <v/>
      </c>
      <c r="J14" s="175"/>
      <c r="K14" s="176"/>
      <c r="L14" s="177"/>
      <c r="M14" s="241"/>
      <c r="N14" s="242"/>
      <c r="O14" s="243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4" t="s">
        <v>13</v>
      </c>
      <c r="C16" s="195"/>
      <c r="D16" s="196"/>
      <c r="E16" s="197" t="s">
        <v>3</v>
      </c>
      <c r="F16" s="198"/>
      <c r="G16" s="199"/>
      <c r="H16" s="139" t="s">
        <v>2</v>
      </c>
      <c r="I16" s="140"/>
      <c r="J16" s="141"/>
      <c r="K16" s="142" t="s">
        <v>1</v>
      </c>
      <c r="L16" s="143"/>
      <c r="M16" s="143"/>
      <c r="N16" s="144"/>
      <c r="O16" s="66" t="s">
        <v>50</v>
      </c>
      <c r="P16" s="45"/>
      <c r="Q16" s="65"/>
      <c r="R16" s="37"/>
      <c r="S16" s="138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5"/>
      <c r="C17" s="146"/>
      <c r="D17" s="147"/>
      <c r="E17" s="148"/>
      <c r="F17" s="149"/>
      <c r="G17" s="150"/>
      <c r="H17" s="151"/>
      <c r="I17" s="152"/>
      <c r="J17" s="153"/>
      <c r="K17" s="154"/>
      <c r="L17" s="146"/>
      <c r="M17" s="146"/>
      <c r="N17" s="147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332/16</v>
      </c>
      <c r="E20" s="232"/>
      <c r="F20" s="107"/>
      <c r="G20" s="231" t="s">
        <v>11</v>
      </c>
      <c r="H20" s="231"/>
      <c r="I20" s="231"/>
      <c r="J20" s="223">
        <f>$O$6</f>
        <v>565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5"/>
      <c r="N21" s="156"/>
      <c r="O21" s="157"/>
      <c r="P21" s="109"/>
      <c r="Q21" s="161" t="s">
        <v>7</v>
      </c>
      <c r="R21" s="162"/>
      <c r="S21" s="162"/>
      <c r="T21" s="16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4" t="str">
        <f>IF(S22="","",S22)</f>
        <v xml:space="preserve">سگگ ماموت دو سوراخ سیاه قلم </v>
      </c>
      <c r="D22" s="165"/>
      <c r="E22" s="165"/>
      <c r="F22" s="27" t="str">
        <f>IF(C22="","",IF(U22="","",U22))</f>
        <v>عدد</v>
      </c>
      <c r="G22" s="166">
        <f>IF(C22="","",$M$7)</f>
        <v>120</v>
      </c>
      <c r="H22" s="166"/>
      <c r="I22" s="167">
        <f>IF(C22="","",AA22)</f>
        <v>480</v>
      </c>
      <c r="J22" s="167"/>
      <c r="K22" s="168"/>
      <c r="L22" s="169"/>
      <c r="M22" s="155"/>
      <c r="N22" s="156"/>
      <c r="O22" s="157"/>
      <c r="P22" s="11"/>
      <c r="Q22" s="26">
        <v>1</v>
      </c>
      <c r="R22" s="25"/>
      <c r="S22" s="170" t="s">
        <v>46</v>
      </c>
      <c r="T22" s="170"/>
      <c r="U22" s="24" t="s">
        <v>44</v>
      </c>
      <c r="V22" s="23">
        <v>2160</v>
      </c>
      <c r="X22" s="22"/>
      <c r="Y22" s="22"/>
      <c r="AA22" s="6">
        <f>($M$7*V22)/$S$9</f>
        <v>480</v>
      </c>
    </row>
    <row r="23" spans="2:30" s="32" customFormat="1" ht="19.5" customHeight="1" x14ac:dyDescent="0.25">
      <c r="B23" s="21">
        <v>2</v>
      </c>
      <c r="C23" s="171" t="str">
        <f>IF(S23="","",S23)</f>
        <v xml:space="preserve">میخ زیرو میخ زیرو نیکل </v>
      </c>
      <c r="D23" s="172"/>
      <c r="E23" s="172"/>
      <c r="F23" s="19" t="str">
        <f>IF(C23="","",IF(U23="","",U23))</f>
        <v>ععد</v>
      </c>
      <c r="G23" s="173">
        <f>IF(C23="","",$M$7)</f>
        <v>120</v>
      </c>
      <c r="H23" s="174"/>
      <c r="I23" s="175">
        <f>IF(C23="","",AA23)</f>
        <v>960</v>
      </c>
      <c r="J23" s="175"/>
      <c r="K23" s="176"/>
      <c r="L23" s="177"/>
      <c r="M23" s="155"/>
      <c r="N23" s="156"/>
      <c r="O23" s="157"/>
      <c r="P23" s="109"/>
      <c r="Q23" s="17">
        <v>2</v>
      </c>
      <c r="R23" s="16"/>
      <c r="S23" s="170" t="s">
        <v>47</v>
      </c>
      <c r="T23" s="170"/>
      <c r="U23" s="15" t="s">
        <v>48</v>
      </c>
      <c r="V23" s="14">
        <v>4320</v>
      </c>
      <c r="X23" s="22"/>
      <c r="Y23" s="22"/>
      <c r="AA23" s="6">
        <f t="shared" ref="AA23:AA25" si="3">($M$7*V23)/$S$9</f>
        <v>960</v>
      </c>
    </row>
    <row r="24" spans="2:30" s="32" customFormat="1" ht="19.5" customHeight="1" x14ac:dyDescent="0.25">
      <c r="B24" s="20">
        <v>3</v>
      </c>
      <c r="C24" s="171" t="str">
        <f>IF(S24="","",S24)</f>
        <v/>
      </c>
      <c r="D24" s="172"/>
      <c r="E24" s="172"/>
      <c r="F24" s="19" t="str">
        <f>IF(C24="","",IF(U24="","",U24))</f>
        <v/>
      </c>
      <c r="G24" s="173" t="str">
        <f>IF(C24="","",$M$7)</f>
        <v/>
      </c>
      <c r="H24" s="174"/>
      <c r="I24" s="175" t="str">
        <f>IF(C24="","",AA24)</f>
        <v/>
      </c>
      <c r="J24" s="175"/>
      <c r="K24" s="176"/>
      <c r="L24" s="177"/>
      <c r="M24" s="155"/>
      <c r="N24" s="156"/>
      <c r="O24" s="157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8"/>
      <c r="N25" s="159"/>
      <c r="O25" s="160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4" t="s">
        <v>4</v>
      </c>
      <c r="C26" s="195"/>
      <c r="D26" s="196"/>
      <c r="E26" s="197" t="s">
        <v>3</v>
      </c>
      <c r="F26" s="198"/>
      <c r="G26" s="199"/>
      <c r="H26" s="139" t="s">
        <v>2</v>
      </c>
      <c r="I26" s="140"/>
      <c r="J26" s="141"/>
      <c r="K26" s="142" t="s">
        <v>1</v>
      </c>
      <c r="L26" s="143"/>
      <c r="M26" s="143"/>
      <c r="N26" s="14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5"/>
      <c r="C27" s="146"/>
      <c r="D27" s="147"/>
      <c r="E27" s="148"/>
      <c r="F27" s="149"/>
      <c r="G27" s="150"/>
      <c r="H27" s="151"/>
      <c r="I27" s="152"/>
      <c r="J27" s="153"/>
      <c r="K27" s="154"/>
      <c r="L27" s="146"/>
      <c r="M27" s="146"/>
      <c r="N27" s="147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332/16</v>
      </c>
      <c r="E32" s="248"/>
      <c r="F32" s="110"/>
      <c r="G32" s="246" t="s">
        <v>11</v>
      </c>
      <c r="H32" s="246"/>
      <c r="I32" s="246"/>
      <c r="J32" s="247">
        <f>$O$6</f>
        <v>565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8" t="str">
        <f>IF(S34="","",S34)</f>
        <v>کفی پلی استر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5">
        <f>IF(C34="","",AA34)</f>
        <v>6.666666666666667</v>
      </c>
      <c r="J34" s="175"/>
      <c r="K34" s="186"/>
      <c r="L34" s="187"/>
      <c r="M34" s="206"/>
      <c r="N34" s="207"/>
      <c r="O34" s="208"/>
      <c r="P34" s="49"/>
      <c r="Q34" s="26">
        <v>1</v>
      </c>
      <c r="R34" s="48"/>
      <c r="S34" s="221" t="s">
        <v>45</v>
      </c>
      <c r="T34" s="222"/>
      <c r="U34" s="24" t="s">
        <v>42</v>
      </c>
      <c r="V34" s="47">
        <v>30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172" t="str">
        <f>IF(S35="","",S35)</f>
        <v/>
      </c>
      <c r="D35" s="172"/>
      <c r="E35" s="172"/>
      <c r="F35" s="19" t="str">
        <f>IF(C35="","",IF(U35="","",U35))</f>
        <v/>
      </c>
      <c r="G35" s="185" t="str">
        <f>IF(C35="","",$M$7)</f>
        <v/>
      </c>
      <c r="H35" s="185"/>
      <c r="I35" s="175" t="str">
        <f>IF(C35="","",AA35)</f>
        <v/>
      </c>
      <c r="J35" s="175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4" t="s">
        <v>13</v>
      </c>
      <c r="C36" s="195"/>
      <c r="D36" s="196"/>
      <c r="E36" s="197" t="s">
        <v>3</v>
      </c>
      <c r="F36" s="198"/>
      <c r="G36" s="199"/>
      <c r="H36" s="139" t="s">
        <v>2</v>
      </c>
      <c r="I36" s="140"/>
      <c r="J36" s="141"/>
      <c r="K36" s="142" t="s">
        <v>1</v>
      </c>
      <c r="L36" s="143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5"/>
      <c r="C37" s="146"/>
      <c r="D37" s="147"/>
      <c r="E37" s="148"/>
      <c r="F37" s="149"/>
      <c r="G37" s="150"/>
      <c r="H37" s="151"/>
      <c r="I37" s="152"/>
      <c r="J37" s="153"/>
      <c r="K37" s="154"/>
      <c r="L37" s="146"/>
      <c r="M37" s="146"/>
      <c r="N37" s="147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 t="s">
        <v>43</v>
      </c>
      <c r="L38" s="229"/>
      <c r="M38" s="229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332/16</v>
      </c>
      <c r="E41" s="232"/>
      <c r="F41" s="40"/>
      <c r="G41" s="231" t="s">
        <v>11</v>
      </c>
      <c r="H41" s="231"/>
      <c r="I41" s="231"/>
      <c r="J41" s="223">
        <f>$O$6</f>
        <v>565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5" t="str">
        <f>IF(C43="","",AA43)</f>
        <v/>
      </c>
      <c r="J43" s="175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2" t="str">
        <f>IF(S44="","",S44)</f>
        <v/>
      </c>
      <c r="D44" s="172"/>
      <c r="E44" s="172"/>
      <c r="F44" s="19" t="str">
        <f>IF(C44="","",IF(U44="","",U44))</f>
        <v/>
      </c>
      <c r="G44" s="185" t="str">
        <f>IF(C44="","",$M$7)</f>
        <v/>
      </c>
      <c r="H44" s="185"/>
      <c r="I44" s="175" t="str">
        <f>IF(C44="","",AA44)</f>
        <v/>
      </c>
      <c r="J44" s="175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4" t="s">
        <v>13</v>
      </c>
      <c r="C45" s="195"/>
      <c r="D45" s="196"/>
      <c r="E45" s="197" t="s">
        <v>3</v>
      </c>
      <c r="F45" s="198"/>
      <c r="G45" s="199"/>
      <c r="H45" s="139" t="s">
        <v>2</v>
      </c>
      <c r="I45" s="140"/>
      <c r="J45" s="141"/>
      <c r="K45" s="142" t="s">
        <v>1</v>
      </c>
      <c r="L45" s="143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5"/>
      <c r="C46" s="146"/>
      <c r="D46" s="147"/>
      <c r="E46" s="148"/>
      <c r="F46" s="149"/>
      <c r="G46" s="150"/>
      <c r="H46" s="151"/>
      <c r="I46" s="152"/>
      <c r="J46" s="153"/>
      <c r="K46" s="154"/>
      <c r="L46" s="146"/>
      <c r="M46" s="146"/>
      <c r="N46" s="147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2024-01-22T14:20:24Z</cp:lastPrinted>
  <dcterms:created xsi:type="dcterms:W3CDTF">2018-11-04T09:48:07Z</dcterms:created>
  <dcterms:modified xsi:type="dcterms:W3CDTF">2024-01-22T14:20:28Z</dcterms:modified>
</cp:coreProperties>
</file>