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<sst xmlns="http://schemas.openxmlformats.org/spreadsheetml/2006/main" count="115" uniqueCount="53">
  <si>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</si>
  <si>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</si>
  <si>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</si>
  <si>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</si>
  <si>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</si>
  <si>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</si>
  <si>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</si>
  <si>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</si>
  <si>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</si>
  <si>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</si>
  <si>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</si>
  <si>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</si>
  <si>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</si>
  <si>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</si>
  <si>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</si>
  <si>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</si>
  <si>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</si>
  <si>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</si>
  <si>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</si>
  <si>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</si>
  <si>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</si>
  <si>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</si>
  <si>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</si>
  <si>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</si>
  <si>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</si>
  <si>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</si>
  <si>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</si>
  <si>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</si>
  <si>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</si>
  <si>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</si>
  <si>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</si>
  <si>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</si>
  <si>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</si>
  <si>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</si>
  <si>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</si>
  <si>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</si>
  <si>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</si>
  <si>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</si>
  <si>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</si>
  <si>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</si>
  <si>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</si>
  <si>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</si>
  <si>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</si>
  <si>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</si>
  <si>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332/17</t>
  </si>
  <si>
    <t>برچسب 10 سانت مشکی نرم</t>
  </si>
  <si>
    <t>برچسب 10 سانت مشکیزبر</t>
  </si>
  <si>
    <t xml:space="preserve">رول </t>
  </si>
  <si>
    <t xml:space="preserve">پل مستطیل 2.5 سانت مشکی </t>
  </si>
  <si>
    <t>عدد</t>
  </si>
  <si>
    <t>کفی پلی استر</t>
  </si>
  <si>
    <t xml:space="preserve">قهوه ای </t>
  </si>
  <si>
    <t xml:space="preserve">سوبله پاویا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</si>
</sst>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4" sqref="S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/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7</v>
      </c>
      <c r="E2" s="117">
        <v>4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311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593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44</v>
      </c>
      <c r="C7" s="298"/>
      <c r="D7" s="29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>
        <v>540</v>
      </c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سوبله پاویا قهوه ای </v>
      </c>
      <c r="D12" s="278"/>
      <c r="E12" s="279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17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52</v>
      </c>
      <c r="T12" s="282"/>
      <c r="U12" s="125" t="s">
        <v>42</v>
      </c>
      <c r="V12" s="126">
        <v>51</v>
      </c>
      <c r="X12" s="22"/>
      <c r="Y12" s="22"/>
      <c r="AA12" s="6">
        <f>($M$7*V12)/$S$9</f>
        <v>17</v>
      </c>
    </row>
    <row r="13" spans="2:36" ht="19.7" customHeight="1" x14ac:dyDescent="0.2">
      <c r="B13" s="46">
        <v>2</v>
      </c>
      <c r="C13" s="170" t="str">
        <f>IF(S13="","",S13)</f>
        <v>برچسب 10 سانت مشکی نرم</v>
      </c>
      <c r="D13" s="170"/>
      <c r="E13" s="170"/>
      <c r="F13" s="19" t="str">
        <f>IF(C13="","",IF(U13="","",U13))</f>
        <v xml:space="preserve">رول </v>
      </c>
      <c r="G13" s="183">
        <f>IF(C13="","",$M$7)</f>
        <v>180</v>
      </c>
      <c r="H13" s="183"/>
      <c r="I13" s="173">
        <f>IF(C13="","",AA13)</f>
        <v>1.3</v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 t="s">
        <v>45</v>
      </c>
      <c r="T13" s="260"/>
      <c r="U13" s="128" t="s">
        <v>47</v>
      </c>
      <c r="V13" s="129">
        <v>3.9</v>
      </c>
      <c r="X13" s="22"/>
      <c r="Y13" s="22"/>
      <c r="AA13" s="6">
        <f t="shared" ref="AA13:AA15" si="2">($M$7*V13)/$S$9</f>
        <v>1.3</v>
      </c>
    </row>
    <row r="14" spans="2:36" ht="19.7" customHeight="1" x14ac:dyDescent="0.2">
      <c r="B14" s="46">
        <v>3</v>
      </c>
      <c r="C14" s="170" t="str">
        <f>IF(S14="","",S14)</f>
        <v>برچسب 10 سانت مشکیزبر</v>
      </c>
      <c r="D14" s="170"/>
      <c r="E14" s="170"/>
      <c r="F14" s="19" t="str">
        <f>IF(C14="","",IF(U14="","",U14))</f>
        <v xml:space="preserve">رول </v>
      </c>
      <c r="G14" s="183">
        <f>IF(C14="","",$M$7)</f>
        <v>180</v>
      </c>
      <c r="H14" s="183"/>
      <c r="I14" s="173">
        <f>IF(C14="","",AA14)</f>
        <v>1.3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 t="s">
        <v>46</v>
      </c>
      <c r="T14" s="260"/>
      <c r="U14" s="128" t="s">
        <v>47</v>
      </c>
      <c r="V14" s="130">
        <v>3.9</v>
      </c>
      <c r="X14" s="22"/>
      <c r="Y14" s="22"/>
      <c r="AA14" s="6">
        <f t="shared" si="2"/>
        <v>1.3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332/17</v>
      </c>
      <c r="E20" s="230"/>
      <c r="F20" s="107"/>
      <c r="G20" s="229" t="s">
        <v>11</v>
      </c>
      <c r="H20" s="229"/>
      <c r="I20" s="229"/>
      <c r="J20" s="221">
        <f>$O$6</f>
        <v>593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پل مستطیل 2.5 سانت مشکی 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49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332/17</v>
      </c>
      <c r="E32" s="246"/>
      <c r="F32" s="110"/>
      <c r="G32" s="244" t="s">
        <v>11</v>
      </c>
      <c r="H32" s="244"/>
      <c r="I32" s="244"/>
      <c r="J32" s="245">
        <f>$O$6</f>
        <v>593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پلی استر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50</v>
      </c>
      <c r="T34" s="220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 t="s">
        <v>43</v>
      </c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332/17</v>
      </c>
      <c r="E41" s="230"/>
      <c r="F41" s="40"/>
      <c r="G41" s="229" t="s">
        <v>11</v>
      </c>
      <c r="H41" s="229"/>
      <c r="I41" s="229"/>
      <c r="J41" s="221">
        <f>$O$6</f>
        <v>593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2021-06-28T11:03:03Z</cp:lastPrinted>
  <dcterms:created xsi:type="dcterms:W3CDTF">2018-11-04T09:48:07Z</dcterms:created>
  <dcterms:modified xsi:type="dcterms:W3CDTF">2021-06-28T11:03:18Z</dcterms:modified>
</cp:coreProperties>
</file>