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<sst xmlns="http://schemas.openxmlformats.org/spreadsheetml/2006/main" count="111" uniqueCount="49">
  <si>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</si>
  <si>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</si>
  <si>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</si>
  <si>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</si>
  <si>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</si>
  <si>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</si>
  <si>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</si>
  <si>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</si>
  <si>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</si>
  <si>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</si>
  <si>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</si>
  <si>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</si>
  <si>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</si>
  <si>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</si>
  <si>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</si>
  <si>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</si>
  <si>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</si>
  <si>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</si>
  <si>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</si>
  <si>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</si>
  <si>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</si>
  <si>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</si>
  <si>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</si>
  <si>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</si>
  <si>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</si>
  <si>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</si>
  <si>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</si>
  <si>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</si>
  <si>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</si>
  <si>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</si>
  <si>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</si>
  <si>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</si>
  <si>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</si>
  <si>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</si>
  <si>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</si>
  <si>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</si>
  <si>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</si>
  <si>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</si>
  <si>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</si>
  <si>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</si>
  <si>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</si>
  <si>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</si>
  <si>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</si>
  <si>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کفی نایک بژ</t>
  </si>
  <si>
    <t xml:space="preserve">برچسب 10 سانت نرم </t>
  </si>
  <si>
    <t>برچسب 10 سانت زبر</t>
  </si>
  <si>
    <t xml:space="preserve">رول </t>
  </si>
  <si>
    <t xml:space="preserve">کالباسی </t>
  </si>
  <si>
    <t xml:space="preserve">فوم سنگی پشتف تر کالباسی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</si>
</sst>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2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17" sqref="T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8" t="s">
        <v>32</v>
      </c>
      <c r="C1" s="319"/>
      <c r="D1" s="320"/>
      <c r="E1" s="320"/>
      <c r="F1" s="321" t="s">
        <v>35</v>
      </c>
      <c r="G1" s="321"/>
      <c r="H1" s="321"/>
      <c r="I1" s="321"/>
      <c r="J1" s="321"/>
      <c r="K1" s="321"/>
      <c r="L1" s="321"/>
      <c r="M1" s="120"/>
      <c r="N1" s="316"/>
      <c r="O1" s="103"/>
      <c r="P1" s="299"/>
      <c r="Q1" s="299"/>
      <c r="R1" s="102"/>
      <c r="S1" s="101"/>
    </row>
    <row r="2" spans="2:36" ht="15.75" customHeight="1" x14ac:dyDescent="0.75">
      <c r="B2" s="310" t="s">
        <v>33</v>
      </c>
      <c r="C2" s="311"/>
      <c r="D2" s="117">
        <v>23</v>
      </c>
      <c r="E2" s="117">
        <v>4</v>
      </c>
      <c r="F2" s="117">
        <v>1401</v>
      </c>
      <c r="G2" s="99"/>
      <c r="H2" s="314" t="s">
        <v>37</v>
      </c>
      <c r="I2" s="315"/>
      <c r="J2" s="122"/>
      <c r="K2" s="118" t="s">
        <v>36</v>
      </c>
      <c r="L2" s="121"/>
      <c r="M2" s="121"/>
      <c r="N2" s="317"/>
      <c r="O2" s="112"/>
      <c r="Q2" s="3"/>
      <c r="R2" s="3"/>
    </row>
    <row r="3" spans="2:36" ht="15.75" customHeight="1" x14ac:dyDescent="0.2">
      <c r="B3" s="312" t="s">
        <v>34</v>
      </c>
      <c r="C3" s="313"/>
      <c r="D3" s="117"/>
      <c r="E3" s="117"/>
      <c r="F3" s="117">
        <v>1401</v>
      </c>
      <c r="G3" s="99"/>
      <c r="H3" s="314" t="s">
        <v>38</v>
      </c>
      <c r="I3" s="315"/>
      <c r="J3" s="122"/>
      <c r="K3" s="118" t="s">
        <v>36</v>
      </c>
      <c r="L3" s="98"/>
      <c r="M3" s="205" t="s">
        <v>41</v>
      </c>
      <c r="N3" s="205"/>
      <c r="O3" s="155"/>
      <c r="Q3" s="3"/>
      <c r="R3" s="3"/>
    </row>
    <row r="4" spans="2:36" ht="15.75" customHeight="1" x14ac:dyDescent="0.25">
      <c r="B4" s="310" t="s">
        <v>40</v>
      </c>
      <c r="C4" s="311"/>
      <c r="D4" s="116"/>
      <c r="E4" s="119"/>
      <c r="F4" s="117">
        <v>1401</v>
      </c>
      <c r="G4" s="99"/>
      <c r="H4" s="314" t="s">
        <v>39</v>
      </c>
      <c r="I4" s="315"/>
      <c r="J4" s="123"/>
      <c r="K4" s="118" t="s">
        <v>36</v>
      </c>
      <c r="L4" s="98"/>
      <c r="M4" s="205"/>
      <c r="N4" s="205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300" t="s">
        <v>31</v>
      </c>
      <c r="C6" s="301"/>
      <c r="D6" s="301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7" t="s">
        <v>11</v>
      </c>
      <c r="O6" s="239">
        <v>24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302">
        <v>334.4</v>
      </c>
      <c r="C7" s="303"/>
      <c r="D7" s="303"/>
      <c r="E7" s="91" t="s">
        <v>28</v>
      </c>
      <c r="F7" s="90">
        <f>R7</f>
        <v>45</v>
      </c>
      <c r="G7" s="90">
        <f t="shared" si="0"/>
        <v>45</v>
      </c>
      <c r="H7" s="90">
        <f t="shared" si="0"/>
        <v>45</v>
      </c>
      <c r="I7" s="90">
        <f t="shared" si="0"/>
        <v>22</v>
      </c>
      <c r="J7" s="90">
        <f t="shared" si="0"/>
        <v>23</v>
      </c>
      <c r="K7" s="90">
        <f t="shared" si="0"/>
        <v>0</v>
      </c>
      <c r="L7" s="90">
        <f t="shared" si="0"/>
        <v>0</v>
      </c>
      <c r="M7" s="90">
        <f t="shared" ref="M7" si="1">Y7</f>
        <v>180</v>
      </c>
      <c r="N7" s="238"/>
      <c r="O7" s="240"/>
      <c r="P7" s="89"/>
      <c r="Q7" s="88" t="s">
        <v>28</v>
      </c>
      <c r="R7" s="87">
        <v>45</v>
      </c>
      <c r="S7" s="87">
        <v>45</v>
      </c>
      <c r="T7" s="87">
        <v>45</v>
      </c>
      <c r="U7" s="87">
        <v>22</v>
      </c>
      <c r="V7" s="87">
        <v>23</v>
      </c>
      <c r="W7" s="87"/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2"/>
      <c r="C8" s="303"/>
      <c r="D8" s="303"/>
      <c r="E8" s="306" t="s">
        <v>27</v>
      </c>
      <c r="F8" s="298"/>
      <c r="G8" s="298"/>
      <c r="H8" s="298"/>
      <c r="I8" s="298"/>
      <c r="J8" s="298"/>
      <c r="K8" s="298"/>
      <c r="L8" s="298"/>
      <c r="M8" s="291"/>
      <c r="N8" s="241" t="s">
        <v>26</v>
      </c>
      <c r="O8" s="243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4"/>
      <c r="C9" s="305"/>
      <c r="D9" s="305"/>
      <c r="E9" s="307"/>
      <c r="F9" s="268"/>
      <c r="G9" s="268"/>
      <c r="H9" s="268"/>
      <c r="I9" s="268"/>
      <c r="J9" s="268"/>
      <c r="K9" s="268"/>
      <c r="L9" s="268"/>
      <c r="M9" s="292"/>
      <c r="N9" s="242"/>
      <c r="O9" s="244"/>
      <c r="P9" s="74"/>
      <c r="Q9" s="308" t="s">
        <v>25</v>
      </c>
      <c r="R9" s="30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4" t="s">
        <v>24</v>
      </c>
      <c r="D11" s="294"/>
      <c r="E11" s="294"/>
      <c r="F11" s="53" t="s">
        <v>6</v>
      </c>
      <c r="G11" s="295" t="s">
        <v>9</v>
      </c>
      <c r="H11" s="295"/>
      <c r="I11" s="295" t="s">
        <v>5</v>
      </c>
      <c r="J11" s="295"/>
      <c r="K11" s="296" t="s">
        <v>8</v>
      </c>
      <c r="L11" s="297"/>
      <c r="M11" s="288" t="s">
        <v>10</v>
      </c>
      <c r="N11" s="289"/>
      <c r="O11" s="290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282" t="str">
        <f>IF(S12="","",S12)</f>
        <v xml:space="preserve">فوم سنگی پشتف تر کالباسی </v>
      </c>
      <c r="D12" s="283"/>
      <c r="E12" s="284"/>
      <c r="F12" s="19" t="str">
        <f>IF(C12="","",IF(U12="","",U12))</f>
        <v>متر</v>
      </c>
      <c r="G12" s="183">
        <f>IF(C12="","",$M$7)</f>
        <v>180</v>
      </c>
      <c r="H12" s="183"/>
      <c r="I12" s="173">
        <f>IF(C12="","",AA12)</f>
        <v>9</v>
      </c>
      <c r="J12" s="173"/>
      <c r="K12" s="184"/>
      <c r="L12" s="285"/>
      <c r="M12" s="245"/>
      <c r="N12" s="246"/>
      <c r="O12" s="247"/>
      <c r="P12" s="49"/>
      <c r="Q12" s="71">
        <v>1</v>
      </c>
      <c r="R12" s="124"/>
      <c r="S12" s="286" t="s">
        <v>48</v>
      </c>
      <c r="T12" s="287"/>
      <c r="U12" s="125" t="s">
        <v>42</v>
      </c>
      <c r="V12" s="126">
        <v>27</v>
      </c>
      <c r="X12" s="22"/>
      <c r="Y12" s="22"/>
      <c r="AA12" s="6">
        <f>($M$7*V12)/$S$9</f>
        <v>9</v>
      </c>
    </row>
    <row r="13" spans="2:36" ht="19.7" customHeight="1" x14ac:dyDescent="0.2">
      <c r="B13" s="46">
        <v>2</v>
      </c>
      <c r="C13" s="170" t="str">
        <f>IF(S13="","",S13)</f>
        <v xml:space="preserve">برچسب 10 سانت نرم </v>
      </c>
      <c r="D13" s="170"/>
      <c r="E13" s="170"/>
      <c r="F13" s="19" t="str">
        <f>IF(C13="","",IF(U13="","",U13))</f>
        <v xml:space="preserve">رول </v>
      </c>
      <c r="G13" s="183">
        <f>IF(C13="","",$M$7)</f>
        <v>180</v>
      </c>
      <c r="H13" s="183"/>
      <c r="I13" s="173">
        <f>IF(C13="","",AA13)</f>
        <v>0.1953333333333333</v>
      </c>
      <c r="J13" s="173"/>
      <c r="K13" s="188"/>
      <c r="L13" s="293"/>
      <c r="M13" s="245"/>
      <c r="N13" s="246"/>
      <c r="O13" s="247"/>
      <c r="P13" s="45"/>
      <c r="Q13" s="70">
        <v>2</v>
      </c>
      <c r="R13" s="127"/>
      <c r="S13" s="265" t="s">
        <v>44</v>
      </c>
      <c r="T13" s="266"/>
      <c r="U13" s="125" t="s">
        <v>46</v>
      </c>
      <c r="V13" s="129">
        <v>0.58599999999999997</v>
      </c>
      <c r="X13" s="22"/>
      <c r="Y13" s="22"/>
      <c r="AA13" s="6">
        <f t="shared" ref="AA13:AA15" si="2">($M$7*V13)/$S$9</f>
        <v>0.1953333333333333</v>
      </c>
    </row>
    <row r="14" spans="2:36" ht="19.7" customHeight="1" x14ac:dyDescent="0.2">
      <c r="B14" s="46">
        <v>3</v>
      </c>
      <c r="C14" s="170" t="str">
        <f>IF(S14="","",S14)</f>
        <v>برچسب 10 سانت زبر</v>
      </c>
      <c r="D14" s="170"/>
      <c r="E14" s="170"/>
      <c r="F14" s="19" t="str">
        <f>IF(C14="","",IF(U14="","",U14))</f>
        <v xml:space="preserve">رول </v>
      </c>
      <c r="G14" s="183">
        <f>IF(C14="","",$M$7)</f>
        <v>180</v>
      </c>
      <c r="H14" s="183"/>
      <c r="I14" s="173">
        <f>IF(C14="","",AA14)</f>
        <v>0.1953333333333333</v>
      </c>
      <c r="J14" s="173"/>
      <c r="K14" s="174"/>
      <c r="L14" s="175"/>
      <c r="M14" s="245"/>
      <c r="N14" s="246"/>
      <c r="O14" s="247"/>
      <c r="P14" s="11"/>
      <c r="Q14" s="70">
        <v>3</v>
      </c>
      <c r="R14" s="127"/>
      <c r="S14" s="265" t="s">
        <v>45</v>
      </c>
      <c r="T14" s="266"/>
      <c r="U14" s="128" t="s">
        <v>46</v>
      </c>
      <c r="V14" s="130">
        <v>0.58599999999999997</v>
      </c>
      <c r="X14" s="22"/>
      <c r="Y14" s="22"/>
      <c r="AA14" s="6">
        <f t="shared" si="2"/>
        <v>0.1953333333333333</v>
      </c>
    </row>
    <row r="15" spans="2:36" ht="19.7" customHeight="1" thickBot="1" x14ac:dyDescent="0.25">
      <c r="B15" s="69">
        <v>4</v>
      </c>
      <c r="C15" s="274" t="str">
        <f>IF(S15="","",S15)</f>
        <v/>
      </c>
      <c r="D15" s="274"/>
      <c r="E15" s="274"/>
      <c r="F15" s="68" t="str">
        <f>IF(C15="","",IF(U15="","",U15))</f>
        <v/>
      </c>
      <c r="G15" s="275" t="str">
        <f>IF(C15="","",$M$7)</f>
        <v/>
      </c>
      <c r="H15" s="275"/>
      <c r="I15" s="276" t="str">
        <f>IF(C15="","",AA15)</f>
        <v/>
      </c>
      <c r="J15" s="276"/>
      <c r="K15" s="277"/>
      <c r="L15" s="278"/>
      <c r="M15" s="245"/>
      <c r="N15" s="246"/>
      <c r="O15" s="247"/>
      <c r="P15" s="45"/>
      <c r="Q15" s="67">
        <v>4</v>
      </c>
      <c r="R15" s="131"/>
      <c r="S15" s="272"/>
      <c r="T15" s="273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8"/>
      <c r="C18" s="248"/>
      <c r="D18" s="248"/>
      <c r="E18" s="248"/>
      <c r="F18" s="248"/>
      <c r="G18" s="248"/>
      <c r="H18" s="248"/>
      <c r="I18" s="248"/>
      <c r="J18" s="248"/>
      <c r="K18" s="248"/>
      <c r="L18" s="248"/>
      <c r="M18" s="248"/>
      <c r="N18" s="248"/>
      <c r="O18" s="248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4" t="s">
        <v>12</v>
      </c>
      <c r="C20" s="235"/>
      <c r="D20" s="227">
        <f>$B$7</f>
        <v>334.4</v>
      </c>
      <c r="E20" s="236"/>
      <c r="F20" s="107"/>
      <c r="G20" s="235" t="s">
        <v>11</v>
      </c>
      <c r="H20" s="235"/>
      <c r="I20" s="235"/>
      <c r="J20" s="227">
        <f>$O$6</f>
        <v>24</v>
      </c>
      <c r="K20" s="227"/>
      <c r="L20" s="227"/>
      <c r="M20" s="228" t="s">
        <v>10</v>
      </c>
      <c r="N20" s="229"/>
      <c r="O20" s="23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6"/>
      <c r="F21" s="31" t="s">
        <v>6</v>
      </c>
      <c r="G21" s="257" t="s">
        <v>9</v>
      </c>
      <c r="H21" s="258"/>
      <c r="I21" s="259" t="s">
        <v>5</v>
      </c>
      <c r="J21" s="260"/>
      <c r="K21" s="261" t="s">
        <v>8</v>
      </c>
      <c r="L21" s="262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/>
      </c>
      <c r="D22" s="163"/>
      <c r="E22" s="163"/>
      <c r="F22" s="27" t="str">
        <f>IF(C22="","",IF(U22="","",U22))</f>
        <v/>
      </c>
      <c r="G22" s="164" t="str">
        <f>IF(C22="","",$M$7)</f>
        <v/>
      </c>
      <c r="H22" s="164"/>
      <c r="I22" s="165" t="str">
        <f>IF(C22="","",AA22)</f>
        <v/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/>
      <c r="T22" s="168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9"/>
      <c r="T24" s="279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80" t="str">
        <f>IF(S25="","",S25)</f>
        <v/>
      </c>
      <c r="D25" s="281"/>
      <c r="E25" s="281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63" t="s">
        <v>30</v>
      </c>
      <c r="C30" s="264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64" t="s">
        <v>29</v>
      </c>
      <c r="L30" s="269"/>
      <c r="M30" s="229" t="s">
        <v>10</v>
      </c>
      <c r="N30" s="229"/>
      <c r="O30" s="23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7" t="s">
        <v>28</v>
      </c>
      <c r="C31" s="268"/>
      <c r="D31" s="111">
        <f>F7</f>
        <v>45</v>
      </c>
      <c r="E31" s="111">
        <f t="shared" ref="E31:J31" si="5">G7</f>
        <v>45</v>
      </c>
      <c r="F31" s="111">
        <f t="shared" si="5"/>
        <v>45</v>
      </c>
      <c r="G31" s="111">
        <f t="shared" si="5"/>
        <v>22</v>
      </c>
      <c r="H31" s="111">
        <f t="shared" si="5"/>
        <v>23</v>
      </c>
      <c r="I31" s="111">
        <f t="shared" si="5"/>
        <v>0</v>
      </c>
      <c r="J31" s="111">
        <f t="shared" si="5"/>
        <v>0</v>
      </c>
      <c r="K31" s="270">
        <f>J31+I31+H31+G31+F31+E31+D31</f>
        <v>180</v>
      </c>
      <c r="L31" s="271"/>
      <c r="M31" s="254"/>
      <c r="N31" s="254"/>
      <c r="O31" s="255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9" t="s">
        <v>12</v>
      </c>
      <c r="C32" s="250"/>
      <c r="D32" s="251">
        <f>$B$7</f>
        <v>334.4</v>
      </c>
      <c r="E32" s="252"/>
      <c r="F32" s="110"/>
      <c r="G32" s="250" t="s">
        <v>11</v>
      </c>
      <c r="H32" s="250"/>
      <c r="I32" s="250"/>
      <c r="J32" s="251">
        <f>$O$6</f>
        <v>24</v>
      </c>
      <c r="K32" s="251"/>
      <c r="L32" s="251"/>
      <c r="M32" s="253"/>
      <c r="N32" s="254"/>
      <c r="O32" s="255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21"/>
      <c r="N33" s="222"/>
      <c r="O33" s="223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>کفی نایک بژ</v>
      </c>
      <c r="D34" s="217"/>
      <c r="E34" s="218"/>
      <c r="F34" s="19" t="str">
        <f>IF(C34="","",IF(U34="","",U34))</f>
        <v>متر</v>
      </c>
      <c r="G34" s="183">
        <f>IF(C34="","",$M$7)</f>
        <v>180</v>
      </c>
      <c r="H34" s="183"/>
      <c r="I34" s="173">
        <f>IF(C34="","",AA34)</f>
        <v>9.6666666666666661</v>
      </c>
      <c r="J34" s="173"/>
      <c r="K34" s="184"/>
      <c r="L34" s="185"/>
      <c r="M34" s="221"/>
      <c r="N34" s="222"/>
      <c r="O34" s="223"/>
      <c r="P34" s="49"/>
      <c r="Q34" s="26">
        <v>1</v>
      </c>
      <c r="R34" s="48"/>
      <c r="S34" s="219" t="s">
        <v>43</v>
      </c>
      <c r="T34" s="220"/>
      <c r="U34" s="24" t="s">
        <v>42</v>
      </c>
      <c r="V34" s="47">
        <v>29</v>
      </c>
      <c r="X34" s="22"/>
      <c r="Y34" s="22"/>
      <c r="AA34" s="6">
        <f>($M$7*V34)/$S$9</f>
        <v>9.6666666666666661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24"/>
      <c r="N35" s="225"/>
      <c r="O35" s="226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31"/>
      <c r="D38" s="62" t="s">
        <v>20</v>
      </c>
      <c r="E38" s="61" t="s">
        <v>19</v>
      </c>
      <c r="F38" s="61"/>
      <c r="G38" s="61" t="s">
        <v>18</v>
      </c>
      <c r="H38" s="60"/>
      <c r="I38" s="232" t="s">
        <v>17</v>
      </c>
      <c r="J38" s="232"/>
      <c r="K38" s="233"/>
      <c r="L38" s="233"/>
      <c r="M38" s="23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4" t="s">
        <v>12</v>
      </c>
      <c r="C41" s="235"/>
      <c r="D41" s="227">
        <f>$B$7</f>
        <v>334.4</v>
      </c>
      <c r="E41" s="236"/>
      <c r="F41" s="40"/>
      <c r="G41" s="235" t="s">
        <v>11</v>
      </c>
      <c r="H41" s="235"/>
      <c r="I41" s="235"/>
      <c r="J41" s="227">
        <f>$O$6</f>
        <v>24</v>
      </c>
      <c r="K41" s="227"/>
      <c r="L41" s="227"/>
      <c r="M41" s="228" t="s">
        <v>10</v>
      </c>
      <c r="N41" s="229"/>
      <c r="O41" s="23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2022-07-16T04:02:15Z</cp:lastPrinted>
  <dcterms:created xsi:type="dcterms:W3CDTF">2018-11-04T09:48:07Z</dcterms:created>
  <dcterms:modified xsi:type="dcterms:W3CDTF">2022-07-16T04:02:17Z</dcterms:modified>
</cp:coreProperties>
</file>