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<sst xmlns="http://schemas.openxmlformats.org/spreadsheetml/2006/main" count="110" uniqueCount="49">
  <si>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</si>
  <si>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</si>
  <si>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</si>
  <si>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</si>
  <si>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</si>
  <si>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</si>
  <si>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</si>
  <si>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</si>
  <si>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</si>
  <si>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</si>
  <si>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</si>
  <si>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</si>
  <si>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</si>
  <si>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</si>
  <si>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</si>
  <si>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</si>
  <si>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</si>
  <si>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</si>
  <si>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</si>
  <si>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</si>
  <si>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</si>
  <si>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</si>
  <si>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</si>
  <si>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</si>
  <si>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</si>
  <si>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</si>
  <si>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</si>
  <si>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</si>
  <si>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</si>
  <si>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</si>
  <si>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</si>
  <si>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</si>
  <si>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</si>
  <si>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</si>
  <si>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</si>
  <si>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</si>
  <si>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</si>
  <si>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</si>
  <si>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</si>
  <si>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</si>
  <si>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</si>
  <si>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</si>
  <si>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</si>
  <si>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</si>
  <si>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adidas</t>
  </si>
  <si>
    <t>چاپ</t>
  </si>
  <si>
    <t>338/4</t>
  </si>
  <si>
    <t>قرمز</t>
  </si>
  <si>
    <t xml:space="preserve">کفشی فتر فوم سنگی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</si>
</sst>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3" sqref="S13:T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1170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9</v>
      </c>
      <c r="E2" s="117">
        <v>5</v>
      </c>
      <c r="F2" s="117">
        <v>1399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1399</v>
      </c>
      <c r="G3" s="99"/>
      <c r="H3" s="315" t="s">
        <v>38</v>
      </c>
      <c r="I3" s="316"/>
      <c r="J3" s="122"/>
      <c r="K3" s="118" t="s">
        <v>36</v>
      </c>
      <c r="L3" s="98"/>
      <c r="M3" s="205" t="s">
        <v>41</v>
      </c>
      <c r="N3" s="205"/>
      <c r="O3" s="317" t="s">
        <v>45</v>
      </c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1399</v>
      </c>
      <c r="G4" s="99"/>
      <c r="H4" s="315" t="s">
        <v>39</v>
      </c>
      <c r="I4" s="316"/>
      <c r="J4" s="123"/>
      <c r="K4" s="118" t="s">
        <v>36</v>
      </c>
      <c r="L4" s="98"/>
      <c r="M4" s="205"/>
      <c r="N4" s="205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31</v>
      </c>
      <c r="C6" s="302"/>
      <c r="D6" s="302"/>
      <c r="E6" s="95" t="s">
        <v>30</v>
      </c>
      <c r="F6" s="94">
        <f>R6</f>
        <v>41</v>
      </c>
      <c r="G6" s="94">
        <f t="shared" ref="G6:L7" si="0">S6</f>
        <v>42</v>
      </c>
      <c r="H6" s="94">
        <f t="shared" si="0"/>
        <v>43</v>
      </c>
      <c r="I6" s="94">
        <f t="shared" si="0"/>
        <v>44</v>
      </c>
      <c r="J6" s="94">
        <f t="shared" si="0"/>
        <v>45</v>
      </c>
      <c r="K6" s="94">
        <f t="shared" si="0"/>
        <v>0</v>
      </c>
      <c r="L6" s="94">
        <f t="shared" si="0"/>
        <v>0</v>
      </c>
      <c r="M6" s="93" t="s">
        <v>29</v>
      </c>
      <c r="N6" s="237" t="s">
        <v>11</v>
      </c>
      <c r="O6" s="239">
        <v>13</v>
      </c>
      <c r="P6" s="84"/>
      <c r="Q6" s="92" t="s">
        <v>30</v>
      </c>
      <c r="R6" s="134">
        <v>41</v>
      </c>
      <c r="S6" s="135">
        <v>42</v>
      </c>
      <c r="T6" s="135">
        <v>43</v>
      </c>
      <c r="U6" s="135">
        <v>44</v>
      </c>
      <c r="V6" s="135">
        <v>45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303" t="s">
        <v>46</v>
      </c>
      <c r="C7" s="304"/>
      <c r="D7" s="304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50</v>
      </c>
      <c r="I7" s="90">
        <f t="shared" si="0"/>
        <v>50</v>
      </c>
      <c r="J7" s="90">
        <f t="shared" si="0"/>
        <v>20</v>
      </c>
      <c r="K7" s="90">
        <f t="shared" si="0"/>
        <v>0</v>
      </c>
      <c r="L7" s="90">
        <f t="shared" si="0"/>
        <v>0</v>
      </c>
      <c r="M7" s="90">
        <f t="shared" ref="M7" si="1">Y7</f>
        <v>160</v>
      </c>
      <c r="N7" s="238"/>
      <c r="O7" s="240"/>
      <c r="P7" s="89"/>
      <c r="Q7" s="88" t="s">
        <v>28</v>
      </c>
      <c r="R7" s="87">
        <v>20</v>
      </c>
      <c r="S7" s="87">
        <v>20</v>
      </c>
      <c r="T7" s="87">
        <v>50</v>
      </c>
      <c r="U7" s="87">
        <v>50</v>
      </c>
      <c r="V7" s="87">
        <v>20</v>
      </c>
      <c r="W7" s="87"/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1" t="s">
        <v>26</v>
      </c>
      <c r="O8" s="243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2"/>
      <c r="O9" s="244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 xml:space="preserve">کفشی فتر فوم سنگی قرمز </v>
      </c>
      <c r="D12" s="284"/>
      <c r="E12" s="285"/>
      <c r="F12" s="19" t="str">
        <f>IF(C12="","",IF(U12="","",U12))</f>
        <v>متر</v>
      </c>
      <c r="G12" s="183">
        <f>IF(C12="","",$M$7)</f>
        <v>160</v>
      </c>
      <c r="H12" s="183"/>
      <c r="I12" s="173">
        <f>IF(C12="","",AA12)</f>
        <v>4.9985185185185186</v>
      </c>
      <c r="J12" s="173"/>
      <c r="K12" s="184"/>
      <c r="L12" s="286"/>
      <c r="M12" s="245" t="s">
        <v>44</v>
      </c>
      <c r="N12" s="246"/>
      <c r="O12" s="247"/>
      <c r="P12" s="49"/>
      <c r="Q12" s="71">
        <v>1</v>
      </c>
      <c r="R12" s="124"/>
      <c r="S12" s="287" t="s">
        <v>48</v>
      </c>
      <c r="T12" s="288"/>
      <c r="U12" s="125" t="s">
        <v>42</v>
      </c>
      <c r="V12" s="126">
        <v>16.87</v>
      </c>
      <c r="X12" s="22"/>
      <c r="Y12" s="22"/>
      <c r="AA12" s="6">
        <f>($M$7*V12)/$S$9</f>
        <v>4.9985185185185186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94"/>
      <c r="M13" s="248"/>
      <c r="N13" s="246"/>
      <c r="O13" s="247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338/4</v>
      </c>
      <c r="E20" s="236"/>
      <c r="F20" s="107"/>
      <c r="G20" s="235" t="s">
        <v>11</v>
      </c>
      <c r="H20" s="235"/>
      <c r="I20" s="235"/>
      <c r="J20" s="227">
        <f>$O$6</f>
        <v>13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30</v>
      </c>
      <c r="C30" s="265"/>
      <c r="D30" s="94">
        <f>F6</f>
        <v>41</v>
      </c>
      <c r="E30" s="94">
        <f t="shared" ref="E30:J30" si="4">G6</f>
        <v>42</v>
      </c>
      <c r="F30" s="94">
        <f t="shared" si="4"/>
        <v>43</v>
      </c>
      <c r="G30" s="94">
        <f t="shared" si="4"/>
        <v>44</v>
      </c>
      <c r="H30" s="94">
        <f t="shared" si="4"/>
        <v>45</v>
      </c>
      <c r="I30" s="94">
        <f t="shared" si="4"/>
        <v>0</v>
      </c>
      <c r="J30" s="94">
        <f t="shared" si="4"/>
        <v>0</v>
      </c>
      <c r="K30" s="265" t="s">
        <v>29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28</v>
      </c>
      <c r="C31" s="269"/>
      <c r="D31" s="111">
        <f>F7</f>
        <v>20</v>
      </c>
      <c r="E31" s="111">
        <f t="shared" ref="E31:J31" si="5">G7</f>
        <v>20</v>
      </c>
      <c r="F31" s="111">
        <f t="shared" si="5"/>
        <v>50</v>
      </c>
      <c r="G31" s="111">
        <f t="shared" si="5"/>
        <v>50</v>
      </c>
      <c r="H31" s="111">
        <f t="shared" si="5"/>
        <v>20</v>
      </c>
      <c r="I31" s="111">
        <f t="shared" si="5"/>
        <v>0</v>
      </c>
      <c r="J31" s="111">
        <f t="shared" si="5"/>
        <v>0</v>
      </c>
      <c r="K31" s="271">
        <f>J31+I31+H31+G31+F31+E31+D31</f>
        <v>160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338/4</v>
      </c>
      <c r="E32" s="253"/>
      <c r="F32" s="110"/>
      <c r="G32" s="251" t="s">
        <v>11</v>
      </c>
      <c r="H32" s="251"/>
      <c r="I32" s="251"/>
      <c r="J32" s="252">
        <f>$O$6</f>
        <v>13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نایک بژ</v>
      </c>
      <c r="D34" s="217"/>
      <c r="E34" s="218"/>
      <c r="F34" s="19" t="str">
        <f>IF(C34="","",IF(U34="","",U34))</f>
        <v>متر</v>
      </c>
      <c r="G34" s="183">
        <f>IF(C34="","",$M$7)</f>
        <v>160</v>
      </c>
      <c r="H34" s="183"/>
      <c r="I34" s="173">
        <f>IF(C34="","",AA34)</f>
        <v>8.5925925925925934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43</v>
      </c>
      <c r="T34" s="220"/>
      <c r="U34" s="24" t="s">
        <v>42</v>
      </c>
      <c r="V34" s="47">
        <v>29</v>
      </c>
      <c r="X34" s="22"/>
      <c r="Y34" s="22"/>
      <c r="AA34" s="6">
        <f>($M$7*V34)/$S$9</f>
        <v>8.5925925925925934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338/4</v>
      </c>
      <c r="E41" s="236"/>
      <c r="F41" s="40"/>
      <c r="G41" s="235" t="s">
        <v>11</v>
      </c>
      <c r="H41" s="235"/>
      <c r="I41" s="235"/>
      <c r="J41" s="227">
        <f>$O$6</f>
        <v>13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2020-08-02T04:08:47Z</cp:lastPrinted>
  <dcterms:created xsi:type="dcterms:W3CDTF">2018-11-04T09:48:07Z</dcterms:created>
  <dcterms:modified xsi:type="dcterms:W3CDTF">2020-08-02T04:08:49Z</dcterms:modified>
</cp:coreProperties>
</file>