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<sst xmlns="http://schemas.openxmlformats.org/spreadsheetml/2006/main" count="112" uniqueCount="51">
  <si>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</si>
  <si>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</si>
  <si>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</si>
  <si>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</si>
  <si>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</si>
  <si>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</si>
  <si>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</si>
  <si>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</si>
  <si>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</si>
  <si>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</si>
  <si>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</si>
  <si>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</si>
  <si>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</si>
  <si>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</si>
  <si>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</si>
  <si>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</si>
  <si>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</si>
  <si>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</si>
  <si>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</si>
  <si>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</si>
  <si>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</si>
  <si>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</si>
  <si>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</si>
  <si>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</si>
  <si>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</si>
  <si>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</si>
  <si>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</si>
  <si>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</si>
  <si>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</si>
  <si>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</si>
  <si>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</si>
  <si>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</si>
  <si>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</si>
  <si>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</si>
  <si>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</si>
  <si>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</si>
  <si>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</si>
  <si>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</si>
  <si>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</si>
  <si>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</si>
  <si>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</si>
  <si>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</si>
  <si>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</si>
  <si>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339/1</t>
  </si>
  <si>
    <t>دوبله جورابگیر</t>
  </si>
  <si>
    <t>میخ زیر و رو نیکل</t>
  </si>
  <si>
    <t>عدد</t>
  </si>
  <si>
    <t>کفی نایک بژ</t>
  </si>
  <si>
    <t xml:space="preserve">تایم استاندارد 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</si>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</sst>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6" sqref="R16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0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18</v>
      </c>
      <c r="E2" s="117">
        <v>4</v>
      </c>
      <c r="F2" s="117">
        <v>1400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1400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311"/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1400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25</v>
      </c>
      <c r="G6" s="94">
        <f t="shared" ref="G6:L7" si="0">S6</f>
        <v>26</v>
      </c>
      <c r="H6" s="94">
        <f t="shared" si="0"/>
        <v>27</v>
      </c>
      <c r="I6" s="94">
        <f t="shared" si="0"/>
        <v>28</v>
      </c>
      <c r="J6" s="94">
        <f t="shared" si="0"/>
        <v>29</v>
      </c>
      <c r="K6" s="94">
        <f t="shared" si="0"/>
        <v>30</v>
      </c>
      <c r="L6" s="94">
        <f t="shared" si="0"/>
        <v>0</v>
      </c>
      <c r="M6" s="93" t="s">
        <v>29</v>
      </c>
      <c r="N6" s="233" t="s">
        <v>11</v>
      </c>
      <c r="O6" s="235">
        <v>101</v>
      </c>
      <c r="P6" s="84"/>
      <c r="Q6" s="92" t="s">
        <v>30</v>
      </c>
      <c r="R6" s="134">
        <v>25</v>
      </c>
      <c r="S6" s="135">
        <v>26</v>
      </c>
      <c r="T6" s="135">
        <v>27</v>
      </c>
      <c r="U6" s="135">
        <v>28</v>
      </c>
      <c r="V6" s="135">
        <v>29</v>
      </c>
      <c r="W6" s="135">
        <v>30</v>
      </c>
      <c r="X6" s="136"/>
      <c r="Y6" s="92" t="s">
        <v>29</v>
      </c>
    </row>
    <row r="7" spans="2:36" ht="18" customHeight="1" thickBot="1" x14ac:dyDescent="0.25">
      <c r="B7" s="297" t="s">
        <v>43</v>
      </c>
      <c r="C7" s="298"/>
      <c r="D7" s="298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10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120</v>
      </c>
      <c r="N7" s="234"/>
      <c r="O7" s="236"/>
      <c r="P7" s="89"/>
      <c r="Q7" s="88" t="s">
        <v>28</v>
      </c>
      <c r="R7" s="87">
        <v>10</v>
      </c>
      <c r="S7" s="87">
        <v>10</v>
      </c>
      <c r="T7" s="87">
        <v>10</v>
      </c>
      <c r="U7" s="87">
        <v>30</v>
      </c>
      <c r="V7" s="87">
        <v>30</v>
      </c>
      <c r="W7" s="87">
        <v>30</v>
      </c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 xml:space="preserve">فوم سنگی پشت فتر مشکی </v>
      </c>
      <c r="D12" s="278"/>
      <c r="E12" s="279"/>
      <c r="F12" s="19" t="str">
        <f>IF(C12="","",IF(U12="","",U12))</f>
        <v>متر</v>
      </c>
      <c r="G12" s="185">
        <f>IF(C12="","",$M$7)</f>
        <v>120</v>
      </c>
      <c r="H12" s="185"/>
      <c r="I12" s="174">
        <f>IF(C12="","",AA12)</f>
        <v>4.9333333333333336</v>
      </c>
      <c r="J12" s="174"/>
      <c r="K12" s="186"/>
      <c r="L12" s="280"/>
      <c r="M12" s="241"/>
      <c r="N12" s="242"/>
      <c r="O12" s="243"/>
      <c r="P12" s="49"/>
      <c r="Q12" s="71">
        <v>1</v>
      </c>
      <c r="R12" s="124"/>
      <c r="S12" s="281" t="s">
        <v>50</v>
      </c>
      <c r="T12" s="282"/>
      <c r="U12" s="125" t="s">
        <v>42</v>
      </c>
      <c r="V12" s="126">
        <v>22.2</v>
      </c>
      <c r="X12" s="22"/>
      <c r="Y12" s="22"/>
      <c r="AA12" s="6">
        <f>($M$7*V12)/$S$9</f>
        <v>4.9333333333333336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5" t="str">
        <f>IF(C13="","",$M$7)</f>
        <v/>
      </c>
      <c r="H13" s="185"/>
      <c r="I13" s="174" t="str">
        <f>IF(C13="","",AA13)</f>
        <v/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/>
      <c r="T13" s="262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5" t="str">
        <f>IF(C14="","",$M$7)</f>
        <v/>
      </c>
      <c r="H14" s="185"/>
      <c r="I14" s="174" t="str">
        <f>IF(C14="","",AA14)</f>
        <v/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>
        <v>0.33333333333333331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0" t="s">
        <v>12</v>
      </c>
      <c r="C20" s="231"/>
      <c r="D20" s="223" t="str">
        <f>$B$7</f>
        <v>339/1</v>
      </c>
      <c r="E20" s="232"/>
      <c r="F20" s="107"/>
      <c r="G20" s="231" t="s">
        <v>11</v>
      </c>
      <c r="H20" s="231"/>
      <c r="I20" s="231"/>
      <c r="J20" s="223">
        <f>$O$6</f>
        <v>101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163" t="str">
        <f>IF(S22="","",S22)</f>
        <v>میخ زیر و رو نیکل</v>
      </c>
      <c r="D22" s="164"/>
      <c r="E22" s="164"/>
      <c r="F22" s="27" t="str">
        <f>IF(C22="","",IF(U22="","",U22))</f>
        <v>عدد</v>
      </c>
      <c r="G22" s="165">
        <f>IF(C22="","",$M$7)</f>
        <v>120</v>
      </c>
      <c r="H22" s="165"/>
      <c r="I22" s="166">
        <f>IF(C22="","",AA22)</f>
        <v>240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45</v>
      </c>
      <c r="T22" s="169"/>
      <c r="U22" s="24" t="s">
        <v>46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9" t="s">
        <v>30</v>
      </c>
      <c r="C30" s="260"/>
      <c r="D30" s="94">
        <f>F6</f>
        <v>25</v>
      </c>
      <c r="E30" s="94">
        <f t="shared" ref="E30:J30" si="4">G6</f>
        <v>26</v>
      </c>
      <c r="F30" s="94">
        <f t="shared" si="4"/>
        <v>27</v>
      </c>
      <c r="G30" s="94">
        <f t="shared" si="4"/>
        <v>28</v>
      </c>
      <c r="H30" s="94">
        <f t="shared" si="4"/>
        <v>29</v>
      </c>
      <c r="I30" s="94">
        <f t="shared" si="4"/>
        <v>30</v>
      </c>
      <c r="J30" s="94">
        <f t="shared" si="4"/>
        <v>0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3" t="s">
        <v>28</v>
      </c>
      <c r="C31" s="264"/>
      <c r="D31" s="111">
        <f>F7</f>
        <v>10</v>
      </c>
      <c r="E31" s="111">
        <f t="shared" ref="E31:J31" si="5">G7</f>
        <v>10</v>
      </c>
      <c r="F31" s="111">
        <f t="shared" si="5"/>
        <v>10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66">
        <f>J31+I31+H31+G31+F31+E31+D31</f>
        <v>120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 t="str">
        <f>$B$7</f>
        <v>339/1</v>
      </c>
      <c r="E32" s="248"/>
      <c r="F32" s="110"/>
      <c r="G32" s="246" t="s">
        <v>11</v>
      </c>
      <c r="H32" s="246"/>
      <c r="I32" s="246"/>
      <c r="J32" s="247">
        <f>$O$6</f>
        <v>101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8" t="str">
        <f>IF(S34="","",S34)</f>
        <v>کفی نایک بژ</v>
      </c>
      <c r="D34" s="219"/>
      <c r="E34" s="220"/>
      <c r="F34" s="19" t="str">
        <f>IF(C34="","",IF(U34="","",U34))</f>
        <v>متر</v>
      </c>
      <c r="G34" s="185">
        <f>IF(C34="","",$M$7)</f>
        <v>120</v>
      </c>
      <c r="H34" s="185"/>
      <c r="I34" s="174">
        <f>IF(C34="","",AA34)</f>
        <v>2.6666666666666665</v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 t="s">
        <v>47</v>
      </c>
      <c r="T34" s="222"/>
      <c r="U34" s="24" t="s">
        <v>42</v>
      </c>
      <c r="V34" s="47">
        <v>12</v>
      </c>
      <c r="X34" s="22"/>
      <c r="Y34" s="22"/>
      <c r="AA34" s="6">
        <f>($M$7*V34)/$S$9</f>
        <v>2.6666666666666665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0" t="s">
        <v>12</v>
      </c>
      <c r="C41" s="231"/>
      <c r="D41" s="223" t="str">
        <f>$B$7</f>
        <v>339/1</v>
      </c>
      <c r="E41" s="232"/>
      <c r="F41" s="40"/>
      <c r="G41" s="231" t="s">
        <v>11</v>
      </c>
      <c r="H41" s="231"/>
      <c r="I41" s="231"/>
      <c r="J41" s="223">
        <f>$O$6</f>
        <v>101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2" t="str">
        <f>IF(S43="","",S43)</f>
        <v>دوبله جورابگیر</v>
      </c>
      <c r="D43" s="183"/>
      <c r="E43" s="184"/>
      <c r="F43" s="19" t="str">
        <f>IF(C43="","",IF(U43="","",U43))</f>
        <v>متر</v>
      </c>
      <c r="G43" s="185">
        <f>IF(C43="","",$M$7)</f>
        <v>120</v>
      </c>
      <c r="H43" s="185"/>
      <c r="I43" s="174">
        <f>IF(C43="","",AA43)</f>
        <v>1.3333333333333333</v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 t="s">
        <v>44</v>
      </c>
      <c r="T43" s="189"/>
      <c r="U43" s="24" t="s">
        <v>42</v>
      </c>
      <c r="V43" s="47">
        <v>6</v>
      </c>
      <c r="X43" s="22"/>
      <c r="Y43" s="22"/>
      <c r="AA43" s="6">
        <f>($M$7*V43)/$S$9</f>
        <v>1.3333333333333333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2021-07-10T06:26:49Z</cp:lastPrinted>
  <dcterms:created xsi:type="dcterms:W3CDTF">2018-11-04T09:48:07Z</dcterms:created>
  <dcterms:modified xsi:type="dcterms:W3CDTF">2021-07-10T06:27:03Z</dcterms:modified>
</cp:coreProperties>
</file>