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<sst xmlns="http://schemas.openxmlformats.org/spreadsheetml/2006/main" count="117" uniqueCount="55">
  <si>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</si>
  <si>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</si>
  <si>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</si>
  <si>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</si>
  <si>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</si>
  <si>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</si>
  <si>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</si>
  <si>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</si>
  <si>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</si>
  <si>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</si>
  <si>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</si>
  <si>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</si>
  <si>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</si>
  <si>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</si>
  <si>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</si>
  <si>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</si>
  <si>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</si>
  <si>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</si>
  <si>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</si>
  <si>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</si>
  <si>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</si>
  <si>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</si>
  <si>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</si>
  <si>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</si>
  <si>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</si>
  <si>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</si>
  <si>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</si>
  <si>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</si>
  <si>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</si>
  <si>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</si>
  <si>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</si>
  <si>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</si>
  <si>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</si>
  <si>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</si>
  <si>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</si>
  <si>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</si>
  <si>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</si>
  <si>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</si>
  <si>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</si>
  <si>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</si>
  <si>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</si>
  <si>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</si>
  <si>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</si>
  <si>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</si>
  <si>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کفی نایک بژ</t>
  </si>
  <si>
    <t>خحط</t>
  </si>
  <si>
    <t xml:space="preserve">جورابگیر </t>
  </si>
  <si>
    <t xml:space="preserve">میخ 9 میل نیکل </t>
  </si>
  <si>
    <t>عدد</t>
  </si>
  <si>
    <t>نگین پرچ خور</t>
  </si>
  <si>
    <t>ععد</t>
  </si>
  <si>
    <t xml:space="preserve">تایم استاندارد </t>
  </si>
  <si>
    <t>341/4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</si>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</sst>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423150</xdr:colOff>
      <xdr:row>29</xdr:row>
      <xdr:rowOff>0</xdr:rowOff>
    </xdr:from>
    <xdr:to>
      <xdr:col>14</xdr:col>
      <xdr:colOff>1094317</xdr:colOff>
      <xdr:row>34</xdr:row>
      <xdr:rowOff>211666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6498167"/>
          <a:ext cx="2127434" cy="1354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W7" sqref="W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</v>
      </c>
      <c r="E2" s="117">
        <v>11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43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25</v>
      </c>
      <c r="G6" s="94">
        <f t="shared" ref="G6:L7" si="0">S6</f>
        <v>26</v>
      </c>
      <c r="H6" s="94">
        <f t="shared" si="0"/>
        <v>27</v>
      </c>
      <c r="I6" s="94">
        <f t="shared" si="0"/>
        <v>28</v>
      </c>
      <c r="J6" s="94">
        <f t="shared" si="0"/>
        <v>29</v>
      </c>
      <c r="K6" s="94">
        <f t="shared" si="0"/>
        <v>0</v>
      </c>
      <c r="L6" s="94">
        <f t="shared" si="0"/>
        <v>0</v>
      </c>
      <c r="M6" s="93" t="s">
        <v>29</v>
      </c>
      <c r="N6" s="230" t="s">
        <v>11</v>
      </c>
      <c r="O6" s="232">
        <v>262</v>
      </c>
      <c r="P6" s="84"/>
      <c r="Q6" s="92" t="s">
        <v>30</v>
      </c>
      <c r="R6" s="134">
        <v>25</v>
      </c>
      <c r="S6" s="135">
        <v>26</v>
      </c>
      <c r="T6" s="135">
        <v>27</v>
      </c>
      <c r="U6" s="135">
        <v>28</v>
      </c>
      <c r="V6" s="135">
        <v>29</v>
      </c>
      <c r="W6" s="135"/>
      <c r="X6" s="136"/>
      <c r="Y6" s="92" t="s">
        <v>29</v>
      </c>
    </row>
    <row r="7" spans="2:36" ht="18" customHeight="1" thickBot="1" x14ac:dyDescent="0.3">
      <c r="B7" s="141" t="s">
        <v>52</v>
      </c>
      <c r="C7" s="142"/>
      <c r="D7" s="142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15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1"/>
      <c r="O7" s="233"/>
      <c r="P7" s="89"/>
      <c r="Q7" s="88" t="s">
        <v>28</v>
      </c>
      <c r="R7" s="87">
        <v>15</v>
      </c>
      <c r="S7" s="87">
        <v>30</v>
      </c>
      <c r="T7" s="87">
        <v>30</v>
      </c>
      <c r="U7" s="87">
        <v>30</v>
      </c>
      <c r="V7" s="87">
        <v>15</v>
      </c>
      <c r="W7" s="87"/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120</v>
      </c>
      <c r="H12" s="170"/>
      <c r="I12" s="171">
        <f>IF(C12="","",AA12)</f>
        <v>3.6666666666666665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54</v>
      </c>
      <c r="T12" s="175"/>
      <c r="U12" s="125" t="s">
        <v>42</v>
      </c>
      <c r="V12" s="126">
        <v>16.5</v>
      </c>
      <c r="X12" s="22"/>
      <c r="Y12" s="22"/>
      <c r="AA12" s="6">
        <f>($M$7*V12)/$S$9</f>
        <v>3.6666666666666665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211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1" t="s">
        <v>3</v>
      </c>
      <c r="F16" s="192"/>
      <c r="G16" s="193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341/4</v>
      </c>
      <c r="E20" s="184"/>
      <c r="F20" s="107"/>
      <c r="G20" s="182" t="s">
        <v>11</v>
      </c>
      <c r="H20" s="182"/>
      <c r="I20" s="182"/>
      <c r="J20" s="183">
        <f>$O$6</f>
        <v>262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8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9" t="str">
        <f>IF(S22="","",S22)</f>
        <v xml:space="preserve">میخ 9 میل نیکل </v>
      </c>
      <c r="D22" s="310"/>
      <c r="E22" s="310"/>
      <c r="F22" s="27" t="str">
        <f>IF(C22="","",IF(U22="","",U22))</f>
        <v>عدد</v>
      </c>
      <c r="G22" s="311">
        <f>IF(C22="","",$M$7)</f>
        <v>120</v>
      </c>
      <c r="H22" s="311"/>
      <c r="I22" s="312">
        <f>IF(C22="","",AA22)</f>
        <v>480</v>
      </c>
      <c r="J22" s="312"/>
      <c r="K22" s="313"/>
      <c r="L22" s="314"/>
      <c r="M22" s="301"/>
      <c r="N22" s="302"/>
      <c r="O22" s="158"/>
      <c r="P22" s="11"/>
      <c r="Q22" s="26">
        <v>1</v>
      </c>
      <c r="R22" s="25"/>
      <c r="S22" s="315" t="s">
        <v>47</v>
      </c>
      <c r="T22" s="315"/>
      <c r="U22" s="24" t="s">
        <v>48</v>
      </c>
      <c r="V22" s="23">
        <v>2160</v>
      </c>
      <c r="X22" s="22"/>
      <c r="Y22" s="22"/>
      <c r="AA22" s="6">
        <f>($M$7*V22)/$S$9</f>
        <v>480</v>
      </c>
    </row>
    <row r="23" spans="2:30" s="32" customFormat="1" ht="19.5" customHeight="1" x14ac:dyDescent="0.25">
      <c r="B23" s="21">
        <v>2</v>
      </c>
      <c r="C23" s="270" t="str">
        <f>IF(S23="","",S23)</f>
        <v>نگین پرچ خور</v>
      </c>
      <c r="D23" s="208"/>
      <c r="E23" s="208"/>
      <c r="F23" s="19" t="str">
        <f>IF(C23="","",IF(U23="","",U23))</f>
        <v>ععد</v>
      </c>
      <c r="G23" s="223">
        <f>IF(C23="","",$M$7)</f>
        <v>120</v>
      </c>
      <c r="H23" s="224"/>
      <c r="I23" s="171">
        <f>IF(C23="","",AA23)</f>
        <v>960</v>
      </c>
      <c r="J23" s="171"/>
      <c r="K23" s="209"/>
      <c r="L23" s="210"/>
      <c r="M23" s="301"/>
      <c r="N23" s="302"/>
      <c r="O23" s="158"/>
      <c r="P23" s="109"/>
      <c r="Q23" s="17">
        <v>2</v>
      </c>
      <c r="R23" s="16"/>
      <c r="S23" s="315" t="s">
        <v>49</v>
      </c>
      <c r="T23" s="315"/>
      <c r="U23" s="15" t="s">
        <v>50</v>
      </c>
      <c r="V23" s="14">
        <v>4320</v>
      </c>
      <c r="X23" s="22"/>
      <c r="Y23" s="22"/>
      <c r="AA23" s="6">
        <f t="shared" ref="AA23:AA25" si="3">($M$7*V23)/$S$9</f>
        <v>960</v>
      </c>
    </row>
    <row r="24" spans="2:30" s="32" customFormat="1" ht="19.5" customHeight="1" x14ac:dyDescent="0.25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09"/>
      <c r="L24" s="210"/>
      <c r="M24" s="301"/>
      <c r="N24" s="302"/>
      <c r="O24" s="158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6" t="str">
        <f>IF(C25="","",$M$7)</f>
        <v/>
      </c>
      <c r="H25" s="317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1" t="s">
        <v>3</v>
      </c>
      <c r="F26" s="192"/>
      <c r="G26" s="193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 t="s">
        <v>45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25</v>
      </c>
      <c r="E30" s="94">
        <f t="shared" ref="E30:J30" si="4">G6</f>
        <v>26</v>
      </c>
      <c r="F30" s="94">
        <f t="shared" si="4"/>
        <v>27</v>
      </c>
      <c r="G30" s="94">
        <f t="shared" si="4"/>
        <v>28</v>
      </c>
      <c r="H30" s="94">
        <f t="shared" si="4"/>
        <v>29</v>
      </c>
      <c r="I30" s="94">
        <f t="shared" si="4"/>
        <v>0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15</v>
      </c>
      <c r="I31" s="111">
        <f t="shared" si="5"/>
        <v>0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341/4</v>
      </c>
      <c r="E32" s="258"/>
      <c r="F32" s="110"/>
      <c r="G32" s="256" t="s">
        <v>11</v>
      </c>
      <c r="H32" s="256"/>
      <c r="I32" s="256"/>
      <c r="J32" s="257">
        <f>$O$6</f>
        <v>262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4" t="str">
        <f>IF(S34="","",S34)</f>
        <v>کفی نایک بژ</v>
      </c>
      <c r="D34" s="285"/>
      <c r="E34" s="286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2.8888888888888888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44</v>
      </c>
      <c r="T34" s="289"/>
      <c r="U34" s="24" t="s">
        <v>42</v>
      </c>
      <c r="V34" s="47">
        <v>13</v>
      </c>
      <c r="X34" s="22"/>
      <c r="Y34" s="22"/>
      <c r="AA34" s="6">
        <f>($M$7*V34)/$S$9</f>
        <v>2.8888888888888888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1" t="s">
        <v>3</v>
      </c>
      <c r="F36" s="192"/>
      <c r="G36" s="193"/>
      <c r="H36" s="220" t="s">
        <v>2</v>
      </c>
      <c r="I36" s="221"/>
      <c r="J36" s="222"/>
      <c r="K36" s="214" t="s">
        <v>1</v>
      </c>
      <c r="L36" s="215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341/4</v>
      </c>
      <c r="E41" s="184"/>
      <c r="F41" s="40"/>
      <c r="G41" s="182" t="s">
        <v>11</v>
      </c>
      <c r="H41" s="182"/>
      <c r="I41" s="182"/>
      <c r="J41" s="183">
        <f>$O$6</f>
        <v>262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5" t="str">
        <f>IF(S43="","",S43)</f>
        <v xml:space="preserve">جورابگیر </v>
      </c>
      <c r="D43" s="296"/>
      <c r="E43" s="297"/>
      <c r="F43" s="19" t="str">
        <f>IF(C43="","",IF(U43="","",U43))</f>
        <v>متر</v>
      </c>
      <c r="G43" s="170">
        <f>IF(C43="","",$M$7)</f>
        <v>120</v>
      </c>
      <c r="H43" s="170"/>
      <c r="I43" s="171">
        <f>IF(C43="","",AA43)</f>
        <v>1.3333333333333333</v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 t="s">
        <v>46</v>
      </c>
      <c r="T43" s="299"/>
      <c r="U43" s="24" t="s">
        <v>42</v>
      </c>
      <c r="V43" s="47">
        <v>6</v>
      </c>
      <c r="X43" s="22"/>
      <c r="Y43" s="22"/>
      <c r="AA43" s="6">
        <f>($M$7*V43)/$S$9</f>
        <v>1.3333333333333333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 t="s">
        <v>42</v>
      </c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1" t="s">
        <v>3</v>
      </c>
      <c r="F45" s="192"/>
      <c r="G45" s="193"/>
      <c r="H45" s="220" t="s">
        <v>2</v>
      </c>
      <c r="I45" s="221"/>
      <c r="J45" s="222"/>
      <c r="K45" s="214" t="s">
        <v>1</v>
      </c>
      <c r="L45" s="215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2022-11-22T04:50:31Z</cp:lastPrinted>
  <dcterms:created xsi:type="dcterms:W3CDTF">2018-11-04T09:48:07Z</dcterms:created>
  <dcterms:modified xsi:type="dcterms:W3CDTF">2023-01-22T08:52:57Z</dcterms:modified>
</cp:coreProperties>
</file>