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<sst xmlns="http://schemas.openxmlformats.org/spreadsheetml/2006/main" count="115" uniqueCount="53">
  <si>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</si>
  <si>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</si>
  <si>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</si>
  <si>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</si>
  <si>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</si>
  <si>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</si>
  <si>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</si>
  <si>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</si>
  <si>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</si>
  <si>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</si>
  <si>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</si>
  <si>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</si>
  <si>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</si>
  <si>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</si>
  <si>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</si>
  <si>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</si>
  <si>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</si>
  <si>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</si>
  <si>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</si>
  <si>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</si>
  <si>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</si>
  <si>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</si>
  <si>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</si>
  <si>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</si>
  <si>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</si>
  <si>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</si>
  <si>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</si>
  <si>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</si>
  <si>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</si>
  <si>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</si>
  <si>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</si>
  <si>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</si>
  <si>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</si>
  <si>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</si>
  <si>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</si>
  <si>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</si>
  <si>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</si>
  <si>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</si>
  <si>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</si>
  <si>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</si>
  <si>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</si>
  <si>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</si>
  <si>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</si>
  <si>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</si>
  <si>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جورابگیر با EVA</t>
  </si>
  <si>
    <t>342/2</t>
  </si>
  <si>
    <t xml:space="preserve">میخ زیرو نیکل 9 میل </t>
  </si>
  <si>
    <t>ععد</t>
  </si>
  <si>
    <t xml:space="preserve">نگین پرچ خور </t>
  </si>
  <si>
    <t xml:space="preserve">تایم استاندارد </t>
  </si>
  <si>
    <t>مشترک</t>
  </si>
  <si>
    <t>فوم سنگی پشت فتر</t>
  </si>
  <si>
    <t>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</si>
</sst>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6"/>
      <c r="Q1" s="296"/>
      <c r="R1" s="102"/>
      <c r="S1" s="101"/>
    </row>
    <row r="2" spans="2:36" ht="15.75" customHeight="1">
      <c r="B2" s="307" t="s">
        <v>33</v>
      </c>
      <c r="C2" s="308"/>
      <c r="D2" s="117">
        <v>27</v>
      </c>
      <c r="E2" s="117">
        <v>3</v>
      </c>
      <c r="F2" s="117">
        <v>1403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>
      <c r="B3" s="309" t="s">
        <v>34</v>
      </c>
      <c r="C3" s="310"/>
      <c r="D3" s="117"/>
      <c r="E3" s="117"/>
      <c r="F3" s="117">
        <v>1403</v>
      </c>
      <c r="G3" s="99"/>
      <c r="H3" s="311" t="s">
        <v>38</v>
      </c>
      <c r="I3" s="312"/>
      <c r="J3" s="122"/>
      <c r="K3" s="118" t="s">
        <v>36</v>
      </c>
      <c r="L3" s="98"/>
      <c r="M3" s="207" t="s">
        <v>41</v>
      </c>
      <c r="N3" s="207"/>
      <c r="O3" s="157" t="s">
        <v>50</v>
      </c>
      <c r="Q3" s="3"/>
      <c r="R3" s="3"/>
    </row>
    <row r="4" spans="2:36" ht="15.75" customHeight="1">
      <c r="B4" s="307" t="s">
        <v>40</v>
      </c>
      <c r="C4" s="308"/>
      <c r="D4" s="116"/>
      <c r="E4" s="119"/>
      <c r="F4" s="117">
        <v>1403</v>
      </c>
      <c r="G4" s="99"/>
      <c r="H4" s="311" t="s">
        <v>39</v>
      </c>
      <c r="I4" s="312"/>
      <c r="J4" s="123"/>
      <c r="K4" s="118" t="s">
        <v>36</v>
      </c>
      <c r="L4" s="98"/>
      <c r="M4" s="207"/>
      <c r="N4" s="207"/>
      <c r="O4" s="157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7" t="s">
        <v>31</v>
      </c>
      <c r="C6" s="298"/>
      <c r="D6" s="298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3" t="s">
        <v>11</v>
      </c>
      <c r="O6" s="235">
        <v>271</v>
      </c>
      <c r="P6" s="84"/>
      <c r="Q6" s="92" t="s">
        <v>30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29</v>
      </c>
    </row>
    <row r="7" spans="2:36" ht="18" customHeight="1" thickBot="1">
      <c r="B7" s="299" t="s">
        <v>45</v>
      </c>
      <c r="C7" s="300"/>
      <c r="D7" s="300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30</v>
      </c>
      <c r="V7" s="87">
        <v>15</v>
      </c>
      <c r="W7" s="87">
        <v>15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9"/>
      <c r="C8" s="300"/>
      <c r="D8" s="300"/>
      <c r="E8" s="303" t="s">
        <v>27</v>
      </c>
      <c r="F8" s="295"/>
      <c r="G8" s="295"/>
      <c r="H8" s="295"/>
      <c r="I8" s="295"/>
      <c r="J8" s="295"/>
      <c r="K8" s="295"/>
      <c r="L8" s="295"/>
      <c r="M8" s="288"/>
      <c r="N8" s="237" t="s">
        <v>26</v>
      </c>
      <c r="O8" s="239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1"/>
      <c r="C9" s="302"/>
      <c r="D9" s="302"/>
      <c r="E9" s="304"/>
      <c r="F9" s="264"/>
      <c r="G9" s="264"/>
      <c r="H9" s="264"/>
      <c r="I9" s="264"/>
      <c r="J9" s="264"/>
      <c r="K9" s="264"/>
      <c r="L9" s="264"/>
      <c r="M9" s="289"/>
      <c r="N9" s="238"/>
      <c r="O9" s="240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138" t="s">
        <v>5</v>
      </c>
      <c r="X11" s="51"/>
      <c r="Y11" s="51"/>
    </row>
    <row r="12" spans="2:36" ht="19.7" customHeight="1">
      <c r="B12" s="50">
        <v>1</v>
      </c>
      <c r="C12" s="279" t="str">
        <f>IF(S12="","",S12)</f>
        <v>فوم سنگی پشت فتر</v>
      </c>
      <c r="D12" s="280"/>
      <c r="E12" s="281"/>
      <c r="F12" s="19" t="str">
        <f>IF(C12="","",IF(U12="","",U12))</f>
        <v>متر</v>
      </c>
      <c r="G12" s="185">
        <f>IF(C12="","",$M$7)</f>
        <v>120</v>
      </c>
      <c r="H12" s="185"/>
      <c r="I12" s="175">
        <f>IF(C12="","",AA12)</f>
        <v>4.333333333333333</v>
      </c>
      <c r="J12" s="175"/>
      <c r="K12" s="186"/>
      <c r="L12" s="282"/>
      <c r="M12" s="241"/>
      <c r="N12" s="242"/>
      <c r="O12" s="243"/>
      <c r="P12" s="49"/>
      <c r="Q12" s="71">
        <v>1</v>
      </c>
      <c r="R12" s="124"/>
      <c r="S12" s="283" t="s">
        <v>51</v>
      </c>
      <c r="T12" s="284"/>
      <c r="U12" s="125" t="s">
        <v>42</v>
      </c>
      <c r="V12" s="126">
        <v>19.5</v>
      </c>
      <c r="X12" s="22"/>
      <c r="Y12" s="22"/>
      <c r="AA12" s="6">
        <f>($M$7*V12)/$S$9</f>
        <v>4.333333333333333</v>
      </c>
    </row>
    <row r="13" spans="2:36" ht="19.7" customHeight="1">
      <c r="B13" s="46">
        <v>2</v>
      </c>
      <c r="C13" s="172" t="str">
        <f>IF(S13="","",S13)</f>
        <v/>
      </c>
      <c r="D13" s="172"/>
      <c r="E13" s="172"/>
      <c r="F13" s="19" t="str">
        <f>IF(C13="","",IF(U13="","",U13))</f>
        <v/>
      </c>
      <c r="G13" s="185" t="str">
        <f>IF(C13="","",$M$7)</f>
        <v/>
      </c>
      <c r="H13" s="185"/>
      <c r="I13" s="175" t="str">
        <f>IF(C13="","",AA13)</f>
        <v/>
      </c>
      <c r="J13" s="175"/>
      <c r="K13" s="190"/>
      <c r="L13" s="290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2" t="str">
        <f>IF(S14="","",S14)</f>
        <v/>
      </c>
      <c r="D14" s="172"/>
      <c r="E14" s="172"/>
      <c r="F14" s="19" t="str">
        <f>IF(C14="","",IF(U14="","",U14))</f>
        <v/>
      </c>
      <c r="G14" s="185" t="str">
        <f>IF(C14="","",$M$7)</f>
        <v/>
      </c>
      <c r="H14" s="185"/>
      <c r="I14" s="175" t="str">
        <f>IF(C14="","",AA14)</f>
        <v/>
      </c>
      <c r="J14" s="175"/>
      <c r="K14" s="176"/>
      <c r="L14" s="177"/>
      <c r="M14" s="241"/>
      <c r="N14" s="242"/>
      <c r="O14" s="243"/>
      <c r="P14" s="11"/>
      <c r="Q14" s="70">
        <v>3</v>
      </c>
      <c r="R14" s="127"/>
      <c r="S14" s="270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1" t="str">
        <f>IF(S15="","",S15)</f>
        <v/>
      </c>
      <c r="D15" s="271"/>
      <c r="E15" s="271"/>
      <c r="F15" s="68" t="str">
        <f>IF(C15="","",IF(U15="","",U15))</f>
        <v/>
      </c>
      <c r="G15" s="272" t="str">
        <f>IF(C15="","",$M$7)</f>
        <v/>
      </c>
      <c r="H15" s="272"/>
      <c r="I15" s="273" t="str">
        <f>IF(C15="","",AA15)</f>
        <v/>
      </c>
      <c r="J15" s="273"/>
      <c r="K15" s="274"/>
      <c r="L15" s="275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9" t="s">
        <v>2</v>
      </c>
      <c r="I16" s="140"/>
      <c r="J16" s="141"/>
      <c r="K16" s="142" t="s">
        <v>1</v>
      </c>
      <c r="L16" s="143"/>
      <c r="M16" s="143"/>
      <c r="N16" s="144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5"/>
      <c r="C17" s="146"/>
      <c r="D17" s="147"/>
      <c r="E17" s="148"/>
      <c r="F17" s="149"/>
      <c r="G17" s="150"/>
      <c r="H17" s="151"/>
      <c r="I17" s="152"/>
      <c r="J17" s="153"/>
      <c r="K17" s="154"/>
      <c r="L17" s="146"/>
      <c r="M17" s="146"/>
      <c r="N17" s="1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342/2</v>
      </c>
      <c r="E20" s="232"/>
      <c r="F20" s="107"/>
      <c r="G20" s="231" t="s">
        <v>11</v>
      </c>
      <c r="H20" s="231"/>
      <c r="I20" s="231"/>
      <c r="J20" s="223">
        <f>$O$6</f>
        <v>271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5"/>
      <c r="N21" s="156"/>
      <c r="O21" s="157"/>
      <c r="P21" s="109"/>
      <c r="Q21" s="161" t="s">
        <v>7</v>
      </c>
      <c r="R21" s="162"/>
      <c r="S21" s="162"/>
      <c r="T21" s="16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4" t="str">
        <f>IF(S22="","",S22)</f>
        <v xml:space="preserve">میخ زیرو نیکل 9 میل </v>
      </c>
      <c r="D22" s="165"/>
      <c r="E22" s="165"/>
      <c r="F22" s="27" t="str">
        <f>IF(C22="","",IF(U22="","",U22))</f>
        <v>ععد</v>
      </c>
      <c r="G22" s="166">
        <f>IF(C22="","",$M$7)</f>
        <v>120</v>
      </c>
      <c r="H22" s="166"/>
      <c r="I22" s="167">
        <f>IF(C22="","",AA22)</f>
        <v>480</v>
      </c>
      <c r="J22" s="167"/>
      <c r="K22" s="168"/>
      <c r="L22" s="169"/>
      <c r="M22" s="155"/>
      <c r="N22" s="156"/>
      <c r="O22" s="157"/>
      <c r="P22" s="11"/>
      <c r="Q22" s="26">
        <v>1</v>
      </c>
      <c r="R22" s="25"/>
      <c r="S22" s="170" t="s">
        <v>46</v>
      </c>
      <c r="T22" s="170"/>
      <c r="U22" s="24" t="s">
        <v>47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>
      <c r="B23" s="21">
        <v>2</v>
      </c>
      <c r="C23" s="171" t="str">
        <f>IF(S23="","",S23)</f>
        <v xml:space="preserve">نگین پرچ خور </v>
      </c>
      <c r="D23" s="172"/>
      <c r="E23" s="172"/>
      <c r="F23" s="19" t="str">
        <f>IF(C23="","",IF(U23="","",U23))</f>
        <v>ععد</v>
      </c>
      <c r="G23" s="173">
        <f>IF(C23="","",$M$7)</f>
        <v>120</v>
      </c>
      <c r="H23" s="174"/>
      <c r="I23" s="175">
        <f>IF(C23="","",AA23)</f>
        <v>960</v>
      </c>
      <c r="J23" s="175"/>
      <c r="K23" s="176"/>
      <c r="L23" s="177"/>
      <c r="M23" s="155"/>
      <c r="N23" s="156"/>
      <c r="O23" s="157"/>
      <c r="P23" s="109"/>
      <c r="Q23" s="17">
        <v>2</v>
      </c>
      <c r="R23" s="16"/>
      <c r="S23" s="170" t="s">
        <v>48</v>
      </c>
      <c r="T23" s="170"/>
      <c r="U23" s="15" t="s">
        <v>47</v>
      </c>
      <c r="V23" s="14">
        <v>4320</v>
      </c>
      <c r="X23" s="22"/>
      <c r="Y23" s="22"/>
      <c r="AA23" s="6">
        <f t="shared" ref="AA23:AA25" si="3">($M$7*V23)/$S$9</f>
        <v>960</v>
      </c>
    </row>
    <row r="24" spans="2:30" s="32" customFormat="1" ht="19.5" customHeight="1">
      <c r="B24" s="20">
        <v>3</v>
      </c>
      <c r="C24" s="171" t="str">
        <f>IF(S24="","",S24)</f>
        <v/>
      </c>
      <c r="D24" s="172"/>
      <c r="E24" s="172"/>
      <c r="F24" s="19" t="str">
        <f>IF(C24="","",IF(U24="","",U24))</f>
        <v/>
      </c>
      <c r="G24" s="173" t="str">
        <f>IF(C24="","",$M$7)</f>
        <v/>
      </c>
      <c r="H24" s="174"/>
      <c r="I24" s="175" t="str">
        <f>IF(C24="","",AA24)</f>
        <v/>
      </c>
      <c r="J24" s="175"/>
      <c r="K24" s="176"/>
      <c r="L24" s="177"/>
      <c r="M24" s="155"/>
      <c r="N24" s="156"/>
      <c r="O24" s="157"/>
      <c r="P24" s="108"/>
      <c r="Q24" s="17">
        <v>3</v>
      </c>
      <c r="R24" s="16"/>
      <c r="S24" s="276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8"/>
      <c r="N25" s="159"/>
      <c r="O25" s="160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9" t="s">
        <v>2</v>
      </c>
      <c r="I26" s="140"/>
      <c r="J26" s="141"/>
      <c r="K26" s="142" t="s">
        <v>1</v>
      </c>
      <c r="L26" s="143"/>
      <c r="M26" s="143"/>
      <c r="N26" s="14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5"/>
      <c r="C27" s="146"/>
      <c r="D27" s="147"/>
      <c r="E27" s="148"/>
      <c r="F27" s="149"/>
      <c r="G27" s="150"/>
      <c r="H27" s="151"/>
      <c r="I27" s="152"/>
      <c r="J27" s="153"/>
      <c r="K27" s="154"/>
      <c r="L27" s="146"/>
      <c r="M27" s="146"/>
      <c r="N27" s="1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15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342/2</v>
      </c>
      <c r="E32" s="248"/>
      <c r="F32" s="110"/>
      <c r="G32" s="246" t="s">
        <v>11</v>
      </c>
      <c r="H32" s="246"/>
      <c r="I32" s="246"/>
      <c r="J32" s="247">
        <f>$O$6</f>
        <v>271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نایک بژ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5">
        <f>IF(C34="","",AA34)</f>
        <v>2.8888888888888888</v>
      </c>
      <c r="J34" s="175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43</v>
      </c>
      <c r="T34" s="222"/>
      <c r="U34" s="24" t="s">
        <v>42</v>
      </c>
      <c r="V34" s="47">
        <v>13</v>
      </c>
      <c r="X34" s="22"/>
      <c r="Y34" s="22"/>
      <c r="AA34" s="6">
        <f>($M$7*V34)/$S$9</f>
        <v>2.8888888888888888</v>
      </c>
    </row>
    <row r="35" spans="2:27" ht="19.7" customHeight="1" thickBot="1">
      <c r="B35" s="46">
        <v>2</v>
      </c>
      <c r="C35" s="172" t="str">
        <f>IF(S35="","",S35)</f>
        <v/>
      </c>
      <c r="D35" s="172"/>
      <c r="E35" s="172"/>
      <c r="F35" s="19" t="str">
        <f>IF(C35="","",IF(U35="","",U35))</f>
        <v/>
      </c>
      <c r="G35" s="185" t="str">
        <f>IF(C35="","",$M$7)</f>
        <v/>
      </c>
      <c r="H35" s="185"/>
      <c r="I35" s="175" t="str">
        <f>IF(C35="","",AA35)</f>
        <v/>
      </c>
      <c r="J35" s="175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9" t="s">
        <v>2</v>
      </c>
      <c r="I36" s="140"/>
      <c r="J36" s="141"/>
      <c r="K36" s="142" t="s">
        <v>1</v>
      </c>
      <c r="L36" s="143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5"/>
      <c r="C37" s="146"/>
      <c r="D37" s="147"/>
      <c r="E37" s="148"/>
      <c r="F37" s="149"/>
      <c r="G37" s="150"/>
      <c r="H37" s="151"/>
      <c r="I37" s="152"/>
      <c r="J37" s="153"/>
      <c r="K37" s="154"/>
      <c r="L37" s="146"/>
      <c r="M37" s="146"/>
      <c r="N37" s="1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342/2</v>
      </c>
      <c r="E41" s="232"/>
      <c r="F41" s="40"/>
      <c r="G41" s="231" t="s">
        <v>11</v>
      </c>
      <c r="H41" s="231"/>
      <c r="I41" s="231"/>
      <c r="J41" s="223">
        <f>$O$6</f>
        <v>271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>جورابگیر با EVA</v>
      </c>
      <c r="D43" s="183"/>
      <c r="E43" s="184"/>
      <c r="F43" s="19" t="str">
        <f>IF(C43="","",IF(U43="","",U43))</f>
        <v>متر</v>
      </c>
      <c r="G43" s="185">
        <f>IF(C43="","",$M$7)</f>
        <v>120</v>
      </c>
      <c r="H43" s="185"/>
      <c r="I43" s="175">
        <f>IF(C43="","",AA43)</f>
        <v>1.3333333333333333</v>
      </c>
      <c r="J43" s="175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44</v>
      </c>
      <c r="T43" s="189"/>
      <c r="U43" s="24" t="s">
        <v>42</v>
      </c>
      <c r="V43" s="47">
        <v>6</v>
      </c>
      <c r="X43" s="22"/>
      <c r="Y43" s="22"/>
      <c r="AA43" s="6">
        <f>($M$7*V43)/$S$9</f>
        <v>1.3333333333333333</v>
      </c>
    </row>
    <row r="44" spans="2:27" ht="19.7" customHeight="1" thickBot="1">
      <c r="B44" s="46">
        <v>2</v>
      </c>
      <c r="C44" s="172" t="str">
        <f>IF(S44="","",S44)</f>
        <v/>
      </c>
      <c r="D44" s="172"/>
      <c r="E44" s="172"/>
      <c r="F44" s="19" t="str">
        <f>IF(C44="","",IF(U44="","",U44))</f>
        <v/>
      </c>
      <c r="G44" s="185" t="str">
        <f>IF(C44="","",$M$7)</f>
        <v/>
      </c>
      <c r="H44" s="185"/>
      <c r="I44" s="175" t="str">
        <f>IF(C44="","",AA44)</f>
        <v/>
      </c>
      <c r="J44" s="175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9" t="s">
        <v>2</v>
      </c>
      <c r="I45" s="140"/>
      <c r="J45" s="141"/>
      <c r="K45" s="142" t="s">
        <v>1</v>
      </c>
      <c r="L45" s="143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5"/>
      <c r="C46" s="146"/>
      <c r="D46" s="147"/>
      <c r="E46" s="148"/>
      <c r="F46" s="149"/>
      <c r="G46" s="150"/>
      <c r="H46" s="151"/>
      <c r="I46" s="152"/>
      <c r="J46" s="153"/>
      <c r="K46" s="154"/>
      <c r="L46" s="146"/>
      <c r="M46" s="146"/>
      <c r="N46" s="1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2024-06-16T10:41:37Z</cp:lastPrinted>
  <dcterms:created xsi:type="dcterms:W3CDTF">2018-11-04T09:48:07Z</dcterms:created>
  <dcterms:modified xsi:type="dcterms:W3CDTF">2024-06-16T10:41:42Z</dcterms:modified>
</cp:coreProperties>
</file>