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<sst xmlns="http://schemas.openxmlformats.org/spreadsheetml/2006/main" count="116" uniqueCount="54">
  <si>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</si>
  <si>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</si>
  <si>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</si>
  <si>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</si>
  <si>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</si>
  <si>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</si>
  <si>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</si>
  <si>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</si>
  <si>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</si>
  <si>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</si>
  <si>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</si>
  <si>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</si>
  <si>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</si>
  <si>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</si>
  <si>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</si>
  <si>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</si>
  <si>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</si>
  <si>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</si>
  <si>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</si>
  <si>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</si>
  <si>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</si>
  <si>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</si>
  <si>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</si>
  <si>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</si>
  <si>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</si>
  <si>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</si>
  <si>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</si>
  <si>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</si>
  <si>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</si>
  <si>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</si>
  <si>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</si>
  <si>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</si>
  <si>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</si>
  <si>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</si>
  <si>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</si>
  <si>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</si>
  <si>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</si>
  <si>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</si>
  <si>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</si>
  <si>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</si>
  <si>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</si>
  <si>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</si>
  <si>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</si>
  <si>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</si>
  <si>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کفی نایک بژ</t>
  </si>
  <si>
    <t>خحط</t>
  </si>
  <si>
    <t xml:space="preserve">تایم استاندارد </t>
  </si>
  <si>
    <t xml:space="preserve">نگین پرچ خور </t>
  </si>
  <si>
    <t>میخ زیرمشکی پارس</t>
  </si>
  <si>
    <t>میخ رو مشکی پارس</t>
  </si>
  <si>
    <t>عدد</t>
  </si>
  <si>
    <t>343-7</t>
  </si>
  <si>
    <t xml:space="preserve">مشکی </t>
  </si>
  <si>
    <t xml:space="preserve">فوم سنگی پشتف 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</si>
</sst>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1" t="s">
        <v>32</v>
      </c>
      <c r="C1" s="312"/>
      <c r="D1" s="313"/>
      <c r="E1" s="313"/>
      <c r="F1" s="314" t="s">
        <v>35</v>
      </c>
      <c r="G1" s="314"/>
      <c r="H1" s="314"/>
      <c r="I1" s="314"/>
      <c r="J1" s="314"/>
      <c r="K1" s="314"/>
      <c r="L1" s="314"/>
      <c r="M1" s="120"/>
      <c r="N1" s="309"/>
      <c r="O1" s="103"/>
      <c r="P1" s="292"/>
      <c r="Q1" s="292"/>
      <c r="R1" s="102"/>
      <c r="S1" s="101"/>
    </row>
    <row r="2" spans="2:36" ht="15.75" customHeight="1" x14ac:dyDescent="0.75">
      <c r="B2" s="303" t="s">
        <v>33</v>
      </c>
      <c r="C2" s="304"/>
      <c r="D2" s="117">
        <v>9</v>
      </c>
      <c r="E2" s="117">
        <v>12</v>
      </c>
      <c r="F2" s="117">
        <v>1401</v>
      </c>
      <c r="G2" s="99"/>
      <c r="H2" s="307" t="s">
        <v>37</v>
      </c>
      <c r="I2" s="308"/>
      <c r="J2" s="122"/>
      <c r="K2" s="118" t="s">
        <v>36</v>
      </c>
      <c r="L2" s="121"/>
      <c r="M2" s="121"/>
      <c r="N2" s="310"/>
      <c r="O2" s="112"/>
      <c r="Q2" s="3"/>
      <c r="R2" s="3"/>
    </row>
    <row r="3" spans="2:36" ht="15.75" customHeight="1" x14ac:dyDescent="0.25">
      <c r="B3" s="305" t="s">
        <v>34</v>
      </c>
      <c r="C3" s="306"/>
      <c r="D3" s="117"/>
      <c r="E3" s="117"/>
      <c r="F3" s="117">
        <v>1401</v>
      </c>
      <c r="G3" s="99"/>
      <c r="H3" s="307" t="s">
        <v>38</v>
      </c>
      <c r="I3" s="308"/>
      <c r="J3" s="122"/>
      <c r="K3" s="118" t="s">
        <v>36</v>
      </c>
      <c r="L3" s="98"/>
      <c r="M3" s="206" t="s">
        <v>41</v>
      </c>
      <c r="N3" s="206"/>
      <c r="O3" s="156" t="s">
        <v>43</v>
      </c>
      <c r="Q3" s="3"/>
      <c r="R3" s="3"/>
    </row>
    <row r="4" spans="2:36" ht="15.75" customHeight="1" x14ac:dyDescent="0.25">
      <c r="B4" s="303" t="s">
        <v>40</v>
      </c>
      <c r="C4" s="304"/>
      <c r="D4" s="116"/>
      <c r="E4" s="119"/>
      <c r="F4" s="117">
        <v>1401</v>
      </c>
      <c r="G4" s="99"/>
      <c r="H4" s="307" t="s">
        <v>39</v>
      </c>
      <c r="I4" s="308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3" t="s">
        <v>31</v>
      </c>
      <c r="C6" s="294"/>
      <c r="D6" s="294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29</v>
      </c>
      <c r="N6" s="232" t="s">
        <v>11</v>
      </c>
      <c r="O6" s="234">
        <v>271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/>
      <c r="Y6" s="92" t="s">
        <v>29</v>
      </c>
    </row>
    <row r="7" spans="2:36" ht="18" customHeight="1" thickBot="1" x14ac:dyDescent="0.3">
      <c r="B7" s="295" t="s">
        <v>51</v>
      </c>
      <c r="C7" s="296"/>
      <c r="D7" s="296"/>
      <c r="E7" s="91" t="s">
        <v>28</v>
      </c>
      <c r="F7" s="90">
        <f>R7</f>
        <v>14</v>
      </c>
      <c r="G7" s="90">
        <f t="shared" si="0"/>
        <v>14</v>
      </c>
      <c r="H7" s="90">
        <f t="shared" si="0"/>
        <v>21</v>
      </c>
      <c r="I7" s="90">
        <f t="shared" si="0"/>
        <v>21</v>
      </c>
      <c r="J7" s="90">
        <f t="shared" si="0"/>
        <v>7</v>
      </c>
      <c r="K7" s="90">
        <f t="shared" si="0"/>
        <v>7</v>
      </c>
      <c r="L7" s="90">
        <f t="shared" si="0"/>
        <v>0</v>
      </c>
      <c r="M7" s="90">
        <f t="shared" ref="M7" si="1">Y7</f>
        <v>84</v>
      </c>
      <c r="N7" s="233"/>
      <c r="O7" s="235"/>
      <c r="P7" s="89"/>
      <c r="Q7" s="88" t="s">
        <v>28</v>
      </c>
      <c r="R7" s="87">
        <v>14</v>
      </c>
      <c r="S7" s="87">
        <v>14</v>
      </c>
      <c r="T7" s="87">
        <v>21</v>
      </c>
      <c r="U7" s="87">
        <v>21</v>
      </c>
      <c r="V7" s="87">
        <v>7</v>
      </c>
      <c r="W7" s="87">
        <v>7</v>
      </c>
      <c r="X7" s="86"/>
      <c r="Y7" s="85">
        <f>SUM(R7:X7)</f>
        <v>84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5"/>
      <c r="C8" s="296"/>
      <c r="D8" s="296"/>
      <c r="E8" s="299" t="s">
        <v>27</v>
      </c>
      <c r="F8" s="291"/>
      <c r="G8" s="291"/>
      <c r="H8" s="291"/>
      <c r="I8" s="291"/>
      <c r="J8" s="291"/>
      <c r="K8" s="291"/>
      <c r="L8" s="291"/>
      <c r="M8" s="284"/>
      <c r="N8" s="236" t="s">
        <v>26</v>
      </c>
      <c r="O8" s="238" t="s">
        <v>52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7"/>
      <c r="C9" s="298"/>
      <c r="D9" s="298"/>
      <c r="E9" s="300"/>
      <c r="F9" s="263"/>
      <c r="G9" s="263"/>
      <c r="H9" s="263"/>
      <c r="I9" s="263"/>
      <c r="J9" s="263"/>
      <c r="K9" s="263"/>
      <c r="L9" s="263"/>
      <c r="M9" s="285"/>
      <c r="N9" s="237"/>
      <c r="O9" s="239"/>
      <c r="P9" s="74"/>
      <c r="Q9" s="301" t="s">
        <v>25</v>
      </c>
      <c r="R9" s="302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7" t="s">
        <v>24</v>
      </c>
      <c r="D11" s="287"/>
      <c r="E11" s="287"/>
      <c r="F11" s="53" t="s">
        <v>6</v>
      </c>
      <c r="G11" s="288" t="s">
        <v>9</v>
      </c>
      <c r="H11" s="288"/>
      <c r="I11" s="288" t="s">
        <v>5</v>
      </c>
      <c r="J11" s="288"/>
      <c r="K11" s="289" t="s">
        <v>8</v>
      </c>
      <c r="L11" s="290"/>
      <c r="M11" s="281" t="s">
        <v>10</v>
      </c>
      <c r="N11" s="282"/>
      <c r="O11" s="283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81" t="str">
        <f>IF(S12="","",S12)</f>
        <v xml:space="preserve">فوم سنگی پشتف تر مشکی </v>
      </c>
      <c r="D12" s="182"/>
      <c r="E12" s="183"/>
      <c r="F12" s="19" t="str">
        <f>IF(C12="","",IF(U12="","",U12))</f>
        <v>متر</v>
      </c>
      <c r="G12" s="184">
        <f>IF(C12="","",$M$7)</f>
        <v>84</v>
      </c>
      <c r="H12" s="184"/>
      <c r="I12" s="174">
        <f>IF(C12="","",AA12)</f>
        <v>4.2933333333333339</v>
      </c>
      <c r="J12" s="174"/>
      <c r="K12" s="185"/>
      <c r="L12" s="278"/>
      <c r="M12" s="240"/>
      <c r="N12" s="241"/>
      <c r="O12" s="242"/>
      <c r="P12" s="49"/>
      <c r="Q12" s="71">
        <v>1</v>
      </c>
      <c r="R12" s="124"/>
      <c r="S12" s="279" t="s">
        <v>53</v>
      </c>
      <c r="T12" s="280"/>
      <c r="U12" s="125" t="s">
        <v>42</v>
      </c>
      <c r="V12" s="126">
        <v>27.6</v>
      </c>
      <c r="X12" s="22"/>
      <c r="Y12" s="22"/>
      <c r="AA12" s="6">
        <f>($M$7*V12)/$S$9</f>
        <v>4.2933333333333339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6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9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343-7</v>
      </c>
      <c r="E20" s="231"/>
      <c r="F20" s="107"/>
      <c r="G20" s="230" t="s">
        <v>11</v>
      </c>
      <c r="H20" s="230"/>
      <c r="I20" s="230"/>
      <c r="J20" s="222">
        <f>$O$6</f>
        <v>271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 xml:space="preserve">نگین پرچ خور </v>
      </c>
      <c r="D22" s="164"/>
      <c r="E22" s="164"/>
      <c r="F22" s="27" t="str">
        <f>IF(C22="","",IF(U22="","",U22))</f>
        <v>عدد</v>
      </c>
      <c r="G22" s="165">
        <f>IF(C22="","",$M$7)</f>
        <v>84</v>
      </c>
      <c r="H22" s="165"/>
      <c r="I22" s="166">
        <f>IF(C22="","",AA22)</f>
        <v>672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47</v>
      </c>
      <c r="T22" s="169"/>
      <c r="U22" s="24" t="s">
        <v>50</v>
      </c>
      <c r="V22" s="23">
        <v>4320</v>
      </c>
      <c r="X22" s="22"/>
      <c r="Y22" s="22"/>
      <c r="AA22" s="6">
        <f>($M$7*V22)/$S$9</f>
        <v>672</v>
      </c>
    </row>
    <row r="23" spans="2:30" s="32" customFormat="1" ht="19.5" customHeight="1" x14ac:dyDescent="0.25">
      <c r="B23" s="21">
        <v>2</v>
      </c>
      <c r="C23" s="170" t="str">
        <f>IF(S23="","",S23)</f>
        <v>میخ زیرمشکی پارس</v>
      </c>
      <c r="D23" s="171"/>
      <c r="E23" s="171"/>
      <c r="F23" s="19" t="str">
        <f>IF(C23="","",IF(U23="","",U23))</f>
        <v>عدد</v>
      </c>
      <c r="G23" s="172">
        <f>IF(C23="","",$M$7)</f>
        <v>84</v>
      </c>
      <c r="H23" s="173"/>
      <c r="I23" s="174">
        <f>IF(C23="","",AA23)</f>
        <v>168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48</v>
      </c>
      <c r="T23" s="169"/>
      <c r="U23" s="15" t="s">
        <v>50</v>
      </c>
      <c r="V23" s="14">
        <v>1080</v>
      </c>
      <c r="X23" s="22"/>
      <c r="Y23" s="22"/>
      <c r="AA23" s="6">
        <f t="shared" ref="AA23:AA25" si="3">($M$7*V23)/$S$9</f>
        <v>168</v>
      </c>
    </row>
    <row r="24" spans="2:30" s="32" customFormat="1" ht="19.5" customHeight="1" x14ac:dyDescent="0.25">
      <c r="B24" s="20">
        <v>3</v>
      </c>
      <c r="C24" s="170" t="str">
        <f>IF(S24="","",S24)</f>
        <v>میخ رو مشکی پارس</v>
      </c>
      <c r="D24" s="171"/>
      <c r="E24" s="171"/>
      <c r="F24" s="19" t="str">
        <f>IF(C24="","",IF(U24="","",U24))</f>
        <v>عدد</v>
      </c>
      <c r="G24" s="172">
        <f>IF(C24="","",$M$7)</f>
        <v>84</v>
      </c>
      <c r="H24" s="173"/>
      <c r="I24" s="174">
        <f>IF(C24="","",AA24)</f>
        <v>168</v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5" t="s">
        <v>49</v>
      </c>
      <c r="T24" s="275"/>
      <c r="U24" s="15" t="s">
        <v>50</v>
      </c>
      <c r="V24" s="14">
        <v>1080</v>
      </c>
      <c r="X24" s="22"/>
      <c r="Y24" s="22"/>
      <c r="AA24" s="6">
        <f t="shared" si="3"/>
        <v>168</v>
      </c>
    </row>
    <row r="25" spans="2:30" s="32" customFormat="1" ht="19.5" customHeight="1" thickBot="1" x14ac:dyDescent="0.3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 t="s">
        <v>45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14</v>
      </c>
      <c r="E31" s="111">
        <f t="shared" ref="E31:J31" si="5">G7</f>
        <v>14</v>
      </c>
      <c r="F31" s="111">
        <f t="shared" si="5"/>
        <v>21</v>
      </c>
      <c r="G31" s="111">
        <f t="shared" si="5"/>
        <v>21</v>
      </c>
      <c r="H31" s="111">
        <f t="shared" si="5"/>
        <v>7</v>
      </c>
      <c r="I31" s="111">
        <f t="shared" si="5"/>
        <v>7</v>
      </c>
      <c r="J31" s="111">
        <f t="shared" si="5"/>
        <v>0</v>
      </c>
      <c r="K31" s="265">
        <f>J31+I31+H31+G31+F31+E31+D31</f>
        <v>84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343-7</v>
      </c>
      <c r="E32" s="247"/>
      <c r="F32" s="110"/>
      <c r="G32" s="245" t="s">
        <v>11</v>
      </c>
      <c r="H32" s="245"/>
      <c r="I32" s="245"/>
      <c r="J32" s="246">
        <f>$O$6</f>
        <v>271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84</v>
      </c>
      <c r="H34" s="184"/>
      <c r="I34" s="174">
        <f>IF(C34="","",AA34)</f>
        <v>3.1111111111111112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44</v>
      </c>
      <c r="T34" s="221"/>
      <c r="U34" s="24" t="s">
        <v>42</v>
      </c>
      <c r="V34" s="47">
        <v>20</v>
      </c>
      <c r="X34" s="22"/>
      <c r="Y34" s="22"/>
      <c r="AA34" s="6">
        <f>($M$7*V34)/$S$9</f>
        <v>3.1111111111111112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343-7</v>
      </c>
      <c r="E41" s="231"/>
      <c r="F41" s="40"/>
      <c r="G41" s="230" t="s">
        <v>11</v>
      </c>
      <c r="H41" s="230"/>
      <c r="I41" s="230"/>
      <c r="J41" s="222">
        <f>$O$6</f>
        <v>271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2023-02-21T12:10:55Z</cp:lastPrinted>
  <dcterms:created xsi:type="dcterms:W3CDTF">2018-11-04T09:48:07Z</dcterms:created>
  <dcterms:modified xsi:type="dcterms:W3CDTF">2023-02-28T14:50:32Z</dcterms:modified>
</cp:coreProperties>
</file>