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<sst xmlns="http://schemas.openxmlformats.org/spreadsheetml/2006/main" count="111" uniqueCount="49">
  <si>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</si>
  <si>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</si>
  <si>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</si>
  <si>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</si>
  <si>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</si>
  <si>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</si>
  <si>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</si>
  <si>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</si>
  <si>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</si>
  <si>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</si>
  <si>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</si>
  <si>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</si>
  <si>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</si>
  <si>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</si>
  <si>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</si>
  <si>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</si>
  <si>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</si>
  <si>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</si>
  <si>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</si>
  <si>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</si>
  <si>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</si>
  <si>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</si>
  <si>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</si>
  <si>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</si>
  <si>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</si>
  <si>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</si>
  <si>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</si>
  <si>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</si>
  <si>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</si>
  <si>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</si>
  <si>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</si>
  <si>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</si>
  <si>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</si>
  <si>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</si>
  <si>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</si>
  <si>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</si>
  <si>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</si>
  <si>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</si>
  <si>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</si>
  <si>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</si>
  <si>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</si>
  <si>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</si>
  <si>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</si>
  <si>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</si>
  <si>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</si>
  <si>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دوبله جورابگیر</t>
  </si>
  <si>
    <t>344/2</t>
  </si>
  <si>
    <t xml:space="preserve">خردلی </t>
  </si>
  <si>
    <t xml:space="preserve">فوم سنگی پشت فتر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</si>
</sst>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29</xdr:row>
      <xdr:rowOff>10583</xdr:rowOff>
    </xdr:from>
    <xdr:to>
      <xdr:col>14</xdr:col>
      <xdr:colOff>1092200</xdr:colOff>
      <xdr:row>34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508750"/>
          <a:ext cx="2116850" cy="136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40</xdr:row>
      <xdr:rowOff>0</xdr:rowOff>
    </xdr:from>
    <xdr:to>
      <xdr:col>14</xdr:col>
      <xdr:colOff>1093257</xdr:colOff>
      <xdr:row>44</xdr:row>
      <xdr:rowOff>10584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9038167"/>
          <a:ext cx="2115792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18</v>
      </c>
      <c r="E2" s="117">
        <v>7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31</v>
      </c>
      <c r="C6" s="139"/>
      <c r="D6" s="139"/>
      <c r="E6" s="95" t="s">
        <v>30</v>
      </c>
      <c r="F6" s="94">
        <f>R6</f>
        <v>0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70</v>
      </c>
      <c r="P6" s="84"/>
      <c r="Q6" s="92" t="s">
        <v>30</v>
      </c>
      <c r="R6" s="134"/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0" t="s">
        <v>46</v>
      </c>
      <c r="C7" s="141"/>
      <c r="D7" s="141"/>
      <c r="E7" s="91" t="s">
        <v>28</v>
      </c>
      <c r="F7" s="90">
        <f>R7</f>
        <v>0</v>
      </c>
      <c r="G7" s="90">
        <f t="shared" si="0"/>
        <v>9</v>
      </c>
      <c r="H7" s="90">
        <f t="shared" si="0"/>
        <v>27</v>
      </c>
      <c r="I7" s="90">
        <f t="shared" si="0"/>
        <v>27</v>
      </c>
      <c r="J7" s="90">
        <f t="shared" si="0"/>
        <v>27</v>
      </c>
      <c r="K7" s="90">
        <f t="shared" si="0"/>
        <v>9</v>
      </c>
      <c r="L7" s="90">
        <f t="shared" si="0"/>
        <v>9</v>
      </c>
      <c r="M7" s="90">
        <f t="shared" ref="M7" si="1">Y7</f>
        <v>108</v>
      </c>
      <c r="N7" s="230"/>
      <c r="O7" s="232"/>
      <c r="P7" s="89"/>
      <c r="Q7" s="88" t="s">
        <v>28</v>
      </c>
      <c r="R7" s="87"/>
      <c r="S7" s="87">
        <v>9</v>
      </c>
      <c r="T7" s="87">
        <v>27</v>
      </c>
      <c r="U7" s="87">
        <v>27</v>
      </c>
      <c r="V7" s="87">
        <v>27</v>
      </c>
      <c r="W7" s="87">
        <v>9</v>
      </c>
      <c r="X7" s="86">
        <v>9</v>
      </c>
      <c r="Y7" s="85">
        <f>SUM(R7:X7)</f>
        <v>108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6" t="str">
        <f>IF(S12="","",S12)</f>
        <v xml:space="preserve">فوم سنگی پشت فتر خردلی </v>
      </c>
      <c r="D12" s="167"/>
      <c r="E12" s="168"/>
      <c r="F12" s="19" t="str">
        <f>IF(C12="","",IF(U12="","",U12))</f>
        <v>متر</v>
      </c>
      <c r="G12" s="169">
        <f>IF(C12="","",$M$7)</f>
        <v>108</v>
      </c>
      <c r="H12" s="169"/>
      <c r="I12" s="170">
        <f>IF(C12="","",AA12)</f>
        <v>6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48</v>
      </c>
      <c r="T12" s="174"/>
      <c r="U12" s="125" t="s">
        <v>42</v>
      </c>
      <c r="V12" s="126">
        <v>30</v>
      </c>
      <c r="X12" s="22"/>
      <c r="Y12" s="22"/>
      <c r="AA12" s="6">
        <f>($M$7*V12)/$S$9</f>
        <v>6</v>
      </c>
    </row>
    <row r="13" spans="2:36" ht="19.7" customHeight="1" x14ac:dyDescent="0.25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210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344/2</v>
      </c>
      <c r="E20" s="183"/>
      <c r="F20" s="107"/>
      <c r="G20" s="181" t="s">
        <v>11</v>
      </c>
      <c r="H20" s="181"/>
      <c r="I20" s="181"/>
      <c r="J20" s="182">
        <f>$O$6</f>
        <v>70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2" t="str">
        <f>IF(C23="","",$M$7)</f>
        <v/>
      </c>
      <c r="H23" s="223"/>
      <c r="I23" s="170" t="str">
        <f>IF(C23="","",AA23)</f>
        <v/>
      </c>
      <c r="J23" s="170"/>
      <c r="K23" s="208"/>
      <c r="L23" s="209"/>
      <c r="M23" s="300"/>
      <c r="N23" s="301"/>
      <c r="O23" s="302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2" t="str">
        <f>IF(C24="","",$M$7)</f>
        <v/>
      </c>
      <c r="H24" s="223"/>
      <c r="I24" s="170" t="str">
        <f>IF(C24="","",AA24)</f>
        <v/>
      </c>
      <c r="J24" s="170"/>
      <c r="K24" s="208"/>
      <c r="L24" s="209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30</v>
      </c>
      <c r="C30" s="194"/>
      <c r="D30" s="94">
        <f>F6</f>
        <v>0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28</v>
      </c>
      <c r="C31" s="147"/>
      <c r="D31" s="111">
        <f>F7</f>
        <v>0</v>
      </c>
      <c r="E31" s="111">
        <f t="shared" ref="E31:J31" si="5">G7</f>
        <v>9</v>
      </c>
      <c r="F31" s="111">
        <f t="shared" si="5"/>
        <v>27</v>
      </c>
      <c r="G31" s="111">
        <f t="shared" si="5"/>
        <v>27</v>
      </c>
      <c r="H31" s="111">
        <f t="shared" si="5"/>
        <v>27</v>
      </c>
      <c r="I31" s="111">
        <f t="shared" si="5"/>
        <v>9</v>
      </c>
      <c r="J31" s="111">
        <f t="shared" si="5"/>
        <v>9</v>
      </c>
      <c r="K31" s="203">
        <f>J31+I31+H31+G31+F31+E31+D31</f>
        <v>108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344/2</v>
      </c>
      <c r="E32" s="257"/>
      <c r="F32" s="110"/>
      <c r="G32" s="255" t="s">
        <v>11</v>
      </c>
      <c r="H32" s="255"/>
      <c r="I32" s="255"/>
      <c r="J32" s="256">
        <f>$O$6</f>
        <v>70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69">
        <f>IF(C34="","",$M$7)</f>
        <v>108</v>
      </c>
      <c r="H34" s="169"/>
      <c r="I34" s="170">
        <f>IF(C34="","",AA34)</f>
        <v>4</v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20</v>
      </c>
      <c r="X34" s="22"/>
      <c r="Y34" s="22"/>
      <c r="AA34" s="6">
        <f>($M$7*V34)/$S$9</f>
        <v>4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344/2</v>
      </c>
      <c r="E41" s="183"/>
      <c r="F41" s="40"/>
      <c r="G41" s="181" t="s">
        <v>11</v>
      </c>
      <c r="H41" s="181"/>
      <c r="I41" s="181"/>
      <c r="J41" s="182">
        <f>$O$6</f>
        <v>70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</v>
      </c>
      <c r="D43" s="295"/>
      <c r="E43" s="296"/>
      <c r="F43" s="19" t="str">
        <f>IF(C43="","",IF(U43="","",U43))</f>
        <v>متر</v>
      </c>
      <c r="G43" s="169">
        <f>IF(C43="","",$M$7)</f>
        <v>108</v>
      </c>
      <c r="H43" s="169"/>
      <c r="I43" s="170">
        <f>IF(C43="","",AA43)</f>
        <v>2.4</v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 t="s">
        <v>45</v>
      </c>
      <c r="T43" s="298"/>
      <c r="U43" s="24" t="s">
        <v>42</v>
      </c>
      <c r="V43" s="47">
        <v>12</v>
      </c>
      <c r="X43" s="22"/>
      <c r="Y43" s="22"/>
      <c r="AA43" s="6">
        <f>($M$7*V43)/$S$9</f>
        <v>2.4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2022-10-11T04:03:21Z</cp:lastPrinted>
  <dcterms:created xsi:type="dcterms:W3CDTF">2018-11-04T09:48:07Z</dcterms:created>
  <dcterms:modified xsi:type="dcterms:W3CDTF">2022-10-11T04:04:19Z</dcterms:modified>
</cp:coreProperties>
</file>