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<sst xmlns="http://schemas.openxmlformats.org/spreadsheetml/2006/main" count="110" uniqueCount="51">
  <si>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</si>
  <si>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</si>
  <si>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</si>
  <si>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</si>
  <si>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</si>
  <si>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</si>
  <si>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</si>
  <si>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</si>
  <si>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</si>
  <si>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</si>
  <si>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</si>
  <si>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</si>
  <si>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</si>
  <si>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</si>
  <si>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</si>
  <si>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</si>
  <si>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</si>
  <si>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</si>
  <si>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</si>
  <si>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</si>
  <si>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</si>
  <si>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</si>
  <si>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</si>
  <si>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</si>
  <si>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</si>
  <si>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</si>
  <si>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</si>
  <si>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</si>
  <si>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</si>
  <si>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</si>
  <si>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</si>
  <si>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</si>
  <si>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</si>
  <si>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</si>
  <si>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</si>
  <si>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</si>
  <si>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</si>
  <si>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</si>
  <si>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</si>
  <si>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</si>
  <si>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</si>
  <si>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</si>
  <si>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</si>
  <si>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پارس ممتاز</t>
  </si>
  <si>
    <t>میخ زیر و رو نیکل</t>
  </si>
  <si>
    <t>عدد</t>
  </si>
  <si>
    <t>332/11</t>
  </si>
  <si>
    <t xml:space="preserve">کفی نایک بژ </t>
  </si>
  <si>
    <t xml:space="preserve">مشکی </t>
  </si>
  <si>
    <t xml:space="preserve">سوبله پاویا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</si>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</sst>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391583</xdr:colOff>
      <xdr:row>10</xdr:row>
      <xdr:rowOff>10582</xdr:rowOff>
    </xdr:from>
    <xdr:to>
      <xdr:col>14</xdr:col>
      <xdr:colOff>1217082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8" y="1883832"/>
          <a:ext cx="2148416" cy="123825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1206683</xdr:colOff>
      <xdr:row>25</xdr:row>
      <xdr:rowOff>21166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067" y="4349750"/>
          <a:ext cx="2095683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0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26</v>
      </c>
      <c r="E2" s="117">
        <v>3</v>
      </c>
      <c r="F2" s="117">
        <v>1400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1400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/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1400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9" t="s">
        <v>11</v>
      </c>
      <c r="O6" s="231">
        <v>582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46</v>
      </c>
      <c r="C7" s="141"/>
      <c r="D7" s="141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سوبله پاویا مشکی 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10.933333333333332</v>
      </c>
      <c r="J12" s="170"/>
      <c r="K12" s="171"/>
      <c r="L12" s="172"/>
      <c r="M12" s="237"/>
      <c r="N12" s="238"/>
      <c r="O12" s="239"/>
      <c r="P12" s="49"/>
      <c r="Q12" s="71">
        <v>1</v>
      </c>
      <c r="R12" s="124"/>
      <c r="S12" s="173" t="s">
        <v>49</v>
      </c>
      <c r="T12" s="174"/>
      <c r="U12" s="125" t="s">
        <v>42</v>
      </c>
      <c r="V12" s="126">
        <v>32.799999999999997</v>
      </c>
      <c r="X12" s="22"/>
      <c r="Y12" s="22"/>
      <c r="AA12" s="6">
        <f>($M$7*V12)/$S$9</f>
        <v>10.933333333333332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7"/>
      <c r="N13" s="238"/>
      <c r="O13" s="239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7"/>
      <c r="N14" s="238"/>
      <c r="O14" s="239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7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315">
        <v>0.33333333333333331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332/11</v>
      </c>
      <c r="E20" s="183"/>
      <c r="F20" s="107"/>
      <c r="G20" s="181" t="s">
        <v>11</v>
      </c>
      <c r="H20" s="181"/>
      <c r="I20" s="181"/>
      <c r="J20" s="182">
        <f>$O$6</f>
        <v>582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297"/>
      <c r="N21" s="298"/>
      <c r="O21" s="299"/>
      <c r="P21" s="109"/>
      <c r="Q21" s="303" t="s">
        <v>7</v>
      </c>
      <c r="R21" s="304"/>
      <c r="S21" s="304"/>
      <c r="T21" s="305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6" t="str">
        <f>IF(S22="","",S22)</f>
        <v>میخ زیر و رو نیکل</v>
      </c>
      <c r="D22" s="307"/>
      <c r="E22" s="307"/>
      <c r="F22" s="27" t="str">
        <f>IF(C22="","",IF(U22="","",U22))</f>
        <v>عدد</v>
      </c>
      <c r="G22" s="308">
        <f>IF(C22="","",$M$7)</f>
        <v>180</v>
      </c>
      <c r="H22" s="308"/>
      <c r="I22" s="309">
        <f>IF(C22="","",AA22)</f>
        <v>720</v>
      </c>
      <c r="J22" s="309"/>
      <c r="K22" s="310"/>
      <c r="L22" s="311"/>
      <c r="M22" s="297"/>
      <c r="N22" s="298"/>
      <c r="O22" s="299"/>
      <c r="P22" s="11"/>
      <c r="Q22" s="26">
        <v>1</v>
      </c>
      <c r="R22" s="25"/>
      <c r="S22" s="312" t="s">
        <v>44</v>
      </c>
      <c r="T22" s="312"/>
      <c r="U22" s="24" t="s">
        <v>45</v>
      </c>
      <c r="V22" s="23">
        <v>2160</v>
      </c>
      <c r="X22" s="22"/>
      <c r="Y22" s="22"/>
      <c r="AA22" s="6">
        <f>($M$7*V22)/$S$9</f>
        <v>720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7"/>
      <c r="N23" s="298"/>
      <c r="O23" s="299"/>
      <c r="P23" s="109"/>
      <c r="Q23" s="17">
        <v>2</v>
      </c>
      <c r="R23" s="16"/>
      <c r="S23" s="312"/>
      <c r="T23" s="312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7"/>
      <c r="N24" s="298"/>
      <c r="O24" s="299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3" t="str">
        <f>IF(C25="","",$M$7)</f>
        <v/>
      </c>
      <c r="H25" s="314"/>
      <c r="I25" s="274" t="str">
        <f>IF(C25="","",AA25)</f>
        <v/>
      </c>
      <c r="J25" s="274"/>
      <c r="K25" s="275"/>
      <c r="L25" s="276"/>
      <c r="M25" s="300"/>
      <c r="N25" s="301"/>
      <c r="O25" s="302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332/11</v>
      </c>
      <c r="E32" s="257"/>
      <c r="F32" s="110"/>
      <c r="G32" s="255" t="s">
        <v>11</v>
      </c>
      <c r="H32" s="255"/>
      <c r="I32" s="255"/>
      <c r="J32" s="256">
        <f>$O$6</f>
        <v>582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6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 xml:space="preserve">کفی نایک بژ </v>
      </c>
      <c r="D34" s="284"/>
      <c r="E34" s="285"/>
      <c r="F34" s="19" t="str">
        <f>IF(C34="","",IF(U34="","",U34))</f>
        <v/>
      </c>
      <c r="G34" s="169">
        <f>IF(C34="","",$M$7)</f>
        <v>180</v>
      </c>
      <c r="H34" s="169"/>
      <c r="I34" s="170">
        <f>IF(C34="","",AA34)</f>
        <v>10.5</v>
      </c>
      <c r="J34" s="170"/>
      <c r="K34" s="171"/>
      <c r="L34" s="286"/>
      <c r="M34" s="290"/>
      <c r="N34" s="156"/>
      <c r="O34" s="291"/>
      <c r="P34" s="49"/>
      <c r="Q34" s="26">
        <v>1</v>
      </c>
      <c r="R34" s="48"/>
      <c r="S34" s="287" t="s">
        <v>47</v>
      </c>
      <c r="T34" s="288"/>
      <c r="U34" s="24"/>
      <c r="V34" s="47">
        <v>31.5</v>
      </c>
      <c r="X34" s="22"/>
      <c r="Y34" s="22"/>
      <c r="AA34" s="6">
        <f>($M$7*V34)/$S$9</f>
        <v>10.5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 t="s">
        <v>43</v>
      </c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332/11</v>
      </c>
      <c r="E41" s="183"/>
      <c r="F41" s="40"/>
      <c r="G41" s="181" t="s">
        <v>11</v>
      </c>
      <c r="H41" s="181"/>
      <c r="I41" s="181"/>
      <c r="J41" s="182">
        <f>$O$6</f>
        <v>582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6" t="s">
        <v>14</v>
      </c>
      <c r="D42" s="296"/>
      <c r="E42" s="296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6"/>
      <c r="O42" s="29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66" t="str">
        <f>IF(S43="","",S43)</f>
        <v/>
      </c>
      <c r="D43" s="167"/>
      <c r="E43" s="168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290"/>
      <c r="N43" s="156"/>
      <c r="O43" s="291"/>
      <c r="P43" s="49"/>
      <c r="Q43" s="26">
        <v>1</v>
      </c>
      <c r="R43" s="48"/>
      <c r="S43" s="294"/>
      <c r="T43" s="295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2021-06-16T06:52:35Z</cp:lastPrinted>
  <dcterms:created xsi:type="dcterms:W3CDTF">2018-11-04T09:48:07Z</dcterms:created>
  <dcterms:modified xsi:type="dcterms:W3CDTF">2021-07-04T10:13:31Z</dcterms:modified>
</cp:coreProperties>
</file>