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<sst xmlns="http://schemas.openxmlformats.org/spreadsheetml/2006/main" count="114" uniqueCount="54">
  <si>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</si>
  <si>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</si>
  <si>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</si>
  <si>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</si>
  <si>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</si>
  <si>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</si>
  <si>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</si>
  <si>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</si>
  <si>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</si>
  <si>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</si>
  <si>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</si>
  <si>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</si>
  <si>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</si>
  <si>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</si>
  <si>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</si>
  <si>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</si>
  <si>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</si>
  <si>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</si>
  <si>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</si>
  <si>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</si>
  <si>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</si>
  <si>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</si>
  <si>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</si>
  <si>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</si>
  <si>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</si>
  <si>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</si>
  <si>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</si>
  <si>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</si>
  <si>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</si>
  <si>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</si>
  <si>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</si>
  <si>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</si>
  <si>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</si>
  <si>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</si>
  <si>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</si>
  <si>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</si>
  <si>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</si>
  <si>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</si>
  <si>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</si>
  <si>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</si>
  <si>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</si>
  <si>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</si>
  <si>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</si>
  <si>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</si>
  <si>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میخ رو نیکل</t>
  </si>
  <si>
    <t>عایق</t>
  </si>
  <si>
    <t>رکاب پایه دار هفت خط پرچمی</t>
  </si>
  <si>
    <t>تایم استاندارد :</t>
  </si>
  <si>
    <t xml:space="preserve">کفس لوکس عسلی </t>
  </si>
  <si>
    <t xml:space="preserve">متر </t>
  </si>
  <si>
    <t>صیدی</t>
  </si>
  <si>
    <t>332/2</t>
  </si>
  <si>
    <t>سوبله پاویا مشکی</t>
  </si>
  <si>
    <t>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</si>
</sst>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  <font>
      <b/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0</xdr:row>
      <xdr:rowOff>139702</xdr:rowOff>
    </xdr:from>
    <xdr:to>
      <xdr:col>14</xdr:col>
      <xdr:colOff>958851</xdr:colOff>
      <xdr:row>2</xdr:row>
      <xdr:rowOff>95250</xdr:rowOff>
    </xdr:to>
    <xdr:grpSp>
      <xdr:nvGrpSpPr>
        <xdr:cNvPr id="2" name="Group 1"/>
        <xdr:cNvGrpSpPr/>
      </xdr:nvGrpSpPr>
      <xdr:grpSpPr>
        <a:xfrm>
          <a:off x="11258712982" y="139702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20983</xdr:colOff>
      <xdr:row>30</xdr:row>
      <xdr:rowOff>137582</xdr:rowOff>
    </xdr:from>
    <xdr:to>
      <xdr:col>14</xdr:col>
      <xdr:colOff>1091142</xdr:colOff>
      <xdr:row>34</xdr:row>
      <xdr:rowOff>232832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6805082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9</xdr:row>
      <xdr:rowOff>21166</xdr:rowOff>
    </xdr:from>
    <xdr:to>
      <xdr:col>14</xdr:col>
      <xdr:colOff>1099608</xdr:colOff>
      <xdr:row>15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62666"/>
          <a:ext cx="2063933" cy="127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19</xdr:row>
      <xdr:rowOff>179917</xdr:rowOff>
    </xdr:from>
    <xdr:to>
      <xdr:col>14</xdr:col>
      <xdr:colOff>1091325</xdr:colOff>
      <xdr:row>24</xdr:row>
      <xdr:rowOff>190501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650" y="4254500"/>
          <a:ext cx="2063933" cy="127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3" t="s">
        <v>32</v>
      </c>
      <c r="C1" s="164"/>
      <c r="D1" s="165">
        <v>0</v>
      </c>
      <c r="E1" s="165"/>
      <c r="F1" s="166" t="s">
        <v>35</v>
      </c>
      <c r="G1" s="166"/>
      <c r="H1" s="166"/>
      <c r="I1" s="166"/>
      <c r="J1" s="166"/>
      <c r="K1" s="166"/>
      <c r="L1" s="166"/>
      <c r="M1" s="120"/>
      <c r="N1" s="161"/>
      <c r="O1" s="103"/>
      <c r="P1" s="140"/>
      <c r="Q1" s="140"/>
      <c r="R1" s="102"/>
      <c r="S1" s="101"/>
    </row>
    <row r="2" spans="2:36" ht="15.75" customHeight="1">
      <c r="B2" s="153" t="s">
        <v>33</v>
      </c>
      <c r="C2" s="154"/>
      <c r="D2" s="117">
        <v>16</v>
      </c>
      <c r="E2" s="117">
        <v>12</v>
      </c>
      <c r="F2" s="117">
        <v>1402</v>
      </c>
      <c r="G2" s="99"/>
      <c r="H2" s="157" t="s">
        <v>37</v>
      </c>
      <c r="I2" s="158"/>
      <c r="J2" s="122"/>
      <c r="K2" s="118" t="s">
        <v>36</v>
      </c>
      <c r="L2" s="121"/>
      <c r="M2" s="121"/>
      <c r="N2" s="162"/>
      <c r="O2" s="112"/>
      <c r="Q2" s="3"/>
      <c r="R2" s="3"/>
    </row>
    <row r="3" spans="2:36" ht="15.75" customHeight="1">
      <c r="B3" s="155" t="s">
        <v>34</v>
      </c>
      <c r="C3" s="156"/>
      <c r="D3" s="117"/>
      <c r="E3" s="117"/>
      <c r="F3" s="117">
        <v>1402</v>
      </c>
      <c r="G3" s="99"/>
      <c r="H3" s="157" t="s">
        <v>38</v>
      </c>
      <c r="I3" s="158"/>
      <c r="J3" s="122"/>
      <c r="K3" s="118" t="s">
        <v>36</v>
      </c>
      <c r="L3" s="98"/>
      <c r="M3" s="159" t="s">
        <v>41</v>
      </c>
      <c r="N3" s="159"/>
      <c r="O3" s="160" t="s">
        <v>50</v>
      </c>
      <c r="Q3" s="3"/>
      <c r="R3" s="3"/>
    </row>
    <row r="4" spans="2:36" ht="15.75" customHeight="1">
      <c r="B4" s="153" t="s">
        <v>40</v>
      </c>
      <c r="C4" s="154"/>
      <c r="D4" s="116"/>
      <c r="E4" s="119"/>
      <c r="F4" s="117">
        <v>1402</v>
      </c>
      <c r="G4" s="99"/>
      <c r="H4" s="157" t="s">
        <v>39</v>
      </c>
      <c r="I4" s="158"/>
      <c r="J4" s="123"/>
      <c r="K4" s="118" t="s">
        <v>36</v>
      </c>
      <c r="L4" s="98"/>
      <c r="M4" s="159"/>
      <c r="N4" s="159"/>
      <c r="O4" s="160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41" t="s">
        <v>31</v>
      </c>
      <c r="C6" s="142"/>
      <c r="D6" s="142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0" t="s">
        <v>11</v>
      </c>
      <c r="O6" s="232">
        <v>1504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>
      <c r="B7" s="143" t="s">
        <v>51</v>
      </c>
      <c r="C7" s="144"/>
      <c r="D7" s="144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3"/>
      <c r="C8" s="144"/>
      <c r="D8" s="144"/>
      <c r="E8" s="147" t="s">
        <v>27</v>
      </c>
      <c r="F8" s="149"/>
      <c r="G8" s="149"/>
      <c r="H8" s="149"/>
      <c r="I8" s="149"/>
      <c r="J8" s="149"/>
      <c r="K8" s="149"/>
      <c r="L8" s="149"/>
      <c r="M8" s="179"/>
      <c r="N8" s="234" t="s">
        <v>26</v>
      </c>
      <c r="O8" s="236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5"/>
      <c r="C9" s="146"/>
      <c r="D9" s="146"/>
      <c r="E9" s="148"/>
      <c r="F9" s="150"/>
      <c r="G9" s="150"/>
      <c r="H9" s="150"/>
      <c r="I9" s="150"/>
      <c r="J9" s="150"/>
      <c r="K9" s="150"/>
      <c r="L9" s="150"/>
      <c r="M9" s="180"/>
      <c r="N9" s="235"/>
      <c r="O9" s="237"/>
      <c r="P9" s="74"/>
      <c r="Q9" s="151" t="s">
        <v>25</v>
      </c>
      <c r="R9" s="152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7" t="s">
        <v>24</v>
      </c>
      <c r="T11" s="168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9" t="e">
        <f>IF(#REF!="","",#REF!)</f>
        <v>#REF!</v>
      </c>
      <c r="D12" s="170"/>
      <c r="E12" s="171"/>
      <c r="F12" s="19" t="e">
        <f>IF(C12="","",IF(U12="","",U12))</f>
        <v>#REF!</v>
      </c>
      <c r="G12" s="172" t="e">
        <f>IF(C12="","",$M$7)</f>
        <v>#REF!</v>
      </c>
      <c r="H12" s="172"/>
      <c r="I12" s="173" t="e">
        <f>IF(C12="","",AA12)</f>
        <v>#REF!</v>
      </c>
      <c r="J12" s="173"/>
      <c r="K12" s="174"/>
      <c r="L12" s="175"/>
      <c r="M12" s="238"/>
      <c r="N12" s="239"/>
      <c r="O12" s="240"/>
      <c r="P12" s="49"/>
      <c r="Q12" s="71">
        <v>1</v>
      </c>
      <c r="R12" s="124"/>
      <c r="S12" s="139"/>
      <c r="T12" s="138"/>
      <c r="U12" s="125"/>
      <c r="V12" s="126"/>
      <c r="X12" s="22"/>
      <c r="Y12" s="22"/>
      <c r="AA12" s="6">
        <f>($M$7*V12)/$S$9</f>
        <v>0</v>
      </c>
    </row>
    <row r="13" spans="2:36" ht="19.7" customHeight="1">
      <c r="B13" s="46">
        <v>2</v>
      </c>
      <c r="C13" s="208" t="str">
        <f>IF(S13="","",S13)</f>
        <v>سوبله پاویا مشکی</v>
      </c>
      <c r="D13" s="208"/>
      <c r="E13" s="208"/>
      <c r="F13" s="19" t="str">
        <f>IF(C13="","",IF(U13="","",U13))</f>
        <v xml:space="preserve">متر </v>
      </c>
      <c r="G13" s="172">
        <f>IF(C13="","",$M$7)</f>
        <v>180</v>
      </c>
      <c r="H13" s="172"/>
      <c r="I13" s="173">
        <f>IF(C13="","",AA13)</f>
        <v>13.8</v>
      </c>
      <c r="J13" s="173"/>
      <c r="K13" s="185"/>
      <c r="L13" s="186"/>
      <c r="M13" s="238"/>
      <c r="N13" s="239"/>
      <c r="O13" s="240"/>
      <c r="P13" s="45"/>
      <c r="Q13" s="70">
        <v>2</v>
      </c>
      <c r="R13" s="127"/>
      <c r="S13" s="196" t="s">
        <v>52</v>
      </c>
      <c r="T13" s="197"/>
      <c r="U13" s="128" t="s">
        <v>49</v>
      </c>
      <c r="V13" s="129">
        <v>41.4</v>
      </c>
      <c r="X13" s="22"/>
      <c r="Y13" s="22"/>
      <c r="AA13" s="6">
        <f t="shared" ref="AA13:AA15" si="2">($M$7*V13)/$S$9</f>
        <v>13.8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2" t="str">
        <f>IF(C14="","",$M$7)</f>
        <v/>
      </c>
      <c r="H14" s="172"/>
      <c r="I14" s="173" t="str">
        <f>IF(C14="","",AA14)</f>
        <v/>
      </c>
      <c r="J14" s="173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332/2</v>
      </c>
      <c r="E20" s="184"/>
      <c r="F20" s="107"/>
      <c r="G20" s="182" t="s">
        <v>11</v>
      </c>
      <c r="H20" s="182"/>
      <c r="I20" s="182"/>
      <c r="J20" s="183">
        <f>$O$6</f>
        <v>1504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8"/>
      <c r="N21" s="299"/>
      <c r="O21" s="300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7" t="str">
        <f>IF(S22="","",S22)</f>
        <v>رکاب پایه دار هفت خط پرچمی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360</v>
      </c>
      <c r="J22" s="310"/>
      <c r="K22" s="311"/>
      <c r="L22" s="312"/>
      <c r="M22" s="298"/>
      <c r="N22" s="299"/>
      <c r="O22" s="300"/>
      <c r="P22" s="11"/>
      <c r="Q22" s="26">
        <v>1</v>
      </c>
      <c r="R22" s="25"/>
      <c r="S22" s="313" t="s">
        <v>46</v>
      </c>
      <c r="T22" s="313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270" t="str">
        <f>IF(S23="","",S23)</f>
        <v>میخ رو نیکل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3">
        <f>IF(C23="","",AA23)</f>
        <v>360</v>
      </c>
      <c r="J23" s="173"/>
      <c r="K23" s="209"/>
      <c r="L23" s="210"/>
      <c r="M23" s="298"/>
      <c r="N23" s="299"/>
      <c r="O23" s="300"/>
      <c r="P23" s="109"/>
      <c r="Q23" s="17">
        <v>2</v>
      </c>
      <c r="R23" s="16"/>
      <c r="S23" s="313" t="s">
        <v>44</v>
      </c>
      <c r="T23" s="313"/>
      <c r="U23" s="15" t="s">
        <v>43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3" t="str">
        <f>IF(C24="","",AA24)</f>
        <v/>
      </c>
      <c r="J24" s="173"/>
      <c r="K24" s="209"/>
      <c r="L24" s="210"/>
      <c r="M24" s="298"/>
      <c r="N24" s="299"/>
      <c r="O24" s="300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4" t="str">
        <f>IF(C25="","",$M$7)</f>
        <v/>
      </c>
      <c r="H25" s="315"/>
      <c r="I25" s="275" t="str">
        <f>IF(C25="","",AA25)</f>
        <v/>
      </c>
      <c r="J25" s="275"/>
      <c r="K25" s="276"/>
      <c r="L25" s="277"/>
      <c r="M25" s="301"/>
      <c r="N25" s="302"/>
      <c r="O25" s="303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50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5" t="s">
        <v>12</v>
      </c>
      <c r="C32" s="256"/>
      <c r="D32" s="257" t="str">
        <f>$B$7</f>
        <v>332/2</v>
      </c>
      <c r="E32" s="258"/>
      <c r="F32" s="110"/>
      <c r="G32" s="256" t="s">
        <v>11</v>
      </c>
      <c r="H32" s="256"/>
      <c r="I32" s="256"/>
      <c r="J32" s="257">
        <f>$O$6</f>
        <v>1504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9"/>
      <c r="O33" s="292"/>
      <c r="P33" s="18"/>
      <c r="Q33" s="55" t="s">
        <v>16</v>
      </c>
      <c r="R33" s="54" t="s">
        <v>15</v>
      </c>
      <c r="S33" s="167" t="s">
        <v>22</v>
      </c>
      <c r="T33" s="168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4" t="str">
        <f>IF(S34="","",S34)</f>
        <v xml:space="preserve">کفس لوکس عسلی </v>
      </c>
      <c r="D34" s="285"/>
      <c r="E34" s="286"/>
      <c r="F34" s="19" t="str">
        <f>IF(C34="","",IF(U34="","",U34))</f>
        <v/>
      </c>
      <c r="G34" s="172">
        <f>IF(C34="","",$M$7)</f>
        <v>180</v>
      </c>
      <c r="H34" s="172"/>
      <c r="I34" s="173">
        <f>IF(C34="","",AA34)</f>
        <v>10</v>
      </c>
      <c r="J34" s="173"/>
      <c r="K34" s="174"/>
      <c r="L34" s="287"/>
      <c r="M34" s="291"/>
      <c r="N34" s="159"/>
      <c r="O34" s="292"/>
      <c r="P34" s="49"/>
      <c r="Q34" s="26">
        <v>1</v>
      </c>
      <c r="R34" s="48"/>
      <c r="S34" s="288" t="s">
        <v>48</v>
      </c>
      <c r="T34" s="289"/>
      <c r="U34" s="24"/>
      <c r="V34" s="47">
        <v>30</v>
      </c>
      <c r="X34" s="22"/>
      <c r="Y34" s="22"/>
      <c r="AA34" s="6">
        <f>($M$7*V34)/$S$9</f>
        <v>10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2" t="str">
        <f>IF(C35="","",$M$7)</f>
        <v/>
      </c>
      <c r="H35" s="172"/>
      <c r="I35" s="173" t="str">
        <f>IF(C35="","",AA35)</f>
        <v/>
      </c>
      <c r="J35" s="173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7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332/2</v>
      </c>
      <c r="E41" s="184"/>
      <c r="F41" s="40"/>
      <c r="G41" s="182" t="s">
        <v>11</v>
      </c>
      <c r="H41" s="182"/>
      <c r="I41" s="182"/>
      <c r="J41" s="183">
        <f>$O$6</f>
        <v>1504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7" t="s">
        <v>14</v>
      </c>
      <c r="D42" s="297"/>
      <c r="E42" s="297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9"/>
      <c r="O42" s="292"/>
      <c r="P42" s="18"/>
      <c r="Q42" s="55" t="s">
        <v>16</v>
      </c>
      <c r="R42" s="54" t="s">
        <v>15</v>
      </c>
      <c r="S42" s="167" t="s">
        <v>14</v>
      </c>
      <c r="T42" s="168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69" t="str">
        <f>IF(S43="","",S43)</f>
        <v>عایق</v>
      </c>
      <c r="D43" s="170"/>
      <c r="E43" s="171"/>
      <c r="F43" s="19" t="str">
        <f>IF(C43="","",IF(U43="","",U43))</f>
        <v>متر</v>
      </c>
      <c r="G43" s="172">
        <f>IF(C43="","",$M$7)</f>
        <v>180</v>
      </c>
      <c r="H43" s="172"/>
      <c r="I43" s="173">
        <f>IF(C43="","",AA43)</f>
        <v>7.5</v>
      </c>
      <c r="J43" s="173"/>
      <c r="K43" s="174"/>
      <c r="L43" s="287"/>
      <c r="M43" s="291"/>
      <c r="N43" s="159"/>
      <c r="O43" s="292"/>
      <c r="P43" s="49"/>
      <c r="Q43" s="26">
        <v>1</v>
      </c>
      <c r="R43" s="48"/>
      <c r="S43" s="295" t="s">
        <v>45</v>
      </c>
      <c r="T43" s="296"/>
      <c r="U43" s="24" t="s">
        <v>42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2" t="str">
        <f>IF(C44="","",$M$7)</f>
        <v/>
      </c>
      <c r="H44" s="172"/>
      <c r="I44" s="173" t="str">
        <f>IF(C44="","",AA44)</f>
        <v/>
      </c>
      <c r="J44" s="173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1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1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6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2024-03-06T14:28:45Z</cp:lastPrinted>
  <dcterms:created xsi:type="dcterms:W3CDTF">2018-11-04T09:48:07Z</dcterms:created>
  <dcterms:modified xsi:type="dcterms:W3CDTF">2024-03-06T14:29:12Z</dcterms:modified>
</cp:coreProperties>
</file>