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14" i="1" l="1"/>
  <c r="G24" i="1"/>
  <c r="G25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<sst xmlns="http://schemas.openxmlformats.org/spreadsheetml/2006/main" count="122" uniqueCount="56">
  <si>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</si>
  <si>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</si>
  <si>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</si>
  <si>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</si>
  <si>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</si>
  <si>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</si>
  <si>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</si>
  <si>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</si>
  <si>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</si>
  <si>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</si>
  <si>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</si>
  <si>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</si>
  <si>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</si>
  <si>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</si>
  <si>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</si>
  <si>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</si>
  <si>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</si>
  <si>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</si>
  <si>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</si>
  <si>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</si>
  <si>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</si>
  <si>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</si>
  <si>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</si>
  <si>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</si>
  <si>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</si>
  <si>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</si>
  <si>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</si>
  <si>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</si>
  <si>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</si>
  <si>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</si>
  <si>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</si>
  <si>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</si>
  <si>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</si>
  <si>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</si>
  <si>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</si>
  <si>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</si>
  <si>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</si>
  <si>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</si>
  <si>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</si>
  <si>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</si>
  <si>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</si>
  <si>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</si>
  <si>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</si>
  <si>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رول</t>
  </si>
  <si>
    <t>347/1</t>
  </si>
  <si>
    <t>فشن پارس</t>
  </si>
  <si>
    <t>سوبله پارچه بافتی مشکی</t>
  </si>
  <si>
    <t>وزرشی همیلتون مشکی</t>
  </si>
  <si>
    <t>برچسب 5 سانت مشکی زبر</t>
  </si>
  <si>
    <t>برچسب 5 سانت مشکی نرم</t>
  </si>
  <si>
    <t xml:space="preserve">سگگ 2 سانت پلاستیکی </t>
  </si>
  <si>
    <t xml:space="preserve">سگگ قفل دار خرچنگی </t>
  </si>
  <si>
    <t xml:space="preserve">نوار 28 میل پارچه ای مشکی </t>
  </si>
  <si>
    <t xml:space="preserve">تایم استاندارد </t>
  </si>
  <si>
    <t xml:space="preserve">طوسی </t>
  </si>
  <si>
    <t xml:space="preserve">تسمه بافتی طوسی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</si>
</sst>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9" sqref="S19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1" t="s">
        <v>32</v>
      </c>
      <c r="C1" s="322"/>
      <c r="D1" s="323">
        <v>0</v>
      </c>
      <c r="E1" s="323"/>
      <c r="F1" s="324" t="s">
        <v>35</v>
      </c>
      <c r="G1" s="324"/>
      <c r="H1" s="324"/>
      <c r="I1" s="324"/>
      <c r="J1" s="324"/>
      <c r="K1" s="324"/>
      <c r="L1" s="324"/>
      <c r="M1" s="120"/>
      <c r="N1" s="319"/>
      <c r="O1" s="103"/>
      <c r="P1" s="301"/>
      <c r="Q1" s="301"/>
      <c r="R1" s="102"/>
      <c r="S1" s="101"/>
    </row>
    <row r="2" spans="2:36" ht="15.75" customHeight="1" x14ac:dyDescent="0.75">
      <c r="B2" s="312" t="s">
        <v>33</v>
      </c>
      <c r="C2" s="313"/>
      <c r="D2" s="117">
        <v>30</v>
      </c>
      <c r="E2" s="117">
        <v>5</v>
      </c>
      <c r="F2" s="117">
        <v>1400</v>
      </c>
      <c r="G2" s="99"/>
      <c r="H2" s="316" t="s">
        <v>37</v>
      </c>
      <c r="I2" s="317"/>
      <c r="J2" s="122"/>
      <c r="K2" s="118" t="s">
        <v>36</v>
      </c>
      <c r="L2" s="121"/>
      <c r="M2" s="121"/>
      <c r="N2" s="320"/>
      <c r="O2" s="112"/>
      <c r="Q2" s="3"/>
      <c r="R2" s="3"/>
    </row>
    <row r="3" spans="2:36" ht="15.75" customHeight="1" x14ac:dyDescent="0.2">
      <c r="B3" s="314" t="s">
        <v>34</v>
      </c>
      <c r="C3" s="315"/>
      <c r="D3" s="117"/>
      <c r="E3" s="117"/>
      <c r="F3" s="117">
        <v>1400</v>
      </c>
      <c r="G3" s="99"/>
      <c r="H3" s="316" t="s">
        <v>38</v>
      </c>
      <c r="I3" s="317"/>
      <c r="J3" s="122"/>
      <c r="K3" s="118" t="s">
        <v>36</v>
      </c>
      <c r="L3" s="98"/>
      <c r="M3" s="206" t="s">
        <v>41</v>
      </c>
      <c r="N3" s="206"/>
      <c r="O3" s="318" t="s">
        <v>45</v>
      </c>
      <c r="Q3" s="3"/>
      <c r="R3" s="3"/>
    </row>
    <row r="4" spans="2:36" ht="15.75" customHeight="1" x14ac:dyDescent="0.25">
      <c r="B4" s="312" t="s">
        <v>40</v>
      </c>
      <c r="C4" s="313"/>
      <c r="D4" s="116"/>
      <c r="E4" s="119"/>
      <c r="F4" s="117">
        <v>1400</v>
      </c>
      <c r="G4" s="99"/>
      <c r="H4" s="316" t="s">
        <v>39</v>
      </c>
      <c r="I4" s="317"/>
      <c r="J4" s="123"/>
      <c r="K4" s="118" t="s">
        <v>36</v>
      </c>
      <c r="L4" s="98"/>
      <c r="M4" s="206"/>
      <c r="N4" s="206"/>
      <c r="O4" s="31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2" t="s">
        <v>31</v>
      </c>
      <c r="C6" s="303"/>
      <c r="D6" s="303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8" t="s">
        <v>11</v>
      </c>
      <c r="O6" s="240">
        <v>20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0</v>
      </c>
      <c r="Y6" s="92" t="s">
        <v>29</v>
      </c>
    </row>
    <row r="7" spans="2:36" ht="18" customHeight="1" thickBot="1" x14ac:dyDescent="0.25">
      <c r="B7" s="304" t="s">
        <v>44</v>
      </c>
      <c r="C7" s="305"/>
      <c r="D7" s="305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9"/>
      <c r="O7" s="241"/>
      <c r="P7" s="89"/>
      <c r="Q7" s="88" t="s">
        <v>28</v>
      </c>
      <c r="R7" s="87">
        <v>15</v>
      </c>
      <c r="S7" s="87">
        <v>30</v>
      </c>
      <c r="T7" s="87">
        <v>45</v>
      </c>
      <c r="U7" s="87">
        <v>45</v>
      </c>
      <c r="V7" s="87">
        <v>30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4"/>
      <c r="C8" s="305"/>
      <c r="D8" s="305"/>
      <c r="E8" s="308" t="s">
        <v>27</v>
      </c>
      <c r="F8" s="300"/>
      <c r="G8" s="300"/>
      <c r="H8" s="300"/>
      <c r="I8" s="300"/>
      <c r="J8" s="300"/>
      <c r="K8" s="300"/>
      <c r="L8" s="300"/>
      <c r="M8" s="293"/>
      <c r="N8" s="242" t="s">
        <v>26</v>
      </c>
      <c r="O8" s="244" t="s">
        <v>54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6"/>
      <c r="C9" s="307"/>
      <c r="D9" s="307"/>
      <c r="E9" s="309"/>
      <c r="F9" s="269"/>
      <c r="G9" s="269"/>
      <c r="H9" s="269"/>
      <c r="I9" s="269"/>
      <c r="J9" s="269"/>
      <c r="K9" s="269"/>
      <c r="L9" s="269"/>
      <c r="M9" s="294"/>
      <c r="N9" s="243"/>
      <c r="O9" s="245"/>
      <c r="P9" s="74"/>
      <c r="Q9" s="310" t="s">
        <v>25</v>
      </c>
      <c r="R9" s="311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6" t="s">
        <v>24</v>
      </c>
      <c r="D11" s="296"/>
      <c r="E11" s="296"/>
      <c r="F11" s="53" t="s">
        <v>6</v>
      </c>
      <c r="G11" s="297" t="s">
        <v>9</v>
      </c>
      <c r="H11" s="297"/>
      <c r="I11" s="297" t="s">
        <v>5</v>
      </c>
      <c r="J11" s="297"/>
      <c r="K11" s="298" t="s">
        <v>8</v>
      </c>
      <c r="L11" s="299"/>
      <c r="M11" s="290" t="s">
        <v>10</v>
      </c>
      <c r="N11" s="291"/>
      <c r="O11" s="292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4" t="str">
        <f>IF(S12="","",S12)</f>
        <v>سوبله پارچه بافتی مشکی</v>
      </c>
      <c r="D12" s="285"/>
      <c r="E12" s="286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11.25</v>
      </c>
      <c r="J12" s="174"/>
      <c r="K12" s="185"/>
      <c r="L12" s="287"/>
      <c r="M12" s="246"/>
      <c r="N12" s="247"/>
      <c r="O12" s="248"/>
      <c r="P12" s="49"/>
      <c r="Q12" s="71">
        <v>1</v>
      </c>
      <c r="R12" s="124"/>
      <c r="S12" s="288" t="s">
        <v>46</v>
      </c>
      <c r="T12" s="289"/>
      <c r="U12" s="125" t="s">
        <v>42</v>
      </c>
      <c r="V12" s="126">
        <v>33.75</v>
      </c>
      <c r="X12" s="22"/>
      <c r="Y12" s="22"/>
      <c r="AA12" s="6">
        <f>($M$7*V12)/$S$9</f>
        <v>11.25</v>
      </c>
    </row>
    <row r="13" spans="2:36" ht="19.7" customHeight="1" x14ac:dyDescent="0.2">
      <c r="B13" s="46">
        <v>2</v>
      </c>
      <c r="C13" s="171" t="str">
        <f>IF(S13="","",S13)</f>
        <v>وزرشی همیلتون مشکی</v>
      </c>
      <c r="D13" s="171"/>
      <c r="E13" s="171"/>
      <c r="F13" s="19" t="str">
        <f>IF(C13="","",IF(U13="","",U13))</f>
        <v>متر</v>
      </c>
      <c r="G13" s="184">
        <f>IF(C13="","",$M$7)</f>
        <v>180</v>
      </c>
      <c r="H13" s="184"/>
      <c r="I13" s="174">
        <f>IF(C13="","",AA13)</f>
        <v>2.1</v>
      </c>
      <c r="J13" s="174"/>
      <c r="K13" s="189"/>
      <c r="L13" s="295"/>
      <c r="M13" s="246"/>
      <c r="N13" s="247"/>
      <c r="O13" s="248"/>
      <c r="P13" s="45"/>
      <c r="Q13" s="70">
        <v>2</v>
      </c>
      <c r="R13" s="127"/>
      <c r="S13" s="266" t="s">
        <v>47</v>
      </c>
      <c r="T13" s="267"/>
      <c r="U13" s="125" t="s">
        <v>42</v>
      </c>
      <c r="V13" s="129">
        <v>6.3</v>
      </c>
      <c r="X13" s="22"/>
      <c r="Y13" s="22"/>
      <c r="AA13" s="6">
        <f t="shared" ref="AA13:AA15" si="2">($M$7*V13)/$S$9</f>
        <v>2.1</v>
      </c>
    </row>
    <row r="14" spans="2:36" ht="19.7" customHeight="1" x14ac:dyDescent="0.2">
      <c r="B14" s="46">
        <v>3</v>
      </c>
      <c r="C14" s="275" t="str">
        <f>IF(S14="","",S14)</f>
        <v>برچسب 5 سانت مشکی زبر</v>
      </c>
      <c r="D14" s="275"/>
      <c r="E14" s="275"/>
      <c r="F14" s="19" t="str">
        <f>IF(C14="","",IF(U14="","",U14))</f>
        <v>رول</v>
      </c>
      <c r="G14" s="184">
        <f>IF(C14="","",$M$7)</f>
        <v>180</v>
      </c>
      <c r="H14" s="184"/>
      <c r="I14" s="174">
        <f>IF(C14="","",AA14)</f>
        <v>1.25</v>
      </c>
      <c r="J14" s="174"/>
      <c r="K14" s="175"/>
      <c r="L14" s="176"/>
      <c r="M14" s="246"/>
      <c r="N14" s="247"/>
      <c r="O14" s="248"/>
      <c r="P14" s="11"/>
      <c r="Q14" s="70">
        <v>3</v>
      </c>
      <c r="R14" s="127"/>
      <c r="S14" s="266" t="s">
        <v>48</v>
      </c>
      <c r="T14" s="267"/>
      <c r="U14" s="128" t="s">
        <v>43</v>
      </c>
      <c r="V14" s="130">
        <v>3.75</v>
      </c>
      <c r="X14" s="22"/>
      <c r="Y14" s="22"/>
      <c r="AA14" s="6">
        <f t="shared" si="2"/>
        <v>1.25</v>
      </c>
    </row>
    <row r="15" spans="2:36" ht="19.7" customHeight="1" thickBot="1" x14ac:dyDescent="0.25">
      <c r="B15" s="69">
        <v>4</v>
      </c>
      <c r="C15" s="276" t="str">
        <f>IF(S15="","",S15)</f>
        <v>برچسب 5 سانت مشکی نرم</v>
      </c>
      <c r="D15" s="276"/>
      <c r="E15" s="276"/>
      <c r="F15" s="68" t="str">
        <f>IF(C15="","",IF(U15="","",U15))</f>
        <v>رول</v>
      </c>
      <c r="G15" s="277">
        <f>IF(C15="","",$M$7)</f>
        <v>180</v>
      </c>
      <c r="H15" s="277"/>
      <c r="I15" s="278">
        <f>IF(C15="","",AA15)</f>
        <v>1.25</v>
      </c>
      <c r="J15" s="278"/>
      <c r="K15" s="279"/>
      <c r="L15" s="280"/>
      <c r="M15" s="246"/>
      <c r="N15" s="247"/>
      <c r="O15" s="248"/>
      <c r="P15" s="45"/>
      <c r="Q15" s="67">
        <v>4</v>
      </c>
      <c r="R15" s="131"/>
      <c r="S15" s="273" t="s">
        <v>49</v>
      </c>
      <c r="T15" s="274"/>
      <c r="U15" s="132" t="s">
        <v>43</v>
      </c>
      <c r="V15" s="133">
        <v>3.75</v>
      </c>
      <c r="X15" s="22"/>
      <c r="Y15" s="22"/>
      <c r="AA15" s="6">
        <f t="shared" si="2"/>
        <v>1.25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53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0.95833333333333337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5" t="s">
        <v>12</v>
      </c>
      <c r="C20" s="236"/>
      <c r="D20" s="228" t="str">
        <f>$B$7</f>
        <v>347/1</v>
      </c>
      <c r="E20" s="237"/>
      <c r="F20" s="107"/>
      <c r="G20" s="236" t="s">
        <v>11</v>
      </c>
      <c r="H20" s="236"/>
      <c r="I20" s="236"/>
      <c r="J20" s="228">
        <f>$O$6</f>
        <v>20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 xml:space="preserve">سگگ 2 سانت پلاستیکی </v>
      </c>
      <c r="D22" s="164"/>
      <c r="E22" s="164"/>
      <c r="F22" s="27" t="str">
        <f>IF(C22="","",IF(U22="","",U22))</f>
        <v>متر</v>
      </c>
      <c r="G22" s="165">
        <f>IF(C22="","",$M$7)</f>
        <v>180</v>
      </c>
      <c r="H22" s="165"/>
      <c r="I22" s="166">
        <f>IF(C22="","",AA22)</f>
        <v>1080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50</v>
      </c>
      <c r="T22" s="169"/>
      <c r="U22" s="24" t="s">
        <v>42</v>
      </c>
      <c r="V22" s="23">
        <v>3240</v>
      </c>
      <c r="X22" s="22"/>
      <c r="Y22" s="22"/>
      <c r="AA22" s="6">
        <f>($M$7*V22)/$S$9</f>
        <v>1080</v>
      </c>
    </row>
    <row r="23" spans="2:30" s="32" customFormat="1" ht="19.5" customHeight="1" x14ac:dyDescent="0.2">
      <c r="B23" s="21">
        <v>2</v>
      </c>
      <c r="C23" s="170" t="str">
        <f>IF(S23="","",S23)</f>
        <v xml:space="preserve">سگگ قفل دار خرچنگی </v>
      </c>
      <c r="D23" s="171"/>
      <c r="E23" s="171"/>
      <c r="F23" s="19" t="str">
        <f>IF(C23="","",IF(U23="","",U23))</f>
        <v>متر</v>
      </c>
      <c r="G23" s="172">
        <f>IF(C23="","",$M$7)</f>
        <v>180</v>
      </c>
      <c r="H23" s="173"/>
      <c r="I23" s="174">
        <f>IF(C23="","",AA23)</f>
        <v>360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 t="s">
        <v>51</v>
      </c>
      <c r="T23" s="169"/>
      <c r="U23" s="15" t="s">
        <v>42</v>
      </c>
      <c r="V23" s="14">
        <v>1080</v>
      </c>
      <c r="X23" s="22"/>
      <c r="Y23" s="22"/>
      <c r="AA23" s="6">
        <f t="shared" ref="AA23:AA25" si="3">($M$7*V23)/$S$9</f>
        <v>360</v>
      </c>
    </row>
    <row r="24" spans="2:30" s="32" customFormat="1" ht="19.5" customHeight="1" x14ac:dyDescent="0.2">
      <c r="B24" s="20">
        <v>3</v>
      </c>
      <c r="C24" s="170" t="str">
        <f>IF(S24="","",S24)</f>
        <v xml:space="preserve">تسمه بافتی طوسی </v>
      </c>
      <c r="D24" s="171"/>
      <c r="E24" s="171"/>
      <c r="F24" s="19" t="str">
        <f>IF(C24="","",IF(U24="","",U24))</f>
        <v>متر</v>
      </c>
      <c r="G24" s="172">
        <f>IF(C24="","",$M$7)</f>
        <v>180</v>
      </c>
      <c r="H24" s="173"/>
      <c r="I24" s="174">
        <f>IF(C24="","",AA24)</f>
        <v>0.42299999999999999</v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81" t="s">
        <v>55</v>
      </c>
      <c r="T24" s="281"/>
      <c r="U24" s="15" t="s">
        <v>42</v>
      </c>
      <c r="V24" s="14">
        <v>1.2689999999999999</v>
      </c>
      <c r="X24" s="22"/>
      <c r="Y24" s="22"/>
      <c r="AA24" s="6">
        <f t="shared" si="3"/>
        <v>0.42299999999999999</v>
      </c>
    </row>
    <row r="25" spans="2:30" s="32" customFormat="1" ht="19.5" customHeight="1" thickBot="1" x14ac:dyDescent="0.25">
      <c r="B25" s="13">
        <v>4</v>
      </c>
      <c r="C25" s="282" t="str">
        <f>IF(S25="","",S25)</f>
        <v xml:space="preserve">نوار 28 میل پارچه ای مشکی </v>
      </c>
      <c r="D25" s="283"/>
      <c r="E25" s="283"/>
      <c r="F25" s="12" t="str">
        <f>IF(C25="","",IF(U25="","",U25))</f>
        <v>رول</v>
      </c>
      <c r="G25" s="177">
        <f>IF(C25="","",$M$7)</f>
        <v>180</v>
      </c>
      <c r="H25" s="178"/>
      <c r="I25" s="212">
        <f>IF(C25="","",AA25)</f>
        <v>3</v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 t="s">
        <v>52</v>
      </c>
      <c r="T25" s="215"/>
      <c r="U25" s="8" t="s">
        <v>43</v>
      </c>
      <c r="V25" s="7">
        <v>9</v>
      </c>
      <c r="X25" s="22"/>
      <c r="Y25" s="22"/>
      <c r="AA25" s="6">
        <f t="shared" si="3"/>
        <v>3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4" t="s">
        <v>30</v>
      </c>
      <c r="C30" s="265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65" t="s">
        <v>29</v>
      </c>
      <c r="L30" s="270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8" t="s">
        <v>28</v>
      </c>
      <c r="C31" s="269"/>
      <c r="D31" s="111">
        <f>F7</f>
        <v>15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71">
        <f>J31+I31+H31+G31+F31+E31+D31</f>
        <v>180</v>
      </c>
      <c r="L31" s="272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347/1</v>
      </c>
      <c r="E32" s="253"/>
      <c r="F32" s="110"/>
      <c r="G32" s="251" t="s">
        <v>11</v>
      </c>
      <c r="H32" s="251"/>
      <c r="I32" s="251"/>
      <c r="J32" s="252">
        <f>$O$6</f>
        <v>20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22"/>
      <c r="N33" s="223"/>
      <c r="O33" s="224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/>
      </c>
      <c r="D34" s="218"/>
      <c r="E34" s="219"/>
      <c r="F34" s="19" t="str">
        <f>IF(C34="","",IF(U34="","",U34))</f>
        <v/>
      </c>
      <c r="G34" s="184" t="str">
        <f>IF(C34="","",$M$7)</f>
        <v/>
      </c>
      <c r="H34" s="184"/>
      <c r="I34" s="174" t="str">
        <f>IF(C34="","",AA34)</f>
        <v/>
      </c>
      <c r="J34" s="174"/>
      <c r="K34" s="185"/>
      <c r="L34" s="186"/>
      <c r="M34" s="222"/>
      <c r="N34" s="223"/>
      <c r="O34" s="224"/>
      <c r="P34" s="49"/>
      <c r="Q34" s="26">
        <v>1</v>
      </c>
      <c r="R34" s="48"/>
      <c r="S34" s="220"/>
      <c r="T34" s="221"/>
      <c r="U34" s="24" t="s">
        <v>42</v>
      </c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25"/>
      <c r="N35" s="226"/>
      <c r="O35" s="227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5" t="s">
        <v>12</v>
      </c>
      <c r="C41" s="236"/>
      <c r="D41" s="228" t="str">
        <f>$B$7</f>
        <v>347/1</v>
      </c>
      <c r="E41" s="237"/>
      <c r="F41" s="40"/>
      <c r="G41" s="236" t="s">
        <v>11</v>
      </c>
      <c r="H41" s="236"/>
      <c r="I41" s="236"/>
      <c r="J41" s="228">
        <f>$O$6</f>
        <v>20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2021-08-21T14:46:09Z</cp:lastPrinted>
  <dcterms:created xsi:type="dcterms:W3CDTF">2018-11-04T09:48:07Z</dcterms:created>
  <dcterms:modified xsi:type="dcterms:W3CDTF">2021-08-21T14:46:39Z</dcterms:modified>
</cp:coreProperties>
</file>