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35" i="1" s="1"/>
  <c r="F13" i="1"/>
  <c r="G13" i="1"/>
  <c r="G31" i="1"/>
  <c r="I44" i="1"/>
  <c r="I15" i="1"/>
  <c r="J31" i="1"/>
  <c r="F31" i="1"/>
  <c r="G44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  <c r="I35" i="1" s="1"/>
</calcChain>
</file>

<file path=xl/sharedStrings.xml><?xml version="1.0" encoding="utf-8"?>
<sst xmlns="http://schemas.openxmlformats.org/spreadsheetml/2006/main" count="118" uniqueCount="57">
  <si>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</si>
  <si>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</si>
  <si>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</si>
  <si>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</si>
  <si>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</si>
  <si>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</si>
  <si>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</si>
  <si>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</si>
  <si>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</si>
  <si>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</si>
  <si>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</si>
  <si>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</si>
  <si>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</si>
  <si>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</si>
  <si>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</si>
  <si>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</si>
  <si>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</si>
  <si>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</si>
  <si>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</si>
  <si>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</si>
  <si>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</si>
  <si>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</si>
  <si>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</si>
  <si>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</si>
  <si>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</si>
  <si>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</si>
  <si>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</si>
  <si>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</si>
  <si>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</si>
  <si>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</si>
  <si>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</si>
  <si>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</si>
  <si>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</si>
  <si>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</si>
  <si>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</si>
  <si>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</si>
  <si>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</si>
  <si>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</si>
  <si>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</si>
  <si>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</si>
  <si>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</si>
  <si>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</si>
  <si>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</si>
  <si>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پارس ممتاز</t>
  </si>
  <si>
    <t xml:space="preserve"> </t>
  </si>
  <si>
    <t>350/1</t>
  </si>
  <si>
    <t xml:space="preserve">آستری آ مشکی </t>
  </si>
  <si>
    <t xml:space="preserve">مارک پارس طلایی + میخ زیرو نیکل </t>
  </si>
  <si>
    <t>عدد</t>
  </si>
  <si>
    <t xml:space="preserve">کفی کرم 350 </t>
  </si>
  <si>
    <t xml:space="preserve">EVA 10 میل مشکی </t>
  </si>
  <si>
    <t>ورق</t>
  </si>
  <si>
    <t xml:space="preserve">زانفیکس مشکی </t>
  </si>
  <si>
    <t xml:space="preserve">متر </t>
  </si>
  <si>
    <t xml:space="preserve">عسلی </t>
  </si>
  <si>
    <t xml:space="preserve">دوبله پاویا عسلی 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</si>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</sst>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2" fillId="0" borderId="41" xfId="0" applyFont="1" applyBorder="1" applyAlignment="1" applyProtection="1">
      <alignment horizontal="center" vertical="center"/>
      <protection locked="0"/>
    </xf>
    <xf numFmtId="0" fontId="12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17" sqref="O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3" t="s">
        <v>32</v>
      </c>
      <c r="C1" s="314"/>
      <c r="D1" s="315">
        <v>0</v>
      </c>
      <c r="E1" s="315"/>
      <c r="F1" s="316" t="s">
        <v>35</v>
      </c>
      <c r="G1" s="316"/>
      <c r="H1" s="316"/>
      <c r="I1" s="316"/>
      <c r="J1" s="316"/>
      <c r="K1" s="316"/>
      <c r="L1" s="316"/>
      <c r="M1" s="120"/>
      <c r="N1" s="311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22</v>
      </c>
      <c r="E2" s="117">
        <v>3</v>
      </c>
      <c r="F2" s="117">
        <v>1400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2"/>
      <c r="O2" s="112"/>
      <c r="Q2" s="3"/>
      <c r="R2" s="3"/>
    </row>
    <row r="3" spans="2:36" ht="15.75" customHeight="1" x14ac:dyDescent="0.2">
      <c r="B3" s="307" t="s">
        <v>34</v>
      </c>
      <c r="C3" s="308"/>
      <c r="D3" s="117"/>
      <c r="E3" s="117"/>
      <c r="F3" s="117">
        <v>1400</v>
      </c>
      <c r="G3" s="99"/>
      <c r="H3" s="309" t="s">
        <v>38</v>
      </c>
      <c r="I3" s="310"/>
      <c r="J3" s="122"/>
      <c r="K3" s="118" t="s">
        <v>36</v>
      </c>
      <c r="L3" s="98"/>
      <c r="M3" s="205" t="s">
        <v>41</v>
      </c>
      <c r="N3" s="205"/>
      <c r="O3" s="155" t="s">
        <v>44</v>
      </c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400</v>
      </c>
      <c r="G4" s="99"/>
      <c r="H4" s="309" t="s">
        <v>39</v>
      </c>
      <c r="I4" s="310"/>
      <c r="J4" s="123"/>
      <c r="K4" s="118" t="s">
        <v>36</v>
      </c>
      <c r="L4" s="98"/>
      <c r="M4" s="205"/>
      <c r="N4" s="205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5" t="s">
        <v>31</v>
      </c>
      <c r="C6" s="296"/>
      <c r="D6" s="296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0</v>
      </c>
      <c r="L6" s="94">
        <f t="shared" si="0"/>
        <v>0</v>
      </c>
      <c r="M6" s="93" t="s">
        <v>29</v>
      </c>
      <c r="N6" s="231" t="s">
        <v>11</v>
      </c>
      <c r="O6" s="233">
        <v>54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0</v>
      </c>
      <c r="X6" s="136">
        <v>0</v>
      </c>
      <c r="Y6" s="92" t="s">
        <v>29</v>
      </c>
    </row>
    <row r="7" spans="2:36" ht="18" customHeight="1" thickBot="1" x14ac:dyDescent="0.25">
      <c r="B7" s="297" t="s">
        <v>45</v>
      </c>
      <c r="C7" s="298"/>
      <c r="D7" s="298"/>
      <c r="E7" s="91" t="s">
        <v>28</v>
      </c>
      <c r="F7" s="90">
        <f>R7</f>
        <v>30</v>
      </c>
      <c r="G7" s="90">
        <f t="shared" si="0"/>
        <v>30</v>
      </c>
      <c r="H7" s="90">
        <f t="shared" si="0"/>
        <v>45</v>
      </c>
      <c r="I7" s="90">
        <f t="shared" si="0"/>
        <v>45</v>
      </c>
      <c r="J7" s="90">
        <f t="shared" si="0"/>
        <v>30</v>
      </c>
      <c r="K7" s="90">
        <f t="shared" si="0"/>
        <v>0</v>
      </c>
      <c r="L7" s="90">
        <f t="shared" si="0"/>
        <v>0</v>
      </c>
      <c r="M7" s="90">
        <f t="shared" ref="M7" si="1">Y7</f>
        <v>180</v>
      </c>
      <c r="N7" s="232"/>
      <c r="O7" s="234"/>
      <c r="P7" s="89"/>
      <c r="Q7" s="88" t="s">
        <v>28</v>
      </c>
      <c r="R7" s="87">
        <v>30</v>
      </c>
      <c r="S7" s="87">
        <v>30</v>
      </c>
      <c r="T7" s="87">
        <v>45</v>
      </c>
      <c r="U7" s="87">
        <v>45</v>
      </c>
      <c r="V7" s="87">
        <v>30</v>
      </c>
      <c r="W7" s="87">
        <v>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5" t="s">
        <v>26</v>
      </c>
      <c r="O8" s="237" t="s">
        <v>54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9"/>
      <c r="C9" s="300"/>
      <c r="D9" s="300"/>
      <c r="E9" s="302"/>
      <c r="F9" s="262"/>
      <c r="G9" s="262"/>
      <c r="H9" s="262"/>
      <c r="I9" s="262"/>
      <c r="J9" s="262"/>
      <c r="K9" s="262"/>
      <c r="L9" s="262"/>
      <c r="M9" s="287"/>
      <c r="N9" s="236"/>
      <c r="O9" s="238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>
        <v>540</v>
      </c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7" t="str">
        <f>IF(S12="","",S12)</f>
        <v xml:space="preserve">دوبله پاویا عسلی </v>
      </c>
      <c r="D12" s="278"/>
      <c r="E12" s="279"/>
      <c r="F12" s="19" t="str">
        <f>IF(C12="","",IF(U12="","",U12))</f>
        <v>متر</v>
      </c>
      <c r="G12" s="183">
        <f>IF(C12="","",$M$7)</f>
        <v>180</v>
      </c>
      <c r="H12" s="183"/>
      <c r="I12" s="173">
        <f>IF(C12="","",AA12)</f>
        <v>11</v>
      </c>
      <c r="J12" s="173"/>
      <c r="K12" s="184"/>
      <c r="L12" s="280"/>
      <c r="M12" s="239"/>
      <c r="N12" s="240"/>
      <c r="O12" s="241"/>
      <c r="P12" s="49"/>
      <c r="Q12" s="71">
        <v>1</v>
      </c>
      <c r="R12" s="124"/>
      <c r="S12" s="281" t="s">
        <v>55</v>
      </c>
      <c r="T12" s="282"/>
      <c r="U12" s="125" t="s">
        <v>42</v>
      </c>
      <c r="V12" s="126">
        <v>33</v>
      </c>
      <c r="X12" s="22"/>
      <c r="Y12" s="22"/>
      <c r="AA12" s="6">
        <f>($M$7*V12)/$S$9</f>
        <v>11</v>
      </c>
    </row>
    <row r="13" spans="2:36" ht="19.7" customHeight="1" x14ac:dyDescent="0.2">
      <c r="B13" s="46">
        <v>2</v>
      </c>
      <c r="C13" s="170" t="str">
        <f>IF(S13="","",S13)</f>
        <v xml:space="preserve">آستری آ مشکی </v>
      </c>
      <c r="D13" s="170"/>
      <c r="E13" s="170"/>
      <c r="F13" s="19" t="str">
        <f>IF(C13="","",IF(U13="","",U13))</f>
        <v>متر</v>
      </c>
      <c r="G13" s="183">
        <f>IF(C13="","",$M$7)</f>
        <v>180</v>
      </c>
      <c r="H13" s="183"/>
      <c r="I13" s="173">
        <f>IF(C13="","",AA13)</f>
        <v>9</v>
      </c>
      <c r="J13" s="173"/>
      <c r="K13" s="188"/>
      <c r="L13" s="288"/>
      <c r="M13" s="239"/>
      <c r="N13" s="240"/>
      <c r="O13" s="241"/>
      <c r="P13" s="45"/>
      <c r="Q13" s="70">
        <v>2</v>
      </c>
      <c r="R13" s="127"/>
      <c r="S13" s="259" t="s">
        <v>46</v>
      </c>
      <c r="T13" s="260"/>
      <c r="U13" s="128" t="s">
        <v>42</v>
      </c>
      <c r="V13" s="129">
        <v>27</v>
      </c>
      <c r="X13" s="22"/>
      <c r="Y13" s="22"/>
      <c r="AA13" s="6">
        <f t="shared" ref="AA13:AA15" si="2">($M$7*V13)/$S$9</f>
        <v>9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3" t="str">
        <f>IF(C14="","",$M$7)</f>
        <v/>
      </c>
      <c r="H14" s="183"/>
      <c r="I14" s="173" t="str">
        <f>IF(C14="","",AA14)</f>
        <v/>
      </c>
      <c r="J14" s="173"/>
      <c r="K14" s="174"/>
      <c r="L14" s="175"/>
      <c r="M14" s="239"/>
      <c r="N14" s="240"/>
      <c r="O14" s="241"/>
      <c r="P14" s="11"/>
      <c r="Q14" s="70">
        <v>3</v>
      </c>
      <c r="R14" s="127"/>
      <c r="S14" s="259"/>
      <c r="T14" s="260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8" t="str">
        <f>IF(S15="","",S15)</f>
        <v/>
      </c>
      <c r="D15" s="268"/>
      <c r="E15" s="268"/>
      <c r="F15" s="68" t="str">
        <f>IF(C15="","",IF(U15="","",U15))</f>
        <v/>
      </c>
      <c r="G15" s="269" t="str">
        <f>IF(C15="","",$M$7)</f>
        <v/>
      </c>
      <c r="H15" s="269"/>
      <c r="I15" s="270" t="str">
        <f>IF(C15="","",AA15)</f>
        <v/>
      </c>
      <c r="J15" s="270"/>
      <c r="K15" s="271"/>
      <c r="L15" s="272"/>
      <c r="M15" s="239"/>
      <c r="N15" s="240"/>
      <c r="O15" s="241"/>
      <c r="P15" s="45"/>
      <c r="Q15" s="67">
        <v>4</v>
      </c>
      <c r="R15" s="131"/>
      <c r="S15" s="266"/>
      <c r="T15" s="26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56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17">
        <v>0.14583333333333334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21" t="str">
        <f>$B$7</f>
        <v>350/1</v>
      </c>
      <c r="E20" s="230"/>
      <c r="F20" s="107"/>
      <c r="G20" s="229" t="s">
        <v>11</v>
      </c>
      <c r="H20" s="229"/>
      <c r="I20" s="229"/>
      <c r="J20" s="221">
        <f>$O$6</f>
        <v>54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0"/>
      <c r="F21" s="31" t="s">
        <v>6</v>
      </c>
      <c r="G21" s="251" t="s">
        <v>9</v>
      </c>
      <c r="H21" s="252"/>
      <c r="I21" s="253" t="s">
        <v>5</v>
      </c>
      <c r="J21" s="254"/>
      <c r="K21" s="255" t="s">
        <v>8</v>
      </c>
      <c r="L21" s="256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 xml:space="preserve">مارک پارس طلایی + میخ زیرو نیکل </v>
      </c>
      <c r="D22" s="163"/>
      <c r="E22" s="163"/>
      <c r="F22" s="27" t="str">
        <f>IF(C22="","",IF(U22="","",U22))</f>
        <v>عدد</v>
      </c>
      <c r="G22" s="164">
        <f>IF(C22="","",$M$7)</f>
        <v>180</v>
      </c>
      <c r="H22" s="164"/>
      <c r="I22" s="165">
        <f>IF(C22="","",AA22)</f>
        <v>360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47</v>
      </c>
      <c r="T22" s="168"/>
      <c r="U22" s="24" t="s">
        <v>48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3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7" t="s">
        <v>30</v>
      </c>
      <c r="C30" s="258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0</v>
      </c>
      <c r="J30" s="94">
        <f t="shared" si="4"/>
        <v>0</v>
      </c>
      <c r="K30" s="258" t="s">
        <v>29</v>
      </c>
      <c r="L30" s="263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1" t="s">
        <v>28</v>
      </c>
      <c r="C31" s="262"/>
      <c r="D31" s="111">
        <f>F7</f>
        <v>30</v>
      </c>
      <c r="E31" s="111">
        <f t="shared" ref="E31:J31" si="5">G7</f>
        <v>30</v>
      </c>
      <c r="F31" s="111">
        <f t="shared" si="5"/>
        <v>45</v>
      </c>
      <c r="G31" s="111">
        <f t="shared" si="5"/>
        <v>45</v>
      </c>
      <c r="H31" s="111">
        <f t="shared" si="5"/>
        <v>30</v>
      </c>
      <c r="I31" s="111">
        <f t="shared" si="5"/>
        <v>0</v>
      </c>
      <c r="J31" s="111">
        <f t="shared" si="5"/>
        <v>0</v>
      </c>
      <c r="K31" s="264">
        <f>J31+I31+H31+G31+F31+E31+D31</f>
        <v>180</v>
      </c>
      <c r="L31" s="265"/>
      <c r="M31" s="248"/>
      <c r="N31" s="248"/>
      <c r="O31" s="249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3" t="s">
        <v>12</v>
      </c>
      <c r="C32" s="244"/>
      <c r="D32" s="245" t="str">
        <f>$B$7</f>
        <v>350/1</v>
      </c>
      <c r="E32" s="246"/>
      <c r="F32" s="110"/>
      <c r="G32" s="244" t="s">
        <v>11</v>
      </c>
      <c r="H32" s="244"/>
      <c r="I32" s="244"/>
      <c r="J32" s="245">
        <f>$O$6</f>
        <v>54</v>
      </c>
      <c r="K32" s="245"/>
      <c r="L32" s="245"/>
      <c r="M32" s="247"/>
      <c r="N32" s="248"/>
      <c r="O32" s="249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 xml:space="preserve">کفی کرم 350 </v>
      </c>
      <c r="D34" s="217"/>
      <c r="E34" s="218"/>
      <c r="F34" s="19" t="str">
        <f>IF(C34="","",IF(U34="","",U34))</f>
        <v>متر</v>
      </c>
      <c r="G34" s="183">
        <f>IF(C34="","",$M$7)</f>
        <v>180</v>
      </c>
      <c r="H34" s="183"/>
      <c r="I34" s="173">
        <f>IF(C34="","",AA34)</f>
        <v>11</v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 t="s">
        <v>49</v>
      </c>
      <c r="T34" s="220"/>
      <c r="U34" s="24" t="s">
        <v>42</v>
      </c>
      <c r="V34" s="47">
        <v>33</v>
      </c>
      <c r="X34" s="22"/>
      <c r="Y34" s="22"/>
      <c r="AA34" s="6">
        <f>($M$7*V34)/$S$9</f>
        <v>11</v>
      </c>
    </row>
    <row r="35" spans="2:27" ht="19.7" customHeight="1" thickBot="1" x14ac:dyDescent="0.25">
      <c r="B35" s="46">
        <v>2</v>
      </c>
      <c r="C35" s="170" t="str">
        <f>IF(S35="","",S35)</f>
        <v xml:space="preserve">EVA 10 میل مشکی </v>
      </c>
      <c r="D35" s="170"/>
      <c r="E35" s="170"/>
      <c r="F35" s="19" t="str">
        <f>IF(C35="","",IF(U35="","",U35))</f>
        <v>ورق</v>
      </c>
      <c r="G35" s="183">
        <f>IF(C35="","",$M$7)</f>
        <v>180</v>
      </c>
      <c r="H35" s="183"/>
      <c r="I35" s="173">
        <f>IF(C35="","",AA35)</f>
        <v>4.5</v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 t="s">
        <v>50</v>
      </c>
      <c r="T35" s="191"/>
      <c r="U35" s="43" t="s">
        <v>51</v>
      </c>
      <c r="V35" s="42">
        <v>13.5</v>
      </c>
      <c r="X35" s="22"/>
      <c r="Y35" s="22"/>
      <c r="AA35" s="6">
        <f>($M$7*V35)/$S$9</f>
        <v>4.5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 t="s">
        <v>43</v>
      </c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21" t="str">
        <f>$B$7</f>
        <v>350/1</v>
      </c>
      <c r="E41" s="230"/>
      <c r="F41" s="40"/>
      <c r="G41" s="229" t="s">
        <v>11</v>
      </c>
      <c r="H41" s="229"/>
      <c r="I41" s="229"/>
      <c r="J41" s="221">
        <f>$O$6</f>
        <v>54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 xml:space="preserve">زانفیکس مشکی </v>
      </c>
      <c r="D43" s="181"/>
      <c r="E43" s="182"/>
      <c r="F43" s="19" t="str">
        <f>IF(C43="","",IF(U43="","",U43))</f>
        <v xml:space="preserve">متر </v>
      </c>
      <c r="G43" s="183">
        <f>IF(C43="","",$M$7)</f>
        <v>180</v>
      </c>
      <c r="H43" s="183"/>
      <c r="I43" s="173">
        <f>IF(C43="","",AA43)</f>
        <v>12.5</v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 t="s">
        <v>52</v>
      </c>
      <c r="T43" s="187"/>
      <c r="U43" s="24" t="s">
        <v>53</v>
      </c>
      <c r="V43" s="47">
        <v>37.5</v>
      </c>
      <c r="X43" s="22"/>
      <c r="Y43" s="22"/>
      <c r="AA43" s="6">
        <f>($M$7*V43)/$S$9</f>
        <v>12.5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2021-06-13T12:49:44Z</cp:lastPrinted>
  <dcterms:created xsi:type="dcterms:W3CDTF">2018-11-04T09:48:07Z</dcterms:created>
  <dcterms:modified xsi:type="dcterms:W3CDTF">2021-07-04T11:43:01Z</dcterms:modified>
</cp:coreProperties>
</file>