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<sst xmlns="http://schemas.openxmlformats.org/spreadsheetml/2006/main" count="116" uniqueCount="54">
  <si>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</si>
  <si>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</si>
  <si>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</si>
  <si>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</si>
  <si>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</si>
  <si>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</si>
  <si>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</si>
  <si>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</si>
  <si>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</si>
  <si>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</si>
  <si>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</si>
  <si>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</si>
  <si>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</si>
  <si>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</si>
  <si>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</si>
  <si>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</si>
  <si>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</si>
  <si>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</si>
  <si>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</si>
  <si>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</si>
  <si>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</si>
  <si>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</si>
  <si>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</si>
  <si>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</si>
  <si>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</si>
  <si>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</si>
  <si>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</si>
  <si>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</si>
  <si>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</si>
  <si>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</si>
  <si>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</si>
  <si>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</si>
  <si>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</si>
  <si>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</si>
  <si>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</si>
  <si>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</si>
  <si>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</si>
  <si>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</si>
  <si>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</si>
  <si>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</si>
  <si>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</si>
  <si>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متر</t>
  </si>
  <si>
    <t>عدد</t>
  </si>
  <si>
    <t>میخ زیر و رو نیکل</t>
  </si>
  <si>
    <t>350/2</t>
  </si>
  <si>
    <t>کفی کرم کاگولیت 350</t>
  </si>
  <si>
    <t xml:space="preserve">زانفیکس مشکی </t>
  </si>
  <si>
    <t xml:space="preserve">EVA 10 میل مشکی نرم </t>
  </si>
  <si>
    <t>ورق</t>
  </si>
  <si>
    <t>نام مشتری</t>
  </si>
  <si>
    <t>سگگ قرقره ای سیاه قلم</t>
  </si>
  <si>
    <t xml:space="preserve">مشکی </t>
  </si>
  <si>
    <t xml:space="preserve">سوبله پاویا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</si>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</sst>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22</v>
      </c>
      <c r="E2" s="117">
        <v>3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49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8" t="s">
        <v>11</v>
      </c>
      <c r="O6" s="230">
        <v>51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30</v>
      </c>
      <c r="S7" s="87">
        <v>30</v>
      </c>
      <c r="T7" s="87">
        <v>45</v>
      </c>
      <c r="U7" s="87">
        <v>45</v>
      </c>
      <c r="V7" s="87">
        <v>30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پاویا مشکی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9.5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52</v>
      </c>
      <c r="T12" s="174"/>
      <c r="U12" s="125" t="s">
        <v>41</v>
      </c>
      <c r="V12" s="126">
        <v>28.5</v>
      </c>
      <c r="X12" s="22"/>
      <c r="Y12" s="22"/>
      <c r="AA12" s="6">
        <f>($M$7*V12)/$S$9</f>
        <v>9.5</v>
      </c>
    </row>
    <row r="13" spans="2:36" ht="19.7" customHeight="1" x14ac:dyDescent="0.2">
      <c r="B13" s="46">
        <v>2</v>
      </c>
      <c r="C13" s="207" t="str">
        <f>IF(S13="","",S13)</f>
        <v>کفی کرم کاگولیت 350</v>
      </c>
      <c r="D13" s="207"/>
      <c r="E13" s="207"/>
      <c r="F13" s="19" t="str">
        <f>IF(C13="","",IF(U13="","",U13))</f>
        <v>متر</v>
      </c>
      <c r="G13" s="169">
        <f>IF(C13="","",$M$7)</f>
        <v>180</v>
      </c>
      <c r="H13" s="169"/>
      <c r="I13" s="170">
        <f>IF(C13="","",AA13)</f>
        <v>11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45</v>
      </c>
      <c r="T13" s="196"/>
      <c r="U13" s="125" t="s">
        <v>41</v>
      </c>
      <c r="V13" s="129">
        <v>33</v>
      </c>
      <c r="X13" s="22"/>
      <c r="Y13" s="22"/>
      <c r="AA13" s="6">
        <f t="shared" ref="AA13:AA15" si="2">($M$7*V13)/$S$9</f>
        <v>11</v>
      </c>
    </row>
    <row r="14" spans="2:36" ht="19.7" customHeight="1" x14ac:dyDescent="0.2">
      <c r="B14" s="46">
        <v>3</v>
      </c>
      <c r="C14" s="207" t="str">
        <f>IF(S14="","",S14)</f>
        <v xml:space="preserve">زانفیکس مشکی </v>
      </c>
      <c r="D14" s="207"/>
      <c r="E14" s="207"/>
      <c r="F14" s="19" t="str">
        <f>IF(C14="","",IF(U14="","",U14))</f>
        <v>متر</v>
      </c>
      <c r="G14" s="169">
        <f>IF(C14="","",$M$7)</f>
        <v>180</v>
      </c>
      <c r="H14" s="169"/>
      <c r="I14" s="170">
        <f>IF(C14="","",AA14)</f>
        <v>12.5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46</v>
      </c>
      <c r="T14" s="196"/>
      <c r="U14" s="128" t="s">
        <v>41</v>
      </c>
      <c r="V14" s="130">
        <v>37.5</v>
      </c>
      <c r="X14" s="22"/>
      <c r="Y14" s="22"/>
      <c r="AA14" s="6">
        <f t="shared" si="2"/>
        <v>12.5</v>
      </c>
    </row>
    <row r="15" spans="2:36" ht="19.7" customHeight="1" thickBot="1" x14ac:dyDescent="0.25">
      <c r="B15" s="69">
        <v>4</v>
      </c>
      <c r="C15" s="210" t="str">
        <f>IF(S15="","",S15)</f>
        <v xml:space="preserve">EVA 10 میل مشکی نرم </v>
      </c>
      <c r="D15" s="210"/>
      <c r="E15" s="210"/>
      <c r="F15" s="68" t="str">
        <f>IF(C15="","",IF(U15="","",U15))</f>
        <v>ورق</v>
      </c>
      <c r="G15" s="211">
        <f>IF(C15="","",$M$7)</f>
        <v>180</v>
      </c>
      <c r="H15" s="211"/>
      <c r="I15" s="215">
        <f>IF(C15="","",AA15)</f>
        <v>4.5</v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 t="s">
        <v>47</v>
      </c>
      <c r="T15" s="206"/>
      <c r="U15" s="132" t="s">
        <v>48</v>
      </c>
      <c r="V15" s="133">
        <v>13.5</v>
      </c>
      <c r="X15" s="22"/>
      <c r="Y15" s="22"/>
      <c r="AA15" s="6">
        <f t="shared" si="2"/>
        <v>4.5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23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350/2</v>
      </c>
      <c r="E20" s="183"/>
      <c r="F20" s="107"/>
      <c r="G20" s="181" t="s">
        <v>11</v>
      </c>
      <c r="H20" s="181"/>
      <c r="I20" s="181"/>
      <c r="J20" s="182">
        <f>$O$6</f>
        <v>51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سگگ قرقره ای سیاه قلم</v>
      </c>
      <c r="D22" s="315"/>
      <c r="E22" s="315"/>
      <c r="F22" s="27" t="str">
        <f>IF(C22="","",IF(U22="","",U22))</f>
        <v>عدد</v>
      </c>
      <c r="G22" s="316">
        <f>IF(C22="","",$M$7)</f>
        <v>180</v>
      </c>
      <c r="H22" s="316"/>
      <c r="I22" s="317">
        <f>IF(C22="","",AA22)</f>
        <v>360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50</v>
      </c>
      <c r="T22" s="320"/>
      <c r="U22" s="24" t="s">
        <v>42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8" t="str">
        <f>IF(S23="","",S23)</f>
        <v>میخ زیر و رو نیکل</v>
      </c>
      <c r="D23" s="207"/>
      <c r="E23" s="207"/>
      <c r="F23" s="19" t="str">
        <f>IF(C23="","",IF(U23="","",U23))</f>
        <v>عدد</v>
      </c>
      <c r="G23" s="221">
        <f>IF(C23="","",$M$7)</f>
        <v>180</v>
      </c>
      <c r="H23" s="222"/>
      <c r="I23" s="170">
        <f>IF(C23="","",AA23)</f>
        <v>720</v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 t="s">
        <v>43</v>
      </c>
      <c r="T23" s="320"/>
      <c r="U23" s="15" t="s">
        <v>42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350/2</v>
      </c>
      <c r="E32" s="256"/>
      <c r="F32" s="110"/>
      <c r="G32" s="254" t="s">
        <v>11</v>
      </c>
      <c r="H32" s="254"/>
      <c r="I32" s="254"/>
      <c r="J32" s="255">
        <f>$O$6</f>
        <v>51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8" t="s">
        <v>23</v>
      </c>
      <c r="D33" s="278"/>
      <c r="E33" s="278"/>
      <c r="F33" s="56" t="s">
        <v>6</v>
      </c>
      <c r="G33" s="294" t="s">
        <v>9</v>
      </c>
      <c r="H33" s="294"/>
      <c r="I33" s="294" t="s">
        <v>5</v>
      </c>
      <c r="J33" s="294"/>
      <c r="K33" s="226" t="s">
        <v>8</v>
      </c>
      <c r="L33" s="227"/>
      <c r="M33" s="288"/>
      <c r="N33" s="289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1" t="str">
        <f>IF(S34="","",S34)</f>
        <v/>
      </c>
      <c r="D34" s="282"/>
      <c r="E34" s="283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4"/>
      <c r="M34" s="288"/>
      <c r="N34" s="289"/>
      <c r="O34" s="290"/>
      <c r="P34" s="49"/>
      <c r="Q34" s="26">
        <v>1</v>
      </c>
      <c r="R34" s="48"/>
      <c r="S34" s="285"/>
      <c r="T34" s="286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7"/>
      <c r="M35" s="291"/>
      <c r="N35" s="292"/>
      <c r="O35" s="293"/>
      <c r="P35" s="45"/>
      <c r="Q35" s="10">
        <v>2</v>
      </c>
      <c r="R35" s="44"/>
      <c r="S35" s="279"/>
      <c r="T35" s="280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156"/>
      <c r="N36" s="277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350/2</v>
      </c>
      <c r="E41" s="183"/>
      <c r="F41" s="40"/>
      <c r="G41" s="181" t="s">
        <v>11</v>
      </c>
      <c r="H41" s="181"/>
      <c r="I41" s="181"/>
      <c r="J41" s="182">
        <f>$O$6</f>
        <v>51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6" t="s">
        <v>8</v>
      </c>
      <c r="L42" s="227"/>
      <c r="M42" s="301"/>
      <c r="N42" s="302"/>
      <c r="O42" s="303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4"/>
      <c r="M43" s="301"/>
      <c r="N43" s="302"/>
      <c r="O43" s="303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7"/>
      <c r="M44" s="259"/>
      <c r="N44" s="260"/>
      <c r="O44" s="304"/>
      <c r="P44" s="45"/>
      <c r="Q44" s="10">
        <v>2</v>
      </c>
      <c r="R44" s="44"/>
      <c r="S44" s="279"/>
      <c r="T44" s="280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156"/>
      <c r="N45" s="277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2021-06-13T12:50:25Z</cp:lastPrinted>
  <dcterms:created xsi:type="dcterms:W3CDTF">2018-11-04T09:48:07Z</dcterms:created>
  <dcterms:modified xsi:type="dcterms:W3CDTF">2021-07-01T07:58:28Z</dcterms:modified>
</cp:coreProperties>
</file>