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<sst xmlns="http://schemas.openxmlformats.org/spreadsheetml/2006/main" count="112" uniqueCount="52">
  <si>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</si>
  <si>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</si>
  <si>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</si>
  <si>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</si>
  <si>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</si>
  <si>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</si>
  <si>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</si>
  <si>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</si>
  <si>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</si>
  <si>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</si>
  <si>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</si>
  <si>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</si>
  <si>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</si>
  <si>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</si>
  <si>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</si>
  <si>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</si>
  <si>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</si>
  <si>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</si>
  <si>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</si>
  <si>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</si>
  <si>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</si>
  <si>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</si>
  <si>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</si>
  <si>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</si>
  <si>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</si>
  <si>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</si>
  <si>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</si>
  <si>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</si>
  <si>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</si>
  <si>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</si>
  <si>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</si>
  <si>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</si>
  <si>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</si>
  <si>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</si>
  <si>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</si>
  <si>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</si>
  <si>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</si>
  <si>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</si>
  <si>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</si>
  <si>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</si>
  <si>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</si>
  <si>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</si>
  <si>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</si>
  <si>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</si>
  <si>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 xml:space="preserve">تایم استاندارد </t>
  </si>
  <si>
    <t xml:space="preserve">میخ زیرو نیکل </t>
  </si>
  <si>
    <t xml:space="preserve"> </t>
  </si>
  <si>
    <t xml:space="preserve">سگگ نمره 18 قهوه ای </t>
  </si>
  <si>
    <t>سوبله کاگولیت با استر</t>
  </si>
  <si>
    <t>350/8</t>
  </si>
  <si>
    <t>برنامه ریزی</t>
  </si>
  <si>
    <t>عسلی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</si>
</sst>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0"/>
      <color theme="1"/>
      <name val="Stencil"/>
      <family val="5"/>
    </font>
    <font>
      <b/>
      <sz val="24"/>
      <color theme="1"/>
      <name val="B Titr"/>
      <charset val="178"/>
    </font>
    <font>
      <b/>
      <sz val="20"/>
      <color theme="1"/>
      <name val="B Tit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33" fillId="0" borderId="24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6" sqref="O6:O7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>
      <c r="B2" s="151" t="s">
        <v>33</v>
      </c>
      <c r="C2" s="152"/>
      <c r="D2" s="117">
        <v>25</v>
      </c>
      <c r="E2" s="117">
        <v>2</v>
      </c>
      <c r="F2" s="117">
        <v>1403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>
      <c r="B3" s="153" t="s">
        <v>34</v>
      </c>
      <c r="C3" s="154"/>
      <c r="D3" s="117"/>
      <c r="E3" s="117"/>
      <c r="F3" s="117">
        <v>1403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324" t="s">
        <v>50</v>
      </c>
      <c r="Q3" s="3"/>
      <c r="R3" s="3"/>
    </row>
    <row r="4" spans="2:36" ht="15.75" customHeight="1">
      <c r="B4" s="151" t="s">
        <v>40</v>
      </c>
      <c r="C4" s="152"/>
      <c r="D4" s="116"/>
      <c r="E4" s="119"/>
      <c r="F4" s="117">
        <v>1403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139" t="s">
        <v>31</v>
      </c>
      <c r="C6" s="140"/>
      <c r="D6" s="140"/>
      <c r="E6" s="95" t="s">
        <v>30</v>
      </c>
      <c r="F6" s="94">
        <f>R6</f>
        <v>39</v>
      </c>
      <c r="G6" s="94">
        <f t="shared" ref="G6:L7" si="0">S6</f>
        <v>40</v>
      </c>
      <c r="H6" s="94">
        <f t="shared" si="0"/>
        <v>41</v>
      </c>
      <c r="I6" s="94">
        <f t="shared" si="0"/>
        <v>42</v>
      </c>
      <c r="J6" s="94">
        <f t="shared" si="0"/>
        <v>43</v>
      </c>
      <c r="K6" s="94">
        <f t="shared" si="0"/>
        <v>44</v>
      </c>
      <c r="L6" s="94">
        <f t="shared" si="0"/>
        <v>0</v>
      </c>
      <c r="M6" s="93" t="s">
        <v>29</v>
      </c>
      <c r="N6" s="229" t="s">
        <v>11</v>
      </c>
      <c r="O6" s="231">
        <v>477</v>
      </c>
      <c r="P6" s="84"/>
      <c r="Q6" s="92" t="s">
        <v>30</v>
      </c>
      <c r="R6" s="134">
        <v>39</v>
      </c>
      <c r="S6" s="135">
        <v>40</v>
      </c>
      <c r="T6" s="135">
        <v>41</v>
      </c>
      <c r="U6" s="135">
        <v>42</v>
      </c>
      <c r="V6" s="135">
        <v>43</v>
      </c>
      <c r="W6" s="135">
        <v>44</v>
      </c>
      <c r="X6" s="136">
        <v>0</v>
      </c>
      <c r="Y6" s="92" t="s">
        <v>29</v>
      </c>
    </row>
    <row r="7" spans="2:36" ht="18" customHeight="1" thickBot="1">
      <c r="B7" s="141" t="s">
        <v>49</v>
      </c>
      <c r="C7" s="142"/>
      <c r="D7" s="142"/>
      <c r="E7" s="91" t="s">
        <v>28</v>
      </c>
      <c r="F7" s="90">
        <f>R7</f>
        <v>22</v>
      </c>
      <c r="G7" s="90">
        <f t="shared" si="0"/>
        <v>23</v>
      </c>
      <c r="H7" s="90">
        <f t="shared" si="0"/>
        <v>22</v>
      </c>
      <c r="I7" s="90">
        <f t="shared" si="0"/>
        <v>45</v>
      </c>
      <c r="J7" s="90">
        <f t="shared" si="0"/>
        <v>45</v>
      </c>
      <c r="K7" s="90">
        <f t="shared" si="0"/>
        <v>23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22</v>
      </c>
      <c r="S7" s="87">
        <v>23</v>
      </c>
      <c r="T7" s="87">
        <v>22</v>
      </c>
      <c r="U7" s="87">
        <v>45</v>
      </c>
      <c r="V7" s="87">
        <v>45</v>
      </c>
      <c r="W7" s="87">
        <v>23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>
      <c r="B12" s="50">
        <v>1</v>
      </c>
      <c r="C12" s="167" t="str">
        <f>IF(S12="","",S12)</f>
        <v>سوبله کاگولیت با استر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0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48</v>
      </c>
      <c r="T12" s="175"/>
      <c r="U12" s="125" t="s">
        <v>42</v>
      </c>
      <c r="V12" s="126">
        <v>0</v>
      </c>
      <c r="X12" s="22"/>
      <c r="Y12" s="22"/>
      <c r="AA12" s="6">
        <f>($M$7*V12)/$S$9</f>
        <v>0</v>
      </c>
    </row>
    <row r="13" spans="2:36" ht="19.7" customHeight="1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208" t="str">
        <f>IF(S14="","",S14)</f>
        <v xml:space="preserve"> </v>
      </c>
      <c r="D14" s="208"/>
      <c r="E14" s="208"/>
      <c r="F14" s="19" t="str">
        <f>IF(C14="","",IF(U14="","",U14))</f>
        <v/>
      </c>
      <c r="G14" s="170">
        <f>IF(C14="","",$M$7)</f>
        <v>180</v>
      </c>
      <c r="H14" s="170"/>
      <c r="I14" s="171">
        <f>IF(C14="","",AA14)</f>
        <v>0</v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 t="s">
        <v>46</v>
      </c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181" t="s">
        <v>12</v>
      </c>
      <c r="C20" s="182"/>
      <c r="D20" s="183" t="str">
        <f>$B$7</f>
        <v>350/8</v>
      </c>
      <c r="E20" s="184"/>
      <c r="F20" s="107"/>
      <c r="G20" s="182" t="s">
        <v>11</v>
      </c>
      <c r="H20" s="182"/>
      <c r="I20" s="182"/>
      <c r="J20" s="183">
        <f>$O$6</f>
        <v>477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308"/>
      <c r="P21" s="109"/>
      <c r="Q21" s="312" t="s">
        <v>7</v>
      </c>
      <c r="R21" s="313"/>
      <c r="S21" s="313"/>
      <c r="T21" s="31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315" t="str">
        <f>IF(S22="","",S22)</f>
        <v xml:space="preserve">سگگ نمره 18 قهوه ای </v>
      </c>
      <c r="D22" s="316"/>
      <c r="E22" s="316"/>
      <c r="F22" s="27" t="str">
        <f>IF(C22="","",IF(U22="","",U22))</f>
        <v>عدد</v>
      </c>
      <c r="G22" s="317">
        <f>IF(C22="","",$M$7)</f>
        <v>180</v>
      </c>
      <c r="H22" s="317"/>
      <c r="I22" s="318">
        <f>IF(C22="","",AA22)</f>
        <v>720</v>
      </c>
      <c r="J22" s="318"/>
      <c r="K22" s="319"/>
      <c r="L22" s="320"/>
      <c r="M22" s="306"/>
      <c r="N22" s="307"/>
      <c r="O22" s="308"/>
      <c r="P22" s="11"/>
      <c r="Q22" s="26">
        <v>1</v>
      </c>
      <c r="R22" s="25"/>
      <c r="S22" s="321" t="s">
        <v>47</v>
      </c>
      <c r="T22" s="321"/>
      <c r="U22" s="24" t="s">
        <v>43</v>
      </c>
      <c r="V22" s="23">
        <v>2160</v>
      </c>
      <c r="X22" s="22"/>
      <c r="Y22" s="22"/>
      <c r="AA22" s="6">
        <f>($M$7*V22)/$S$9</f>
        <v>720</v>
      </c>
    </row>
    <row r="23" spans="2:30" s="32" customFormat="1" ht="19.5" customHeight="1">
      <c r="B23" s="21">
        <v>2</v>
      </c>
      <c r="C23" s="269" t="str">
        <f>IF(S23="","",S23)</f>
        <v xml:space="preserve">میخ زیرو نیکل </v>
      </c>
      <c r="D23" s="208"/>
      <c r="E23" s="208"/>
      <c r="F23" s="19" t="str">
        <f>IF(C23="","",IF(U23="","",U23))</f>
        <v>عدد</v>
      </c>
      <c r="G23" s="222">
        <f>IF(C23="","",$M$7)</f>
        <v>180</v>
      </c>
      <c r="H23" s="223"/>
      <c r="I23" s="171">
        <f>IF(C23="","",AA23)</f>
        <v>1440</v>
      </c>
      <c r="J23" s="171"/>
      <c r="K23" s="209"/>
      <c r="L23" s="210"/>
      <c r="M23" s="306"/>
      <c r="N23" s="307"/>
      <c r="O23" s="308"/>
      <c r="P23" s="109"/>
      <c r="Q23" s="17">
        <v>2</v>
      </c>
      <c r="R23" s="16"/>
      <c r="S23" s="321" t="s">
        <v>45</v>
      </c>
      <c r="T23" s="321"/>
      <c r="U23" s="15" t="s">
        <v>43</v>
      </c>
      <c r="V23" s="14">
        <v>4320</v>
      </c>
      <c r="X23" s="22"/>
      <c r="Y23" s="22"/>
      <c r="AA23" s="6">
        <f t="shared" ref="AA23:AA25" si="3">($M$7*V23)/$S$9</f>
        <v>1440</v>
      </c>
    </row>
    <row r="24" spans="2:30" s="32" customFormat="1" ht="19.5" customHeight="1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6"/>
      <c r="N24" s="307"/>
      <c r="O24" s="30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22" t="str">
        <f>IF(C25="","",$M$7)</f>
        <v/>
      </c>
      <c r="H25" s="323"/>
      <c r="I25" s="274" t="str">
        <f>IF(C25="","",AA25)</f>
        <v/>
      </c>
      <c r="J25" s="274"/>
      <c r="K25" s="275"/>
      <c r="L25" s="276"/>
      <c r="M25" s="309"/>
      <c r="N25" s="310"/>
      <c r="O25" s="31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194" t="s">
        <v>30</v>
      </c>
      <c r="C30" s="195"/>
      <c r="D30" s="94">
        <f>F6</f>
        <v>39</v>
      </c>
      <c r="E30" s="94">
        <f t="shared" ref="E30:J30" si="4">G6</f>
        <v>40</v>
      </c>
      <c r="F30" s="94">
        <f t="shared" si="4"/>
        <v>41</v>
      </c>
      <c r="G30" s="94">
        <f t="shared" si="4"/>
        <v>42</v>
      </c>
      <c r="H30" s="94">
        <f t="shared" si="4"/>
        <v>43</v>
      </c>
      <c r="I30" s="94">
        <f t="shared" si="4"/>
        <v>44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198" t="s">
        <v>28</v>
      </c>
      <c r="C31" s="148"/>
      <c r="D31" s="111">
        <f>F7</f>
        <v>22</v>
      </c>
      <c r="E31" s="111">
        <f t="shared" ref="E31:J31" si="5">G7</f>
        <v>23</v>
      </c>
      <c r="F31" s="111">
        <f t="shared" si="5"/>
        <v>22</v>
      </c>
      <c r="G31" s="111">
        <f t="shared" si="5"/>
        <v>45</v>
      </c>
      <c r="H31" s="111">
        <f t="shared" si="5"/>
        <v>45</v>
      </c>
      <c r="I31" s="111">
        <f t="shared" si="5"/>
        <v>23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4" t="s">
        <v>12</v>
      </c>
      <c r="C32" s="255"/>
      <c r="D32" s="256" t="str">
        <f>$B$7</f>
        <v>350/8</v>
      </c>
      <c r="E32" s="257"/>
      <c r="F32" s="110"/>
      <c r="G32" s="255" t="s">
        <v>11</v>
      </c>
      <c r="H32" s="255"/>
      <c r="I32" s="255"/>
      <c r="J32" s="256">
        <f>$O$6</f>
        <v>477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80" t="s">
        <v>23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0"/>
      <c r="N33" s="291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70" t="str">
        <f>IF(C34="","",$M$7)</f>
        <v/>
      </c>
      <c r="H34" s="170"/>
      <c r="I34" s="171" t="str">
        <f>IF(C34="","",AA34)</f>
        <v/>
      </c>
      <c r="J34" s="171"/>
      <c r="K34" s="172"/>
      <c r="L34" s="286"/>
      <c r="M34" s="290"/>
      <c r="N34" s="291"/>
      <c r="O34" s="292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181" t="s">
        <v>12</v>
      </c>
      <c r="C41" s="182"/>
      <c r="D41" s="183" t="str">
        <f>$B$7</f>
        <v>350/8</v>
      </c>
      <c r="E41" s="184"/>
      <c r="F41" s="40"/>
      <c r="G41" s="182" t="s">
        <v>11</v>
      </c>
      <c r="H41" s="182"/>
      <c r="I41" s="182"/>
      <c r="J41" s="183">
        <f>$O$6</f>
        <v>477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303"/>
      <c r="N42" s="157"/>
      <c r="O42" s="30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6"/>
      <c r="M43" s="303"/>
      <c r="N43" s="157"/>
      <c r="O43" s="30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2024-05-14T08:24:26Z</cp:lastPrinted>
  <dcterms:created xsi:type="dcterms:W3CDTF">2018-11-04T09:48:07Z</dcterms:created>
  <dcterms:modified xsi:type="dcterms:W3CDTF">2024-05-14T08:25:43Z</dcterms:modified>
</cp:coreProperties>
</file>