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.yeganeh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<sst xmlns="http://schemas.openxmlformats.org/spreadsheetml/2006/main" count="117" uniqueCount="55">
  <si>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</si>
  <si>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</si>
  <si>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</si>
  <si>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</si>
  <si>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</si>
  <si>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</si>
  <si>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</si>
  <si>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</si>
  <si>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</si>
  <si>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</si>
  <si>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</si>
  <si>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</si>
  <si>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</si>
  <si>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</si>
  <si>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</si>
  <si>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</si>
  <si>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</si>
  <si>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</si>
  <si>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</si>
  <si>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</si>
  <si>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</si>
  <si>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</si>
  <si>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</si>
  <si>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</si>
  <si>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</si>
  <si>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</si>
  <si>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</si>
  <si>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</si>
  <si>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</si>
  <si>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</si>
  <si>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</si>
  <si>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</si>
  <si>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</si>
  <si>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</si>
  <si>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</si>
  <si>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</si>
  <si>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</si>
  <si>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</si>
  <si>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</si>
  <si>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</si>
  <si>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</si>
  <si>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</si>
  <si>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</si>
  <si>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دوبله جورابگیر با EVA4میل</t>
  </si>
  <si>
    <t>کفی ونزیا بژ</t>
  </si>
  <si>
    <t xml:space="preserve">برچسب 10 سانت </t>
  </si>
  <si>
    <t>رول</t>
  </si>
  <si>
    <t>351/4</t>
  </si>
  <si>
    <t xml:space="preserve">پل دو سانت سیاه قلم </t>
  </si>
  <si>
    <t>عدد</t>
  </si>
  <si>
    <t>مارک پارس طلایی</t>
  </si>
  <si>
    <t xml:space="preserve">تایم استاندارد </t>
  </si>
  <si>
    <t xml:space="preserve">مشکی </t>
  </si>
  <si>
    <t xml:space="preserve">فوم سنگی پشت فتر مشکی </t>
  </si>
  <si>
    <t>مدیریت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</si>
</sst>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4" fillId="0" borderId="44" xfId="0" applyFont="1" applyFill="1" applyBorder="1" applyAlignment="1" applyProtection="1">
      <alignment horizontal="center" vertical="center"/>
      <protection locked="0"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18249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3" sqref="O3:O4"/>
    </sheetView>
  </sheetViews>
  <sheetFormatPr defaultColWidth="9" defaultRowHeight="28.35" customHeight="1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375" style="1" customWidth="1"/>
    <col min="16" max="16" width="2.375" style="3" customWidth="1"/>
    <col min="17" max="17" width="6" style="1" customWidth="1"/>
    <col min="18" max="18" width="9.125" style="1" customWidth="1"/>
    <col min="19" max="19" width="10.25" style="1" customWidth="1"/>
    <col min="20" max="20" width="10.375" style="1" customWidth="1"/>
    <col min="21" max="21" width="7.375" style="1" customWidth="1"/>
    <col min="22" max="22" width="10.375" style="1" customWidth="1"/>
    <col min="23" max="23" width="7.37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>
      <c r="B1" s="313" t="s">
        <v>32</v>
      </c>
      <c r="C1" s="314"/>
      <c r="D1" s="315">
        <v>0</v>
      </c>
      <c r="E1" s="315"/>
      <c r="F1" s="316" t="s">
        <v>35</v>
      </c>
      <c r="G1" s="316"/>
      <c r="H1" s="316"/>
      <c r="I1" s="316"/>
      <c r="J1" s="316"/>
      <c r="K1" s="316"/>
      <c r="L1" s="316"/>
      <c r="M1" s="120"/>
      <c r="N1" s="311"/>
      <c r="O1" s="103"/>
      <c r="P1" s="294"/>
      <c r="Q1" s="294"/>
      <c r="R1" s="102"/>
      <c r="S1" s="101"/>
    </row>
    <row r="2" spans="2:36" ht="15.75" customHeight="1">
      <c r="B2" s="305" t="s">
        <v>33</v>
      </c>
      <c r="C2" s="306"/>
      <c r="D2" s="117">
        <v>1</v>
      </c>
      <c r="E2" s="117">
        <v>12</v>
      </c>
      <c r="F2" s="117">
        <v>1402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2"/>
      <c r="O2" s="112"/>
      <c r="Q2" s="3"/>
      <c r="R2" s="3"/>
    </row>
    <row r="3" spans="2:36" ht="15.75" customHeight="1">
      <c r="B3" s="307" t="s">
        <v>34</v>
      </c>
      <c r="C3" s="308"/>
      <c r="D3" s="117"/>
      <c r="E3" s="117"/>
      <c r="F3" s="117">
        <v>1402</v>
      </c>
      <c r="G3" s="99"/>
      <c r="H3" s="309" t="s">
        <v>38</v>
      </c>
      <c r="I3" s="310"/>
      <c r="J3" s="122"/>
      <c r="K3" s="118" t="s">
        <v>36</v>
      </c>
      <c r="L3" s="98"/>
      <c r="M3" s="207" t="s">
        <v>41</v>
      </c>
      <c r="N3" s="207"/>
      <c r="O3" s="156" t="s">
        <v>54</v>
      </c>
      <c r="Q3" s="3"/>
      <c r="R3" s="3"/>
    </row>
    <row r="4" spans="2:36" ht="15.75" customHeight="1">
      <c r="B4" s="305" t="s">
        <v>40</v>
      </c>
      <c r="C4" s="306"/>
      <c r="D4" s="116"/>
      <c r="E4" s="119"/>
      <c r="F4" s="117">
        <v>1402</v>
      </c>
      <c r="G4" s="99"/>
      <c r="H4" s="309" t="s">
        <v>39</v>
      </c>
      <c r="I4" s="310"/>
      <c r="J4" s="123"/>
      <c r="K4" s="118" t="s">
        <v>36</v>
      </c>
      <c r="L4" s="98"/>
      <c r="M4" s="207"/>
      <c r="N4" s="207"/>
      <c r="O4" s="156"/>
      <c r="Q4" s="3"/>
      <c r="R4" s="3"/>
    </row>
    <row r="5" spans="2:36" ht="4.3499999999999996" customHeight="1" thickBot="1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>
      <c r="B6" s="295" t="s">
        <v>31</v>
      </c>
      <c r="C6" s="296"/>
      <c r="D6" s="296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3" t="s">
        <v>11</v>
      </c>
      <c r="O6" s="235">
        <v>1484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>
      <c r="B7" s="297" t="s">
        <v>47</v>
      </c>
      <c r="C7" s="298"/>
      <c r="D7" s="298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45</v>
      </c>
      <c r="I7" s="90">
        <f t="shared" si="0"/>
        <v>45</v>
      </c>
      <c r="J7" s="90">
        <f t="shared" si="0"/>
        <v>45</v>
      </c>
      <c r="K7" s="90">
        <f t="shared" si="0"/>
        <v>15</v>
      </c>
      <c r="L7" s="90">
        <f t="shared" si="0"/>
        <v>0</v>
      </c>
      <c r="M7" s="90">
        <f t="shared" ref="M7" si="1">Y7</f>
        <v>180</v>
      </c>
      <c r="N7" s="234"/>
      <c r="O7" s="236"/>
      <c r="P7" s="89"/>
      <c r="Q7" s="88" t="s">
        <v>28</v>
      </c>
      <c r="R7" s="87">
        <v>15</v>
      </c>
      <c r="S7" s="87">
        <v>15</v>
      </c>
      <c r="T7" s="87">
        <v>45</v>
      </c>
      <c r="U7" s="87">
        <v>45</v>
      </c>
      <c r="V7" s="87">
        <v>45</v>
      </c>
      <c r="W7" s="87">
        <v>15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7" t="s">
        <v>26</v>
      </c>
      <c r="O8" s="239" t="s">
        <v>52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>
      <c r="B9" s="299"/>
      <c r="C9" s="300"/>
      <c r="D9" s="300"/>
      <c r="E9" s="302"/>
      <c r="F9" s="264"/>
      <c r="G9" s="264"/>
      <c r="H9" s="264"/>
      <c r="I9" s="264"/>
      <c r="J9" s="264"/>
      <c r="K9" s="264"/>
      <c r="L9" s="264"/>
      <c r="M9" s="287"/>
      <c r="N9" s="238"/>
      <c r="O9" s="240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80" t="s">
        <v>24</v>
      </c>
      <c r="T11" s="181"/>
      <c r="U11" s="53" t="s">
        <v>6</v>
      </c>
      <c r="V11" s="52" t="s">
        <v>5</v>
      </c>
      <c r="X11" s="51"/>
      <c r="Y11" s="51"/>
    </row>
    <row r="12" spans="2:36" ht="19.7" customHeight="1">
      <c r="B12" s="50">
        <v>1</v>
      </c>
      <c r="C12" s="277" t="str">
        <f>IF(S12="","",S12)</f>
        <v xml:space="preserve">فوم سنگی پشت فتر مشکی </v>
      </c>
      <c r="D12" s="278"/>
      <c r="E12" s="279"/>
      <c r="F12" s="19" t="str">
        <f>IF(C12="","",IF(U12="","",U12))</f>
        <v>متر</v>
      </c>
      <c r="G12" s="185">
        <f>IF(C12="","",$M$7)</f>
        <v>180</v>
      </c>
      <c r="H12" s="185"/>
      <c r="I12" s="174">
        <f>IF(C12="","",AA12)</f>
        <v>13</v>
      </c>
      <c r="J12" s="174"/>
      <c r="K12" s="186"/>
      <c r="L12" s="280"/>
      <c r="M12" s="241"/>
      <c r="N12" s="242"/>
      <c r="O12" s="243"/>
      <c r="P12" s="49"/>
      <c r="Q12" s="71">
        <v>1</v>
      </c>
      <c r="R12" s="124"/>
      <c r="S12" s="281" t="s">
        <v>53</v>
      </c>
      <c r="T12" s="282"/>
      <c r="U12" s="125" t="s">
        <v>42</v>
      </c>
      <c r="V12" s="126">
        <v>39</v>
      </c>
      <c r="X12" s="22"/>
      <c r="Y12" s="22"/>
      <c r="AA12" s="6">
        <f>($M$7*V12)/$S$9</f>
        <v>13</v>
      </c>
    </row>
    <row r="13" spans="2:36" ht="19.7" customHeight="1">
      <c r="B13" s="46">
        <v>2</v>
      </c>
      <c r="C13" s="171" t="str">
        <f>IF(S13="","",S13)</f>
        <v xml:space="preserve">برچسب 10 سانت </v>
      </c>
      <c r="D13" s="171"/>
      <c r="E13" s="171"/>
      <c r="F13" s="19" t="str">
        <f>IF(C13="","",IF(U13="","",U13))</f>
        <v>رول</v>
      </c>
      <c r="G13" s="185">
        <f>IF(C13="","",$M$7)</f>
        <v>180</v>
      </c>
      <c r="H13" s="185"/>
      <c r="I13" s="174">
        <f>IF(C13="","",AA13)</f>
        <v>0.4</v>
      </c>
      <c r="J13" s="174"/>
      <c r="K13" s="190"/>
      <c r="L13" s="288"/>
      <c r="M13" s="241"/>
      <c r="N13" s="242"/>
      <c r="O13" s="243"/>
      <c r="P13" s="45"/>
      <c r="Q13" s="70">
        <v>2</v>
      </c>
      <c r="R13" s="127"/>
      <c r="S13" s="261" t="s">
        <v>45</v>
      </c>
      <c r="T13" s="262"/>
      <c r="U13" s="128" t="s">
        <v>46</v>
      </c>
      <c r="V13" s="129">
        <v>1.2</v>
      </c>
      <c r="X13" s="22"/>
      <c r="Y13" s="22"/>
      <c r="AA13" s="6">
        <f t="shared" ref="AA13:AA15" si="2">($M$7*V13)/$S$9</f>
        <v>0.4</v>
      </c>
    </row>
    <row r="14" spans="2:36" ht="19.7" customHeight="1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5" t="str">
        <f>IF(C14="","",$M$7)</f>
        <v/>
      </c>
      <c r="H14" s="185"/>
      <c r="I14" s="174" t="str">
        <f>IF(C14="","",AA14)</f>
        <v/>
      </c>
      <c r="J14" s="174"/>
      <c r="K14" s="175"/>
      <c r="L14" s="176"/>
      <c r="M14" s="241"/>
      <c r="N14" s="242"/>
      <c r="O14" s="243"/>
      <c r="P14" s="11"/>
      <c r="Q14" s="70">
        <v>3</v>
      </c>
      <c r="R14" s="127"/>
      <c r="S14" s="261"/>
      <c r="T14" s="262"/>
      <c r="U14" s="128"/>
      <c r="V14" s="130"/>
      <c r="X14" s="22"/>
      <c r="Y14" s="22"/>
      <c r="AA14" s="6">
        <f t="shared" si="2"/>
        <v>0</v>
      </c>
    </row>
    <row r="15" spans="2:36" ht="19.7" customHeight="1" thickBot="1">
      <c r="B15" s="69">
        <v>4</v>
      </c>
      <c r="C15" s="270" t="str">
        <f>IF(S15="","",S15)</f>
        <v/>
      </c>
      <c r="D15" s="270"/>
      <c r="E15" s="270"/>
      <c r="F15" s="68" t="str">
        <f>IF(C15="","",IF(U15="","",U15))</f>
        <v/>
      </c>
      <c r="G15" s="271" t="str">
        <f>IF(C15="","",$M$7)</f>
        <v/>
      </c>
      <c r="H15" s="271"/>
      <c r="I15" s="272" t="str">
        <f>IF(C15="","",AA15)</f>
        <v/>
      </c>
      <c r="J15" s="272"/>
      <c r="K15" s="273"/>
      <c r="L15" s="274"/>
      <c r="M15" s="241"/>
      <c r="N15" s="242"/>
      <c r="O15" s="243"/>
      <c r="P15" s="45"/>
      <c r="Q15" s="67">
        <v>4</v>
      </c>
      <c r="R15" s="131"/>
      <c r="S15" s="268"/>
      <c r="T15" s="269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>
      <c r="B16" s="194" t="s">
        <v>13</v>
      </c>
      <c r="C16" s="195"/>
      <c r="D16" s="196"/>
      <c r="E16" s="197" t="s">
        <v>3</v>
      </c>
      <c r="F16" s="198"/>
      <c r="G16" s="199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51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>
      <c r="B18" s="244"/>
      <c r="C18" s="244"/>
      <c r="D18" s="244"/>
      <c r="E18" s="244"/>
      <c r="F18" s="244"/>
      <c r="G18" s="244"/>
      <c r="H18" s="244"/>
      <c r="I18" s="244"/>
      <c r="J18" s="244"/>
      <c r="K18" s="244"/>
      <c r="L18" s="244"/>
      <c r="M18" s="244"/>
      <c r="N18" s="244"/>
      <c r="O18" s="244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>
      <c r="B20" s="230" t="s">
        <v>12</v>
      </c>
      <c r="C20" s="231"/>
      <c r="D20" s="223" t="str">
        <f>$B$7</f>
        <v>351/4</v>
      </c>
      <c r="E20" s="232"/>
      <c r="F20" s="107"/>
      <c r="G20" s="231" t="s">
        <v>11</v>
      </c>
      <c r="H20" s="231"/>
      <c r="I20" s="231"/>
      <c r="J20" s="223">
        <f>$O$6</f>
        <v>1484</v>
      </c>
      <c r="K20" s="223"/>
      <c r="L20" s="223"/>
      <c r="M20" s="224" t="s">
        <v>10</v>
      </c>
      <c r="N20" s="225"/>
      <c r="O20" s="226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>
      <c r="B21" s="209" t="s">
        <v>7</v>
      </c>
      <c r="C21" s="210"/>
      <c r="D21" s="210"/>
      <c r="E21" s="252"/>
      <c r="F21" s="31" t="s">
        <v>6</v>
      </c>
      <c r="G21" s="253" t="s">
        <v>9</v>
      </c>
      <c r="H21" s="254"/>
      <c r="I21" s="255" t="s">
        <v>5</v>
      </c>
      <c r="J21" s="256"/>
      <c r="K21" s="257" t="s">
        <v>8</v>
      </c>
      <c r="L21" s="258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>
      <c r="B22" s="28">
        <v>1</v>
      </c>
      <c r="C22" s="163" t="str">
        <f>IF(S22="","",S22)</f>
        <v xml:space="preserve">پل دو سانت سیاه قلم </v>
      </c>
      <c r="D22" s="164"/>
      <c r="E22" s="164"/>
      <c r="F22" s="27" t="str">
        <f>IF(C22="","",IF(U22="","",U22))</f>
        <v>عدد</v>
      </c>
      <c r="G22" s="165">
        <f>IF(C22="","",$M$7)</f>
        <v>180</v>
      </c>
      <c r="H22" s="165"/>
      <c r="I22" s="166">
        <f>IF(C22="","",AA22)</f>
        <v>360</v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 t="s">
        <v>48</v>
      </c>
      <c r="T22" s="169"/>
      <c r="U22" s="24" t="s">
        <v>49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>
      <c r="B23" s="21">
        <v>2</v>
      </c>
      <c r="C23" s="170" t="str">
        <f>IF(S23="","",S23)</f>
        <v>مارک پارس طلایی</v>
      </c>
      <c r="D23" s="171"/>
      <c r="E23" s="171"/>
      <c r="F23" s="19" t="str">
        <f>IF(C23="","",IF(U23="","",U23))</f>
        <v>عدد</v>
      </c>
      <c r="G23" s="172">
        <f>IF(C23="","",$M$7)</f>
        <v>180</v>
      </c>
      <c r="H23" s="173"/>
      <c r="I23" s="174">
        <f>IF(C23="","",AA23)</f>
        <v>360</v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77" t="s">
        <v>50</v>
      </c>
      <c r="T23" s="177"/>
      <c r="U23" s="15" t="s">
        <v>49</v>
      </c>
      <c r="V23" s="14">
        <v>1080</v>
      </c>
      <c r="X23" s="22"/>
      <c r="Y23" s="22"/>
      <c r="AA23" s="6">
        <f t="shared" ref="AA23:AA25" si="3">($M$7*V23)/$S$9</f>
        <v>360</v>
      </c>
    </row>
    <row r="24" spans="2:30" s="32" customFormat="1" ht="19.5" customHeight="1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177"/>
      <c r="T24" s="177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8" t="str">
        <f>IF(C25="","",$M$7)</f>
        <v/>
      </c>
      <c r="H25" s="179"/>
      <c r="I25" s="213" t="str">
        <f>IF(C25="","",AA25)</f>
        <v/>
      </c>
      <c r="J25" s="213"/>
      <c r="K25" s="214"/>
      <c r="L25" s="215"/>
      <c r="M25" s="157"/>
      <c r="N25" s="158"/>
      <c r="O25" s="159"/>
      <c r="P25" s="11"/>
      <c r="Q25" s="10">
        <v>4</v>
      </c>
      <c r="R25" s="9"/>
      <c r="S25" s="216"/>
      <c r="T25" s="21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>
      <c r="B26" s="194" t="s">
        <v>4</v>
      </c>
      <c r="C26" s="195"/>
      <c r="D26" s="196"/>
      <c r="E26" s="197" t="s">
        <v>3</v>
      </c>
      <c r="F26" s="198"/>
      <c r="G26" s="199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>
      <c r="B28" s="212"/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>
      <c r="B30" s="259" t="s">
        <v>30</v>
      </c>
      <c r="C30" s="260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60" t="s">
        <v>29</v>
      </c>
      <c r="L30" s="265"/>
      <c r="M30" s="225" t="s">
        <v>10</v>
      </c>
      <c r="N30" s="225"/>
      <c r="O30" s="226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>
      <c r="B31" s="263" t="s">
        <v>28</v>
      </c>
      <c r="C31" s="264"/>
      <c r="D31" s="111">
        <f>F7</f>
        <v>15</v>
      </c>
      <c r="E31" s="111">
        <f t="shared" ref="E31:J31" si="5">G7</f>
        <v>15</v>
      </c>
      <c r="F31" s="111">
        <f t="shared" si="5"/>
        <v>45</v>
      </c>
      <c r="G31" s="111">
        <f t="shared" si="5"/>
        <v>45</v>
      </c>
      <c r="H31" s="111">
        <f t="shared" si="5"/>
        <v>45</v>
      </c>
      <c r="I31" s="111">
        <f t="shared" si="5"/>
        <v>15</v>
      </c>
      <c r="J31" s="111">
        <f t="shared" si="5"/>
        <v>0</v>
      </c>
      <c r="K31" s="266">
        <f>J31+I31+H31+G31+F31+E31+D31</f>
        <v>180</v>
      </c>
      <c r="L31" s="267"/>
      <c r="M31" s="250"/>
      <c r="N31" s="250"/>
      <c r="O31" s="25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>
      <c r="B32" s="245" t="s">
        <v>12</v>
      </c>
      <c r="C32" s="246"/>
      <c r="D32" s="247" t="str">
        <f>$B$7</f>
        <v>351/4</v>
      </c>
      <c r="E32" s="248"/>
      <c r="F32" s="110"/>
      <c r="G32" s="246" t="s">
        <v>11</v>
      </c>
      <c r="H32" s="246"/>
      <c r="I32" s="246"/>
      <c r="J32" s="247">
        <f>$O$6</f>
        <v>1484</v>
      </c>
      <c r="K32" s="247"/>
      <c r="L32" s="247"/>
      <c r="M32" s="249"/>
      <c r="N32" s="250"/>
      <c r="O32" s="25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>
      <c r="B33" s="57" t="s">
        <v>16</v>
      </c>
      <c r="C33" s="217" t="s">
        <v>23</v>
      </c>
      <c r="D33" s="217"/>
      <c r="E33" s="217"/>
      <c r="F33" s="56" t="s">
        <v>6</v>
      </c>
      <c r="G33" s="203" t="s">
        <v>9</v>
      </c>
      <c r="H33" s="203"/>
      <c r="I33" s="203" t="s">
        <v>5</v>
      </c>
      <c r="J33" s="203"/>
      <c r="K33" s="204" t="s">
        <v>8</v>
      </c>
      <c r="L33" s="205"/>
      <c r="M33" s="206"/>
      <c r="N33" s="207"/>
      <c r="O33" s="208"/>
      <c r="P33" s="18"/>
      <c r="Q33" s="55" t="s">
        <v>16</v>
      </c>
      <c r="R33" s="54" t="s">
        <v>15</v>
      </c>
      <c r="S33" s="180" t="s">
        <v>22</v>
      </c>
      <c r="T33" s="181"/>
      <c r="U33" s="53" t="s">
        <v>6</v>
      </c>
      <c r="V33" s="52" t="s">
        <v>5</v>
      </c>
      <c r="X33" s="51"/>
      <c r="Y33" s="51"/>
    </row>
    <row r="34" spans="2:27" ht="19.7" customHeight="1">
      <c r="B34" s="50">
        <v>1</v>
      </c>
      <c r="C34" s="218" t="str">
        <f>IF(S34="","",S34)</f>
        <v>کفی ونزیا بژ</v>
      </c>
      <c r="D34" s="219"/>
      <c r="E34" s="220"/>
      <c r="F34" s="19" t="str">
        <f>IF(C34="","",IF(U34="","",U34))</f>
        <v>متر</v>
      </c>
      <c r="G34" s="185">
        <f>IF(C34="","",$M$7)</f>
        <v>180</v>
      </c>
      <c r="H34" s="185"/>
      <c r="I34" s="174">
        <f>IF(C34="","",AA34)</f>
        <v>7</v>
      </c>
      <c r="J34" s="174"/>
      <c r="K34" s="186"/>
      <c r="L34" s="187"/>
      <c r="M34" s="206"/>
      <c r="N34" s="207"/>
      <c r="O34" s="208"/>
      <c r="P34" s="49"/>
      <c r="Q34" s="26">
        <v>1</v>
      </c>
      <c r="R34" s="48"/>
      <c r="S34" s="221" t="s">
        <v>44</v>
      </c>
      <c r="T34" s="222"/>
      <c r="U34" s="24" t="s">
        <v>42</v>
      </c>
      <c r="V34" s="47">
        <v>21</v>
      </c>
      <c r="X34" s="22"/>
      <c r="Y34" s="22"/>
      <c r="AA34" s="6">
        <f>($M$7*V34)/$S$9</f>
        <v>7</v>
      </c>
    </row>
    <row r="35" spans="2:27" ht="19.7" customHeight="1" thickBot="1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5" t="str">
        <f>IF(C35="","",$M$7)</f>
        <v/>
      </c>
      <c r="H35" s="185"/>
      <c r="I35" s="174" t="str">
        <f>IF(C35="","",AA35)</f>
        <v/>
      </c>
      <c r="J35" s="174"/>
      <c r="K35" s="190"/>
      <c r="L35" s="191"/>
      <c r="M35" s="209"/>
      <c r="N35" s="210"/>
      <c r="O35" s="211"/>
      <c r="P35" s="45"/>
      <c r="Q35" s="10">
        <v>2</v>
      </c>
      <c r="R35" s="44"/>
      <c r="S35" s="192"/>
      <c r="T35" s="19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>
      <c r="B36" s="194" t="s">
        <v>13</v>
      </c>
      <c r="C36" s="195"/>
      <c r="D36" s="196"/>
      <c r="E36" s="197" t="s">
        <v>3</v>
      </c>
      <c r="F36" s="198"/>
      <c r="G36" s="199"/>
      <c r="H36" s="138" t="s">
        <v>2</v>
      </c>
      <c r="I36" s="139"/>
      <c r="J36" s="140"/>
      <c r="K36" s="141" t="s">
        <v>1</v>
      </c>
      <c r="L36" s="142"/>
      <c r="M36" s="200"/>
      <c r="N36" s="201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>
      <c r="B38" s="180" t="s">
        <v>21</v>
      </c>
      <c r="C38" s="227"/>
      <c r="D38" s="62" t="s">
        <v>20</v>
      </c>
      <c r="E38" s="61" t="s">
        <v>19</v>
      </c>
      <c r="F38" s="61"/>
      <c r="G38" s="61" t="s">
        <v>18</v>
      </c>
      <c r="H38" s="60"/>
      <c r="I38" s="228" t="s">
        <v>17</v>
      </c>
      <c r="J38" s="228"/>
      <c r="K38" s="229"/>
      <c r="L38" s="229"/>
      <c r="M38" s="229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>
      <c r="B39" s="212"/>
      <c r="C39" s="212"/>
      <c r="D39" s="212"/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12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>
      <c r="B41" s="230" t="s">
        <v>12</v>
      </c>
      <c r="C41" s="231"/>
      <c r="D41" s="223" t="str">
        <f>$B$7</f>
        <v>351/4</v>
      </c>
      <c r="E41" s="232"/>
      <c r="F41" s="40"/>
      <c r="G41" s="231" t="s">
        <v>11</v>
      </c>
      <c r="H41" s="231"/>
      <c r="I41" s="231"/>
      <c r="J41" s="223">
        <f>$O$6</f>
        <v>1484</v>
      </c>
      <c r="K41" s="223"/>
      <c r="L41" s="223"/>
      <c r="M41" s="224" t="s">
        <v>10</v>
      </c>
      <c r="N41" s="225"/>
      <c r="O41" s="226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>
      <c r="B42" s="57" t="s">
        <v>16</v>
      </c>
      <c r="C42" s="202" t="s">
        <v>14</v>
      </c>
      <c r="D42" s="202"/>
      <c r="E42" s="202"/>
      <c r="F42" s="56" t="s">
        <v>6</v>
      </c>
      <c r="G42" s="203" t="s">
        <v>9</v>
      </c>
      <c r="H42" s="203"/>
      <c r="I42" s="203" t="s">
        <v>5</v>
      </c>
      <c r="J42" s="203"/>
      <c r="K42" s="204" t="s">
        <v>8</v>
      </c>
      <c r="L42" s="205"/>
      <c r="M42" s="206"/>
      <c r="N42" s="207"/>
      <c r="O42" s="208"/>
      <c r="P42" s="18"/>
      <c r="Q42" s="55" t="s">
        <v>16</v>
      </c>
      <c r="R42" s="54" t="s">
        <v>15</v>
      </c>
      <c r="S42" s="180" t="s">
        <v>14</v>
      </c>
      <c r="T42" s="181"/>
      <c r="U42" s="53" t="s">
        <v>6</v>
      </c>
      <c r="V42" s="52" t="s">
        <v>5</v>
      </c>
      <c r="X42" s="51"/>
      <c r="Y42" s="51"/>
    </row>
    <row r="43" spans="2:27" ht="19.7" customHeight="1">
      <c r="B43" s="50">
        <v>1</v>
      </c>
      <c r="C43" s="182" t="str">
        <f>IF(S43="","",S43)</f>
        <v>دوبله جورابگیر با EVA4میل</v>
      </c>
      <c r="D43" s="183"/>
      <c r="E43" s="184"/>
      <c r="F43" s="19" t="str">
        <f>IF(C43="","",IF(U43="","",U43))</f>
        <v>متر</v>
      </c>
      <c r="G43" s="185">
        <f>IF(C43="","",$M$7)</f>
        <v>180</v>
      </c>
      <c r="H43" s="185"/>
      <c r="I43" s="174">
        <f>IF(C43="","",AA43)</f>
        <v>4</v>
      </c>
      <c r="J43" s="174"/>
      <c r="K43" s="186"/>
      <c r="L43" s="187"/>
      <c r="M43" s="206"/>
      <c r="N43" s="207"/>
      <c r="O43" s="208"/>
      <c r="P43" s="49"/>
      <c r="Q43" s="26">
        <v>1</v>
      </c>
      <c r="R43" s="48"/>
      <c r="S43" s="188" t="s">
        <v>43</v>
      </c>
      <c r="T43" s="189"/>
      <c r="U43" s="24" t="s">
        <v>42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5" t="str">
        <f>IF(C44="","",$M$7)</f>
        <v/>
      </c>
      <c r="H44" s="185"/>
      <c r="I44" s="174" t="str">
        <f>IF(C44="","",AA44)</f>
        <v/>
      </c>
      <c r="J44" s="174"/>
      <c r="K44" s="190"/>
      <c r="L44" s="191"/>
      <c r="M44" s="209"/>
      <c r="N44" s="210"/>
      <c r="O44" s="211"/>
      <c r="P44" s="45"/>
      <c r="Q44" s="10">
        <v>2</v>
      </c>
      <c r="R44" s="44"/>
      <c r="S44" s="192"/>
      <c r="T44" s="193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>
      <c r="B45" s="194" t="s">
        <v>13</v>
      </c>
      <c r="C45" s="195"/>
      <c r="D45" s="196"/>
      <c r="E45" s="197" t="s">
        <v>3</v>
      </c>
      <c r="F45" s="198"/>
      <c r="G45" s="199"/>
      <c r="H45" s="138" t="s">
        <v>2</v>
      </c>
      <c r="I45" s="139"/>
      <c r="J45" s="140"/>
      <c r="K45" s="141" t="s">
        <v>1</v>
      </c>
      <c r="L45" s="142"/>
      <c r="M45" s="200"/>
      <c r="N45" s="201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Mahdi Yeganeh</cp:lastModifiedBy>
  <cp:lastPrinted>2024-02-20T12:04:14Z</cp:lastPrinted>
  <dcterms:created xsi:type="dcterms:W3CDTF">2018-11-04T09:48:07Z</dcterms:created>
  <dcterms:modified xsi:type="dcterms:W3CDTF">2024-02-20T12:04:47Z</dcterms:modified>
</cp:coreProperties>
</file>