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<sst xmlns="http://schemas.openxmlformats.org/spreadsheetml/2006/main" count="111" uniqueCount="50">
  <si>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</si>
  <si>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</si>
  <si>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</si>
  <si>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</si>
  <si>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</si>
  <si>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</si>
  <si>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</si>
  <si>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</si>
  <si>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</si>
  <si>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</si>
  <si>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</si>
  <si>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</si>
  <si>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</si>
  <si>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</si>
  <si>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</si>
  <si>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</si>
  <si>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</si>
  <si>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</si>
  <si>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</si>
  <si>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</si>
  <si>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</si>
  <si>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</si>
  <si>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</si>
  <si>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</si>
  <si>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</si>
  <si>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</si>
  <si>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</si>
  <si>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</si>
  <si>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</si>
  <si>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</si>
  <si>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</si>
  <si>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</si>
  <si>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</si>
  <si>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</si>
  <si>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</si>
  <si>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</si>
  <si>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</si>
  <si>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</si>
  <si>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</si>
  <si>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</si>
  <si>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</si>
  <si>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</si>
  <si>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</si>
  <si>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</si>
  <si>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کفی نایک بژ</t>
  </si>
  <si>
    <t>354/1</t>
  </si>
  <si>
    <t xml:space="preserve">تایم استاندارد </t>
  </si>
  <si>
    <t>کارخانه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</si>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</sst>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2" sqref="S2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/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10</v>
      </c>
      <c r="E2" s="117">
        <v>2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47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276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45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8.6999999999999993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49</v>
      </c>
      <c r="T12" s="175"/>
      <c r="U12" s="125" t="s">
        <v>42</v>
      </c>
      <c r="V12" s="126">
        <v>26.1</v>
      </c>
      <c r="X12" s="22"/>
      <c r="Y12" s="22"/>
      <c r="AA12" s="6">
        <f>($M$7*V12)/$S$9</f>
        <v>8.6999999999999993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5" t="s">
        <v>42</v>
      </c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/>
      <c r="L16" s="214"/>
      <c r="M16" s="214"/>
      <c r="N16" s="215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354/1</v>
      </c>
      <c r="E20" s="184"/>
      <c r="F20" s="107"/>
      <c r="G20" s="182" t="s">
        <v>11</v>
      </c>
      <c r="H20" s="182"/>
      <c r="I20" s="182"/>
      <c r="J20" s="183">
        <f>$O$6</f>
        <v>276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158"/>
      <c r="P21" s="109"/>
      <c r="Q21" s="311" t="s">
        <v>7</v>
      </c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4" t="str">
        <f>IF(S22="","",S22)</f>
        <v/>
      </c>
      <c r="D22" s="315"/>
      <c r="E22" s="315"/>
      <c r="F22" s="27" t="str">
        <f>IF(C22="","",IF(U22="","",U22))</f>
        <v/>
      </c>
      <c r="G22" s="316" t="str">
        <f>IF(C22="","",$M$7)</f>
        <v/>
      </c>
      <c r="H22" s="316"/>
      <c r="I22" s="317" t="str">
        <f>IF(C22="","",AA22)</f>
        <v/>
      </c>
      <c r="J22" s="317"/>
      <c r="K22" s="318"/>
      <c r="L22" s="319"/>
      <c r="M22" s="306"/>
      <c r="N22" s="307"/>
      <c r="O22" s="158"/>
      <c r="P22" s="11"/>
      <c r="Q22" s="26">
        <v>1</v>
      </c>
      <c r="R22" s="25"/>
      <c r="S22" s="320"/>
      <c r="T22" s="320"/>
      <c r="U22" s="24" t="s">
        <v>43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6"/>
      <c r="N23" s="307"/>
      <c r="O23" s="158"/>
      <c r="P23" s="109"/>
      <c r="Q23" s="17">
        <v>2</v>
      </c>
      <c r="R23" s="16"/>
      <c r="S23" s="320"/>
      <c r="T23" s="320"/>
      <c r="U23" s="15" t="s">
        <v>43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6"/>
      <c r="N24" s="307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21" t="str">
        <f>IF(C25="","",$M$7)</f>
        <v/>
      </c>
      <c r="H25" s="322"/>
      <c r="I25" s="274" t="str">
        <f>IF(C25="","",AA25)</f>
        <v/>
      </c>
      <c r="J25" s="274"/>
      <c r="K25" s="275"/>
      <c r="L25" s="276"/>
      <c r="M25" s="308"/>
      <c r="N25" s="309"/>
      <c r="O25" s="310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354/1</v>
      </c>
      <c r="E32" s="257"/>
      <c r="F32" s="110"/>
      <c r="G32" s="255" t="s">
        <v>11</v>
      </c>
      <c r="H32" s="255"/>
      <c r="I32" s="255"/>
      <c r="J32" s="256">
        <f>$O$6</f>
        <v>276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0"/>
      <c r="N33" s="291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کفی نایک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9.6666666666666661</v>
      </c>
      <c r="J34" s="171"/>
      <c r="K34" s="172"/>
      <c r="L34" s="286"/>
      <c r="M34" s="290"/>
      <c r="N34" s="291"/>
      <c r="O34" s="292"/>
      <c r="P34" s="49"/>
      <c r="Q34" s="26">
        <v>1</v>
      </c>
      <c r="R34" s="48"/>
      <c r="S34" s="287" t="s">
        <v>44</v>
      </c>
      <c r="T34" s="288"/>
      <c r="U34" s="24" t="s">
        <v>42</v>
      </c>
      <c r="V34" s="47">
        <v>29</v>
      </c>
      <c r="X34" s="22"/>
      <c r="Y34" s="22"/>
      <c r="AA34" s="6">
        <f>($M$7*V34)/$S$9</f>
        <v>9.6666666666666661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354/1</v>
      </c>
      <c r="E41" s="184"/>
      <c r="F41" s="40"/>
      <c r="G41" s="182" t="s">
        <v>11</v>
      </c>
      <c r="H41" s="182"/>
      <c r="I41" s="182"/>
      <c r="J41" s="183">
        <f>$O$6</f>
        <v>276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303"/>
      <c r="N42" s="157"/>
      <c r="O42" s="30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6"/>
      <c r="M43" s="303"/>
      <c r="N43" s="157"/>
      <c r="O43" s="30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2022-07-19T11:17:42Z</cp:lastPrinted>
  <dcterms:created xsi:type="dcterms:W3CDTF">2018-11-04T09:48:07Z</dcterms:created>
  <dcterms:modified xsi:type="dcterms:W3CDTF">2023-04-30T14:38:01Z</dcterms:modified>
</cp:coreProperties>
</file>